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35" windowWidth="16440" windowHeight="537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'ごみ処理概要'!$2:$66</definedName>
    <definedName name="_xlnm.Print_Area" localSheetId="3">'ごみ処理量内訳'!$2:$66</definedName>
    <definedName name="_xlnm.Print_Area" localSheetId="1">'ごみ搬入量内訳'!$2:$66</definedName>
    <definedName name="_xlnm.Print_Area" localSheetId="6">'災害廃棄物搬入量'!$2:$6</definedName>
    <definedName name="_xlnm.Print_Area" localSheetId="2">'施設区分別搬入量内訳'!$2:$66</definedName>
    <definedName name="_xlnm.Print_Area" localSheetId="5">'施設資源化量内訳'!$2:$66</definedName>
    <definedName name="_xlnm.Print_Area" localSheetId="4">'資源化量内訳'!$2:$66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<sst xmlns="http://schemas.openxmlformats.org/spreadsheetml/2006/main" count="7007" uniqueCount="812">
  <si>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</si>
  <si>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</si>
  <si>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</si>
  <si>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</si>
  <si>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</si>
  <si>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</si>
  <si>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</si>
  <si>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</si>
  <si>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</si>
  <si>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</si>
  <si>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</si>
  <si>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</si>
  <si>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</si>
  <si>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</si>
  <si>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</si>
  <si>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</si>
  <si>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</si>
  <si>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</si>
  <si>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</si>
  <si>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</si>
  <si>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</si>
  <si>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</si>
  <si>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</si>
  <si>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</si>
  <si>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</si>
  <si>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</si>
  <si>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</si>
  <si>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</si>
  <si>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</si>
  <si>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</si>
  <si>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</si>
  <si>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</si>
  <si>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</si>
  <si>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</si>
  <si>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</si>
  <si>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</si>
  <si>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</si>
  <si>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</si>
  <si>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</si>
  <si>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</si>
  <si>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</si>
  <si>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</si>
  <si>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</si>
  <si>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</si>
  <si>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</si>
  <si>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</si>
  <si>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</si>
  <si>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</si>
  <si>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</si>
  <si>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</si>
  <si>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</si>
  <si>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</si>
  <si>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</si>
  <si>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</si>
  <si>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</si>
  <si>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</si>
  <si>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</si>
  <si>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</si>
  <si>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</si>
  <si>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</si>
  <si>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</si>
  <si>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</si>
  <si>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</si>
  <si>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</si>
  <si>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</si>
  <si>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</si>
  <si>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</si>
  <si>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</si>
  <si>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</si>
  <si>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</si>
  <si>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</si>
  <si>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</si>
  <si>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</si>
  <si>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</si>
  <si>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</si>
  <si>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</si>
  <si>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</si>
  <si>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</si>
  <si>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</si>
  <si>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</si>
  <si>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</si>
  <si>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</si>
  <si>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</si>
  <si>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</si>
  <si>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</si>
  <si>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</si>
  <si>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</si>
  <si>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</si>
  <si>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</si>
  <si>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</si>
  <si>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</si>
  <si>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</si>
  <si>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</si>
  <si>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</si>
  <si>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</si>
  <si>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</si>
  <si>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</si>
  <si>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</si>
  <si>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</si>
  <si>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</si>
  <si>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</si>
  <si>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</si>
  <si>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</si>
  <si>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</si>
  <si>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</si>
  <si>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</si>
  <si>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</si>
  <si>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</si>
  <si>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</si>
  <si>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</si>
  <si>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</si>
  <si>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</si>
  <si>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</si>
  <si>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</si>
  <si>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</si>
  <si>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</si>
  <si>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</si>
  <si>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</si>
  <si>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</si>
  <si>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</si>
  <si>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</si>
  <si>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</si>
  <si>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</si>
  <si>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</si>
  <si>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</si>
  <si>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</si>
  <si>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</si>
  <si>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</si>
  <si>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</si>
  <si>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</si>
  <si>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</si>
  <si>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</si>
  <si>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</si>
  <si>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</si>
  <si>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</si>
  <si>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</si>
  <si>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</si>
  <si>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</si>
  <si>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</si>
  <si>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</si>
  <si>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</si>
  <si>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</si>
  <si>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</si>
  <si>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</si>
  <si>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</si>
  <si>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</si>
  <si>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</si>
  <si>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</si>
  <si>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</si>
  <si>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</si>
  <si>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</si>
  <si>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</si>
  <si>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福島県</t>
  </si>
  <si>
    <t>07000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</si>
  <si>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</si>
  <si>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</si>
  <si>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</si>
  <si>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</si>
  <si>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</si>
  <si>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</si>
  <si>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</si>
  <si>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</si>
  <si>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</si>
  <si>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</si>
  <si>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</si>
  <si>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</si>
  <si>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</si>
  <si>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</si>
  <si>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</si>
  <si>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</si>
  <si>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</si>
  <si>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</si>
  <si>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</si>
  <si>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</si>
  <si>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</si>
  <si>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</si>
  <si>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</si>
  <si>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</si>
  <si>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</si>
  <si>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</si>
  <si>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</si>
  <si>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</si>
  <si>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</si>
  <si>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</si>
  <si>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</si>
  <si>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</si>
  <si>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</si>
  <si>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</si>
  <si>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</si>
  <si>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</si>
  <si>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</si>
  <si>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</si>
  <si>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</si>
  <si>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</si>
  <si>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</si>
  <si>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</si>
  <si>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</si>
  <si>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</si>
  <si>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</si>
  <si>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</si>
  <si>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</si>
  <si>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</si>
  <si>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</si>
  <si>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</si>
  <si>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</si>
  <si>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</si>
  <si>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</si>
  <si>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</si>
  <si>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</si>
  <si>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</si>
  <si>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</si>
  <si>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</si>
  <si>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</si>
  <si>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</si>
  <si>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</si>
  <si>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</si>
  <si>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</si>
  <si>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</si>
  <si>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</si>
  <si>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</si>
  <si>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</si>
  <si>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</si>
  <si>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</si>
  <si>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</si>
  <si>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</si>
  <si>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</si>
  <si>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</si>
  <si>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</si>
  <si>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</si>
  <si>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</si>
  <si>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</si>
  <si>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</si>
  <si>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</si>
  <si>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</si>
  <si>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</si>
  <si>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</si>
  <si>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</si>
  <si>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</si>
  <si>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</si>
  <si>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</si>
  <si>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</si>
  <si>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</si>
  <si>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</si>
  <si>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</si>
  <si>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</si>
  <si>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</si>
  <si>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</si>
  <si>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</si>
  <si>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福島県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</si>
  <si>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</si>
  <si>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</si>
  <si>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</si>
  <si>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</si>
  <si>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</si>
  <si>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</si>
  <si>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</si>
  <si>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</si>
  <si>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</si>
  <si>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</si>
  <si>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</si>
  <si>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</si>
  <si>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</si>
  <si>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</si>
  <si>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</si>
  <si>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</si>
  <si>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</si>
  <si>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</si>
  <si>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</si>
  <si>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</si>
  <si>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</si>
  <si>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</si>
  <si>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</si>
  <si>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</si>
  <si>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</si>
  <si>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</si>
  <si>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</si>
  <si>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</si>
  <si>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</si>
  <si>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</si>
  <si>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</si>
  <si>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</si>
  <si>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</si>
  <si>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</si>
  <si>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</si>
  <si>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</si>
  <si>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</si>
  <si>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</si>
  <si>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</si>
  <si>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</si>
  <si>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</si>
  <si>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</si>
  <si>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</si>
  <si>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</si>
  <si>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</si>
  <si>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</si>
  <si>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</si>
  <si>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</si>
  <si>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</si>
  <si>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</si>
  <si>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</si>
  <si>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</si>
  <si>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</si>
  <si>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</si>
  <si>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</si>
  <si>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</si>
  <si>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</si>
  <si>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</si>
  <si>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</si>
  <si>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</si>
  <si>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</si>
  <si>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</si>
  <si>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</si>
  <si>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</si>
  <si>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可燃ごみ</t>
  </si>
  <si>
    <t>不燃ごみ</t>
  </si>
  <si>
    <t>（ｔ）</t>
  </si>
  <si>
    <t>(t)</t>
  </si>
  <si>
    <t>07000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</si>
  <si>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</si>
  <si>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</si>
  <si>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</si>
  <si>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</si>
  <si>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</si>
  <si>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</si>
  <si>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</si>
  <si>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</si>
  <si>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</si>
  <si>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</si>
  <si>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</si>
  <si>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</si>
  <si>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</si>
  <si>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</si>
  <si>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</si>
  <si>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</si>
  <si>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</si>
  <si>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</si>
  <si>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</si>
  <si>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</si>
  <si>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</si>
  <si>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</si>
  <si>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</si>
  <si>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</si>
  <si>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</si>
  <si>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</si>
  <si>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</si>
  <si>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</si>
  <si>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</si>
  <si>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</si>
  <si>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</si>
  <si>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</si>
  <si>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</si>
  <si>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</si>
  <si>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</si>
  <si>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</si>
  <si>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</si>
  <si>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</si>
  <si>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</si>
  <si>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</si>
  <si>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</si>
  <si>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</si>
  <si>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</si>
  <si>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</si>
  <si>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</si>
  <si>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</si>
  <si>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</si>
  <si>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</si>
  <si>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</si>
  <si>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</si>
  <si>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</si>
  <si>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</si>
  <si>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</si>
  <si>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</si>
  <si>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</si>
  <si>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</si>
  <si>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</si>
  <si>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</si>
  <si>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</si>
  <si>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</si>
  <si>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</si>
  <si>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</si>
  <si>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</si>
  <si>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</si>
  <si>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</si>
  <si>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</si>
  <si>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</si>
  <si>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</si>
  <si>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</si>
  <si>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</si>
  <si>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</si>
  <si>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</si>
  <si>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</si>
  <si>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</si>
  <si>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</si>
  <si>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</si>
  <si>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</si>
  <si>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</si>
  <si>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</si>
  <si>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</si>
  <si>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</si>
  <si>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</si>
  <si>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</si>
  <si>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</si>
  <si>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</si>
  <si>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</si>
  <si>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</si>
  <si>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</si>
  <si>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</si>
  <si>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</si>
  <si>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</si>
  <si>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</si>
  <si>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</si>
  <si>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</si>
  <si>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</si>
  <si>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</si>
  <si>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</si>
  <si>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</si>
  <si>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</si>
  <si>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</si>
  <si>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</si>
  <si>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</si>
  <si>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</si>
  <si>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</si>
  <si>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</si>
  <si>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</si>
  <si>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</si>
  <si>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直接搬入ごみ (混合ごみ+可燃ごみ+不燃ごみ+資源ごみ+その他+粗大ごみ)</t>
  </si>
  <si>
    <t>収集ごみ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</si>
  <si>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</si>
  <si>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</si>
  <si>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</si>
  <si>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</si>
  <si>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</si>
  <si>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</si>
  <si>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</si>
  <si>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</si>
  <si>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</si>
  <si>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</si>
  <si>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</si>
  <si>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</si>
  <si>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</si>
  <si>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</si>
  <si>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</si>
  <si>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</si>
  <si>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</si>
  <si>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</si>
  <si>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</si>
  <si>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</si>
  <si>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</si>
  <si>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</si>
  <si>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</si>
  <si>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</si>
  <si>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</si>
  <si>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</si>
  <si>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</si>
  <si>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</si>
  <si>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</si>
  <si>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</si>
  <si>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</si>
  <si>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</si>
  <si>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</si>
  <si>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</si>
  <si>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</si>
  <si>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</si>
  <si>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</si>
  <si>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</si>
  <si>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</si>
  <si>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</si>
  <si>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</si>
  <si>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</si>
  <si>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</si>
  <si>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</si>
  <si>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</si>
  <si>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</si>
  <si>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</si>
  <si>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</si>
  <si>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</si>
  <si>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</si>
  <si>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</si>
  <si>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</si>
  <si>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</si>
  <si>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</si>
  <si>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</si>
  <si>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</si>
  <si>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</si>
  <si>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</si>
  <si>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</si>
  <si>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</si>
  <si>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</si>
  <si>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</si>
  <si>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</si>
  <si>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</si>
  <si>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</si>
  <si>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-</t>
  </si>
  <si>
    <t>-</t>
  </si>
  <si>
    <t>有る</t>
  </si>
  <si>
    <t>無い</t>
  </si>
  <si>
    <t>中間処理後の再生利用量の状況（平成23年度実績）</t>
  </si>
  <si>
    <t>(t)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</si>
  <si>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</si>
  <si>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</si>
  <si>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</si>
  <si>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</si>
  <si>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</si>
  <si>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</si>
  <si>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</si>
  <si>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</si>
  <si>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</si>
  <si>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</si>
  <si>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</si>
  <si>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</si>
  <si>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</si>
  <si>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</si>
  <si>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</si>
  <si>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</si>
  <si>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</si>
  <si>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</si>
  <si>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</si>
  <si>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</si>
  <si>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</si>
  <si>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</si>
  <si>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</si>
  <si>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</si>
  <si>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</si>
  <si>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</si>
  <si>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</si>
  <si>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</si>
  <si>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</si>
  <si>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</si>
  <si>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</si>
  <si>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</si>
  <si>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</si>
  <si>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</si>
  <si>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</si>
  <si>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</si>
  <si>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</si>
  <si>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</si>
  <si>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</si>
  <si>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</si>
  <si>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</si>
  <si>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</si>
  <si>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</si>
  <si>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</si>
  <si>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</si>
  <si>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</si>
  <si>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</si>
  <si>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</si>
  <si>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</si>
  <si>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</si>
  <si>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</si>
  <si>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</si>
  <si>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</si>
  <si>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</si>
  <si>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</si>
  <si>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</si>
  <si>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</si>
  <si>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</si>
  <si>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</si>
  <si>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</si>
  <si>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</si>
  <si>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</si>
  <si>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</si>
  <si>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</si>
  <si>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</si>
  <si>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</si>
  <si>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</si>
  <si>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</si>
  <si>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</si>
  <si>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</si>
  <si>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</si>
  <si>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</si>
  <si>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</si>
  <si>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</si>
  <si>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</si>
  <si>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</si>
  <si>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</si>
  <si>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</si>
  <si>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</si>
  <si>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</si>
  <si>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</si>
  <si>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</si>
  <si>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</si>
  <si>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</si>
  <si>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</si>
  <si>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</si>
  <si>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</si>
  <si>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</si>
  <si>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</si>
  <si>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</si>
  <si>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</si>
  <si>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</si>
  <si>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</si>
  <si>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</si>
  <si>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</si>
  <si>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</si>
  <si>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</si>
  <si>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</si>
  <si>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</si>
  <si>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</si>
  <si>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</si>
  <si>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</si>
  <si>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</si>
  <si>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</si>
  <si>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</si>
  <si>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</si>
  <si>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</si>
  <si>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</si>
  <si>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</si>
  <si>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</si>
  <si>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</si>
  <si>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</si>
  <si>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</si>
  <si>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</si>
  <si>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</si>
  <si>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</si>
  <si>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</si>
  <si>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</si>
  <si>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</si>
  <si>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</si>
  <si>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</si>
  <si>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</si>
  <si>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</si>
  <si>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</si>
  <si>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</si>
  <si>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</si>
  <si>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</si>
  <si>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</si>
  <si>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</si>
  <si>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</si>
  <si>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</si>
  <si>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</si>
  <si>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</si>
  <si>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</si>
  <si>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</si>
  <si>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</si>
  <si>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</si>
  <si>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</si>
  <si>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</si>
  <si>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</si>
  <si>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</si>
  <si>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</si>
  <si>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</si>
  <si>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</si>
  <si>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</si>
  <si>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</si>
  <si>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</si>
  <si>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</si>
  <si>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</si>
  <si>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</si>
  <si>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</si>
  <si>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</si>
  <si>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</si>
  <si>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</si>
  <si>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</si>
  <si>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</si>
  <si>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</si>
  <si>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</si>
  <si>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</si>
  <si>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</si>
  <si>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</si>
  <si>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</si>
  <si>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</si>
  <si>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</si>
  <si>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</si>
  <si>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</si>
  <si>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</si>
  <si>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</si>
  <si>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</si>
  <si>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</si>
  <si>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</si>
  <si>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</si>
  <si>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</si>
  <si>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</si>
  <si>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</si>
  <si>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</si>
  <si>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</si>
  <si>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</si>
  <si>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</si>
  <si>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</si>
  <si>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</si>
  <si>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</si>
  <si>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</si>
  <si>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</si>
  <si>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</si>
  <si>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</si>
  <si>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</si>
  <si>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</si>
  <si>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</si>
  <si>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</si>
  <si>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</si>
  <si>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</si>
  <si>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焼却処理残渣の保管量</t>
  </si>
  <si>
    <t>セメント等への直接投入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</si>
  <si>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</si>
  <si>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</si>
  <si>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</si>
  <si>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</si>
  <si>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</si>
  <si>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</si>
  <si>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</si>
  <si>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</si>
  <si>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</si>
  <si>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</si>
  <si>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</si>
  <si>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</si>
  <si>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</si>
  <si>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</si>
  <si>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</si>
  <si>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</si>
  <si>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</si>
  <si>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</si>
  <si>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</si>
  <si>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</si>
  <si>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</si>
  <si>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</si>
  <si>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</si>
  <si>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</si>
  <si>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</si>
  <si>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</si>
  <si>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</si>
  <si>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</si>
  <si>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</si>
  <si>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</si>
  <si>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</si>
  <si>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</si>
  <si>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</si>
  <si>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</si>
  <si>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</si>
  <si>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</si>
  <si>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</si>
  <si>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</si>
  <si>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</si>
  <si>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</si>
  <si>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</si>
  <si>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</si>
  <si>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</si>
  <si>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</si>
  <si>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</si>
  <si>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</si>
  <si>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</si>
  <si>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</si>
  <si>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</si>
  <si>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</si>
  <si>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</si>
  <si>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07000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</si>
  <si>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</si>
  <si>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</si>
  <si>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</si>
  <si>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</si>
  <si>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</si>
  <si>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</si>
  <si>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</si>
  <si>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合計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</si>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</sst>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 quotePrefix="1">
      <alignment horizontal="center" vertical="center" wrapText="1"/>
      <protection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2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2" customWidth="1"/>
    <col min="8" max="27" width="10.59765625" style="212" customWidth="1"/>
    <col min="28" max="28" width="10.59765625" style="216" customWidth="1"/>
    <col min="29" max="36" width="10.59765625" style="212" customWidth="1"/>
    <col min="37" max="38" width="15.5" style="216" customWidth="1"/>
    <col min="39" max="42" width="10.59765625" style="212" customWidth="1"/>
    <col min="43" max="16384" width="9" style="168" customWidth="1"/>
  </cols>
  <sheetData>
    <row r="1" spans="1:42" ht="17.25">
      <c r="A1" s="256" t="s">
        <v>95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06" t="s">
        <v>96</v>
      </c>
      <c r="B2" s="306" t="s">
        <v>97</v>
      </c>
      <c r="C2" s="306" t="s">
        <v>98</v>
      </c>
      <c r="D2" s="310" t="s">
        <v>99</v>
      </c>
      <c r="E2" s="311"/>
      <c r="F2" s="195"/>
      <c r="G2" s="196" t="s">
        <v>101</v>
      </c>
      <c r="H2" s="310" t="s">
        <v>102</v>
      </c>
      <c r="I2" s="311"/>
      <c r="J2" s="311"/>
      <c r="K2" s="315"/>
      <c r="L2" s="326" t="s">
        <v>103</v>
      </c>
      <c r="M2" s="327"/>
      <c r="N2" s="328"/>
      <c r="O2" s="304" t="s">
        <v>105</v>
      </c>
      <c r="P2" s="260" t="s">
        <v>106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0" t="s">
        <v>107</v>
      </c>
      <c r="AC2" s="310" t="s">
        <v>108</v>
      </c>
      <c r="AD2" s="311"/>
      <c r="AE2" s="311"/>
      <c r="AF2" s="311"/>
      <c r="AG2" s="311"/>
      <c r="AH2" s="311"/>
      <c r="AI2" s="311"/>
      <c r="AJ2" s="323"/>
      <c r="AK2" s="320" t="s">
        <v>109</v>
      </c>
      <c r="AL2" s="320" t="s">
        <v>110</v>
      </c>
      <c r="AM2" s="310" t="s">
        <v>111</v>
      </c>
      <c r="AN2" s="324"/>
      <c r="AO2" s="324"/>
      <c r="AP2" s="325"/>
    </row>
    <row r="3" spans="1:42" s="169" customFormat="1" ht="25.5" customHeight="1">
      <c r="A3" s="307"/>
      <c r="B3" s="307"/>
      <c r="C3" s="309"/>
      <c r="D3" s="193"/>
      <c r="E3" s="304" t="s">
        <v>113</v>
      </c>
      <c r="F3" s="304" t="s">
        <v>115</v>
      </c>
      <c r="G3" s="194"/>
      <c r="H3" s="304" t="s">
        <v>117</v>
      </c>
      <c r="I3" s="304" t="s">
        <v>118</v>
      </c>
      <c r="J3" s="304" t="s">
        <v>120</v>
      </c>
      <c r="K3" s="313" t="s">
        <v>121</v>
      </c>
      <c r="L3" s="312" t="s">
        <v>122</v>
      </c>
      <c r="M3" s="312" t="s">
        <v>123</v>
      </c>
      <c r="N3" s="312" t="s">
        <v>124</v>
      </c>
      <c r="O3" s="305"/>
      <c r="P3" s="304" t="s">
        <v>125</v>
      </c>
      <c r="Q3" s="304" t="s">
        <v>126</v>
      </c>
      <c r="R3" s="316" t="s">
        <v>127</v>
      </c>
      <c r="S3" s="317"/>
      <c r="T3" s="317"/>
      <c r="U3" s="317"/>
      <c r="V3" s="317"/>
      <c r="W3" s="317"/>
      <c r="X3" s="317"/>
      <c r="Y3" s="318"/>
      <c r="Z3" s="304" t="s">
        <v>128</v>
      </c>
      <c r="AA3" s="313" t="s">
        <v>129</v>
      </c>
      <c r="AB3" s="321"/>
      <c r="AC3" s="304" t="s">
        <v>131</v>
      </c>
      <c r="AD3" s="304" t="s">
        <v>132</v>
      </c>
      <c r="AE3" s="304" t="s">
        <v>134</v>
      </c>
      <c r="AF3" s="304" t="s">
        <v>136</v>
      </c>
      <c r="AG3" s="304" t="s">
        <v>138</v>
      </c>
      <c r="AH3" s="304" t="s">
        <v>140</v>
      </c>
      <c r="AI3" s="304" t="s">
        <v>142</v>
      </c>
      <c r="AJ3" s="313" t="s">
        <v>129</v>
      </c>
      <c r="AK3" s="321"/>
      <c r="AL3" s="321"/>
      <c r="AM3" s="304" t="s">
        <v>126</v>
      </c>
      <c r="AN3" s="304" t="s">
        <v>143</v>
      </c>
      <c r="AO3" s="304" t="s">
        <v>144</v>
      </c>
      <c r="AP3" s="313" t="s">
        <v>129</v>
      </c>
    </row>
    <row r="4" spans="1:42" s="169" customFormat="1" ht="36" customHeight="1">
      <c r="A4" s="307"/>
      <c r="B4" s="307"/>
      <c r="C4" s="309"/>
      <c r="D4" s="193"/>
      <c r="E4" s="305"/>
      <c r="F4" s="314"/>
      <c r="G4" s="199"/>
      <c r="H4" s="305"/>
      <c r="I4" s="305"/>
      <c r="J4" s="305"/>
      <c r="K4" s="313"/>
      <c r="L4" s="313"/>
      <c r="M4" s="313"/>
      <c r="N4" s="313"/>
      <c r="O4" s="305"/>
      <c r="P4" s="319"/>
      <c r="Q4" s="319"/>
      <c r="R4" s="313" t="s">
        <v>129</v>
      </c>
      <c r="S4" s="304" t="s">
        <v>132</v>
      </c>
      <c r="T4" s="304" t="s">
        <v>145</v>
      </c>
      <c r="U4" s="304" t="s">
        <v>134</v>
      </c>
      <c r="V4" s="304" t="s">
        <v>136</v>
      </c>
      <c r="W4" s="304" t="s">
        <v>138</v>
      </c>
      <c r="X4" s="304" t="s">
        <v>146</v>
      </c>
      <c r="Y4" s="304" t="s">
        <v>147</v>
      </c>
      <c r="Z4" s="322"/>
      <c r="AA4" s="313"/>
      <c r="AB4" s="321"/>
      <c r="AC4" s="319"/>
      <c r="AD4" s="319"/>
      <c r="AE4" s="319"/>
      <c r="AF4" s="314"/>
      <c r="AG4" s="314"/>
      <c r="AH4" s="319"/>
      <c r="AI4" s="319"/>
      <c r="AJ4" s="313"/>
      <c r="AK4" s="321"/>
      <c r="AL4" s="321"/>
      <c r="AM4" s="319"/>
      <c r="AN4" s="319"/>
      <c r="AO4" s="319"/>
      <c r="AP4" s="313"/>
    </row>
    <row r="5" spans="1:42" s="170" customFormat="1" ht="69" customHeight="1">
      <c r="A5" s="307"/>
      <c r="B5" s="307"/>
      <c r="C5" s="309"/>
      <c r="D5" s="200"/>
      <c r="E5" s="201"/>
      <c r="F5" s="201"/>
      <c r="G5" s="201"/>
      <c r="H5" s="201"/>
      <c r="I5" s="201"/>
      <c r="J5" s="201"/>
      <c r="K5" s="200"/>
      <c r="L5" s="313"/>
      <c r="M5" s="313"/>
      <c r="N5" s="313"/>
      <c r="O5" s="201"/>
      <c r="P5" s="201"/>
      <c r="Q5" s="201"/>
      <c r="R5" s="313"/>
      <c r="S5" s="314"/>
      <c r="T5" s="305"/>
      <c r="U5" s="305"/>
      <c r="V5" s="305"/>
      <c r="W5" s="305"/>
      <c r="X5" s="305"/>
      <c r="Y5" s="314"/>
      <c r="Z5" s="200"/>
      <c r="AA5" s="200"/>
      <c r="AB5" s="321"/>
      <c r="AC5" s="201"/>
      <c r="AD5" s="201"/>
      <c r="AE5" s="201"/>
      <c r="AF5" s="201"/>
      <c r="AG5" s="201"/>
      <c r="AH5" s="201"/>
      <c r="AI5" s="201"/>
      <c r="AJ5" s="200"/>
      <c r="AK5" s="321"/>
      <c r="AL5" s="321"/>
      <c r="AM5" s="201"/>
      <c r="AN5" s="201"/>
      <c r="AO5" s="201"/>
      <c r="AP5" s="200"/>
    </row>
    <row r="6" spans="1:42" s="171" customFormat="1" ht="13.5">
      <c r="A6" s="307"/>
      <c r="B6" s="308"/>
      <c r="C6" s="309"/>
      <c r="D6" s="202" t="s">
        <v>148</v>
      </c>
      <c r="E6" s="202" t="s">
        <v>148</v>
      </c>
      <c r="F6" s="202" t="s">
        <v>148</v>
      </c>
      <c r="G6" s="202" t="s">
        <v>148</v>
      </c>
      <c r="H6" s="203" t="s">
        <v>149</v>
      </c>
      <c r="I6" s="203" t="s">
        <v>149</v>
      </c>
      <c r="J6" s="203" t="s">
        <v>149</v>
      </c>
      <c r="K6" s="203" t="s">
        <v>149</v>
      </c>
      <c r="L6" s="203" t="s">
        <v>150</v>
      </c>
      <c r="M6" s="203" t="s">
        <v>150</v>
      </c>
      <c r="N6" s="203" t="s">
        <v>150</v>
      </c>
      <c r="O6" s="203" t="s">
        <v>149</v>
      </c>
      <c r="P6" s="203" t="s">
        <v>149</v>
      </c>
      <c r="Q6" s="203" t="s">
        <v>149</v>
      </c>
      <c r="R6" s="203" t="s">
        <v>149</v>
      </c>
      <c r="S6" s="203" t="s">
        <v>149</v>
      </c>
      <c r="T6" s="203" t="s">
        <v>149</v>
      </c>
      <c r="U6" s="203" t="s">
        <v>149</v>
      </c>
      <c r="V6" s="203" t="s">
        <v>149</v>
      </c>
      <c r="W6" s="203" t="s">
        <v>149</v>
      </c>
      <c r="X6" s="203" t="s">
        <v>149</v>
      </c>
      <c r="Y6" s="203" t="s">
        <v>149</v>
      </c>
      <c r="Z6" s="203" t="s">
        <v>149</v>
      </c>
      <c r="AA6" s="203" t="s">
        <v>149</v>
      </c>
      <c r="AB6" s="203" t="s">
        <v>151</v>
      </c>
      <c r="AC6" s="203" t="s">
        <v>149</v>
      </c>
      <c r="AD6" s="203" t="s">
        <v>149</v>
      </c>
      <c r="AE6" s="203" t="s">
        <v>149</v>
      </c>
      <c r="AF6" s="203" t="s">
        <v>149</v>
      </c>
      <c r="AG6" s="203" t="s">
        <v>149</v>
      </c>
      <c r="AH6" s="203" t="s">
        <v>149</v>
      </c>
      <c r="AI6" s="203" t="s">
        <v>149</v>
      </c>
      <c r="AJ6" s="203" t="s">
        <v>149</v>
      </c>
      <c r="AK6" s="203" t="s">
        <v>151</v>
      </c>
      <c r="AL6" s="203" t="s">
        <v>151</v>
      </c>
      <c r="AM6" s="203" t="s">
        <v>149</v>
      </c>
      <c r="AN6" s="203" t="s">
        <v>149</v>
      </c>
      <c r="AO6" s="203" t="s">
        <v>149</v>
      </c>
      <c r="AP6" s="203" t="s">
        <v>149</v>
      </c>
    </row>
    <row r="7" spans="1:42" s="175" customFormat="1" ht="12" customHeight="1">
      <c r="A7" s="173" t="s">
        <v>152</v>
      </c>
      <c r="B7" s="188" t="s">
        <v>153</v>
      </c>
      <c r="C7" s="174" t="s">
        <v>129</v>
      </c>
      <c r="D7" s="208">
        <f aca="true" t="shared" si="0" ref="D7:K7">SUM(D8:D66)</f>
        <v>2001202</v>
      </c>
      <c r="E7" s="208">
        <f t="shared" si="0"/>
        <v>2001202</v>
      </c>
      <c r="F7" s="208">
        <f t="shared" si="0"/>
        <v>0</v>
      </c>
      <c r="G7" s="208">
        <f t="shared" si="0"/>
        <v>9477</v>
      </c>
      <c r="H7" s="208">
        <f t="shared" si="0"/>
        <v>670389</v>
      </c>
      <c r="I7" s="208">
        <f t="shared" si="0"/>
        <v>81354</v>
      </c>
      <c r="J7" s="208">
        <f t="shared" si="0"/>
        <v>30730</v>
      </c>
      <c r="K7" s="208">
        <f t="shared" si="0"/>
        <v>782473</v>
      </c>
      <c r="L7" s="208">
        <f aca="true" t="shared" si="1" ref="L7:L38">IF(D7&lt;&gt;0,K7/D7/366*1000000,"-")</f>
        <v>1068.3101314033763</v>
      </c>
      <c r="M7" s="208">
        <f>IF(D7&lt;&gt;0,('ごみ搬入量内訳'!BR7+'ごみ処理概要'!J7)/'ごみ処理概要'!D7/366*1000000,"-")</f>
        <v>792.3735102962683</v>
      </c>
      <c r="N7" s="208">
        <f>IF(D7&lt;&gt;0,'ごみ搬入量内訳'!CM7/'ごみ処理概要'!D7/366*1000000,"-")</f>
        <v>275.93662110710807</v>
      </c>
      <c r="O7" s="208">
        <f aca="true" t="shared" si="2" ref="O7:AA7">SUM(O8:O66)</f>
        <v>0</v>
      </c>
      <c r="P7" s="208">
        <f t="shared" si="2"/>
        <v>620108</v>
      </c>
      <c r="Q7" s="208">
        <f t="shared" si="2"/>
        <v>11360</v>
      </c>
      <c r="R7" s="208">
        <f t="shared" si="2"/>
        <v>81546</v>
      </c>
      <c r="S7" s="208">
        <f t="shared" si="2"/>
        <v>48207</v>
      </c>
      <c r="T7" s="208">
        <f t="shared" si="2"/>
        <v>33081</v>
      </c>
      <c r="U7" s="208">
        <f t="shared" si="2"/>
        <v>241</v>
      </c>
      <c r="V7" s="208">
        <f t="shared" si="2"/>
        <v>0</v>
      </c>
      <c r="W7" s="208">
        <f t="shared" si="2"/>
        <v>0</v>
      </c>
      <c r="X7" s="208">
        <f t="shared" si="2"/>
        <v>0</v>
      </c>
      <c r="Y7" s="208">
        <f t="shared" si="2"/>
        <v>17</v>
      </c>
      <c r="Z7" s="208">
        <f t="shared" si="2"/>
        <v>30226</v>
      </c>
      <c r="AA7" s="208">
        <f t="shared" si="2"/>
        <v>743240</v>
      </c>
      <c r="AB7" s="213">
        <f aca="true" t="shared" si="3" ref="AB7:AB38">IF(AA7&lt;&gt;0,(Z7+P7+R7)/AA7*100,"-")</f>
        <v>98.47155696679404</v>
      </c>
      <c r="AC7" s="208">
        <f aca="true" t="shared" si="4" ref="AC7:AJ7">SUM(AC8:AC66)</f>
        <v>3807</v>
      </c>
      <c r="AD7" s="208">
        <f t="shared" si="4"/>
        <v>15757</v>
      </c>
      <c r="AE7" s="208">
        <f t="shared" si="4"/>
        <v>133</v>
      </c>
      <c r="AF7" s="208">
        <f t="shared" si="4"/>
        <v>0</v>
      </c>
      <c r="AG7" s="208">
        <f t="shared" si="4"/>
        <v>0</v>
      </c>
      <c r="AH7" s="208">
        <f t="shared" si="4"/>
        <v>58</v>
      </c>
      <c r="AI7" s="208">
        <f t="shared" si="4"/>
        <v>28072</v>
      </c>
      <c r="AJ7" s="208">
        <f t="shared" si="4"/>
        <v>47827</v>
      </c>
      <c r="AK7" s="213">
        <f aca="true" t="shared" si="5" ref="AK7:AK38">IF((AA7+J7)&lt;&gt;0,(Z7+AJ7+J7)/(AA7+J7)*100,"-")</f>
        <v>14.055195937827047</v>
      </c>
      <c r="AL7" s="213">
        <f>IF((AA7+J7)&lt;&gt;0,('資源化量内訳'!D7-'資源化量内訳'!R7-'資源化量内訳'!T7-'資源化量内訳'!V7-'資源化量内訳'!U7)/(AA7+J7)*100,"-")</f>
        <v>13.885809527501067</v>
      </c>
      <c r="AM7" s="208">
        <f>SUM(AM8:AM66)</f>
        <v>11360</v>
      </c>
      <c r="AN7" s="208">
        <f>SUM(AN8:AN66)</f>
        <v>71621</v>
      </c>
      <c r="AO7" s="208">
        <f>SUM(AO8:AO66)</f>
        <v>21278</v>
      </c>
      <c r="AP7" s="208">
        <f>SUM(AP8:AP66)</f>
        <v>104259</v>
      </c>
    </row>
    <row r="8" spans="1:42" s="177" customFormat="1" ht="12" customHeight="1">
      <c r="A8" s="176" t="s">
        <v>152</v>
      </c>
      <c r="B8" s="190" t="s">
        <v>154</v>
      </c>
      <c r="C8" s="176" t="s">
        <v>155</v>
      </c>
      <c r="D8" s="209">
        <f aca="true" t="shared" si="6" ref="D8:D39">+E8+F8</f>
        <v>287927</v>
      </c>
      <c r="E8" s="209">
        <v>287927</v>
      </c>
      <c r="F8" s="209">
        <v>0</v>
      </c>
      <c r="G8" s="209">
        <v>1490</v>
      </c>
      <c r="H8" s="209">
        <f>SUM('ごみ搬入量内訳'!E8,+'ごみ搬入量内訳'!AD8)</f>
        <v>110378</v>
      </c>
      <c r="I8" s="209">
        <f>'ごみ搬入量内訳'!BC8</f>
        <v>11051</v>
      </c>
      <c r="J8" s="209">
        <f>'資源化量内訳'!BO8</f>
        <v>2837</v>
      </c>
      <c r="K8" s="209">
        <f aca="true" t="shared" si="7" ref="K8:K39">SUM(H8:J8)</f>
        <v>124266</v>
      </c>
      <c r="L8" s="209">
        <f t="shared" si="1"/>
        <v>1179.2037223460613</v>
      </c>
      <c r="M8" s="209">
        <f>IF(D8&lt;&gt;0,('ごみ搬入量内訳'!BR8+'ごみ処理概要'!J8)/'ごみ処理概要'!D8/366*1000000,"-")</f>
        <v>898.8123716316148</v>
      </c>
      <c r="N8" s="209">
        <f>IF(D8&lt;&gt;0,'ごみ搬入量内訳'!CM8/'ごみ処理概要'!D8/366*1000000,"-")</f>
        <v>280.39135071444656</v>
      </c>
      <c r="O8" s="210">
        <f>'ごみ搬入量内訳'!DH8</f>
        <v>0</v>
      </c>
      <c r="P8" s="210">
        <f>'ごみ処理量内訳'!E8</f>
        <v>100562</v>
      </c>
      <c r="Q8" s="210">
        <f>'ごみ処理量内訳'!N8</f>
        <v>345</v>
      </c>
      <c r="R8" s="209">
        <f aca="true" t="shared" si="8" ref="R8:R39">SUM(S8:Y8)</f>
        <v>14377</v>
      </c>
      <c r="S8" s="210">
        <f>'ごみ処理量内訳'!G8</f>
        <v>12658</v>
      </c>
      <c r="T8" s="210">
        <f>'ごみ処理量内訳'!L8</f>
        <v>1719</v>
      </c>
      <c r="U8" s="210">
        <f>'ごみ処理量内訳'!H8</f>
        <v>0</v>
      </c>
      <c r="V8" s="210">
        <f>'ごみ処理量内訳'!I8</f>
        <v>0</v>
      </c>
      <c r="W8" s="210">
        <f>'ごみ処理量内訳'!J8</f>
        <v>0</v>
      </c>
      <c r="X8" s="210">
        <f>'ごみ処理量内訳'!K8</f>
        <v>0</v>
      </c>
      <c r="Y8" s="210">
        <f>'ごみ処理量内訳'!M8</f>
        <v>0</v>
      </c>
      <c r="Z8" s="209">
        <f>'資源化量内訳'!Y8</f>
        <v>6041</v>
      </c>
      <c r="AA8" s="209">
        <f aca="true" t="shared" si="9" ref="AA8:AA39">SUM(P8,Q8,R8,Z8)</f>
        <v>121325</v>
      </c>
      <c r="AB8" s="214">
        <f t="shared" si="3"/>
        <v>99.71563981042654</v>
      </c>
      <c r="AC8" s="209">
        <f>'施設資源化量内訳'!Y8</f>
        <v>0</v>
      </c>
      <c r="AD8" s="209">
        <f>'施設資源化量内訳'!AT8</f>
        <v>4963</v>
      </c>
      <c r="AE8" s="209">
        <f>'施設資源化量内訳'!BO8</f>
        <v>0</v>
      </c>
      <c r="AF8" s="209">
        <f>'施設資源化量内訳'!CJ8</f>
        <v>0</v>
      </c>
      <c r="AG8" s="209">
        <f>'施設資源化量内訳'!DE8</f>
        <v>0</v>
      </c>
      <c r="AH8" s="209">
        <f>'施設資源化量内訳'!DZ8</f>
        <v>0</v>
      </c>
      <c r="AI8" s="209">
        <f>'施設資源化量内訳'!EU8</f>
        <v>1296</v>
      </c>
      <c r="AJ8" s="209">
        <f aca="true" t="shared" si="10" ref="AJ8:AJ39">SUM(AC8:AI8)</f>
        <v>6259</v>
      </c>
      <c r="AK8" s="214">
        <f t="shared" si="5"/>
        <v>12.19133068088465</v>
      </c>
      <c r="AL8" s="214">
        <f>IF((AA8+J8)&lt;&gt;0,('資源化量内訳'!D8-'資源化量内訳'!R8-'資源化量内訳'!T8-'資源化量内訳'!V8-'資源化量内訳'!U8)/(AA8+J8)*100,"-")</f>
        <v>12.19133068088465</v>
      </c>
      <c r="AM8" s="209">
        <f>'ごみ処理量内訳'!AA8</f>
        <v>345</v>
      </c>
      <c r="AN8" s="209">
        <f>'ごみ処理量内訳'!AB8</f>
        <v>11795</v>
      </c>
      <c r="AO8" s="209">
        <f>'ごみ処理量内訳'!AC8</f>
        <v>5501</v>
      </c>
      <c r="AP8" s="209">
        <f aca="true" t="shared" si="11" ref="AP8:AP39">SUM(AM8:AO8)</f>
        <v>17641</v>
      </c>
    </row>
    <row r="9" spans="1:42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6"/>
        <v>125900</v>
      </c>
      <c r="E9" s="209">
        <v>125900</v>
      </c>
      <c r="F9" s="209">
        <v>0</v>
      </c>
      <c r="G9" s="209">
        <v>729</v>
      </c>
      <c r="H9" s="209">
        <f>SUM('ごみ搬入量内訳'!E9,+'ごみ搬入量内訳'!AD9)</f>
        <v>48636</v>
      </c>
      <c r="I9" s="209">
        <f>'ごみ搬入量内訳'!BC9</f>
        <v>2447</v>
      </c>
      <c r="J9" s="209">
        <f>'資源化量内訳'!BO9</f>
        <v>2452</v>
      </c>
      <c r="K9" s="209">
        <f t="shared" si="7"/>
        <v>53535</v>
      </c>
      <c r="L9" s="209">
        <f t="shared" si="1"/>
        <v>1161.798981757575</v>
      </c>
      <c r="M9" s="209">
        <f>IF(D9&lt;&gt;0,('ごみ搬入量内訳'!BR9+'ごみ処理概要'!J9)/'ごみ処理概要'!D9/366*1000000,"-")</f>
        <v>849.425122722952</v>
      </c>
      <c r="N9" s="209">
        <f>IF(D9&lt;&gt;0,'ごみ搬入量内訳'!CM9/'ごみ処理概要'!D9/366*1000000,"-")</f>
        <v>312.37385903462285</v>
      </c>
      <c r="O9" s="210">
        <f>'ごみ搬入量内訳'!DH9</f>
        <v>0</v>
      </c>
      <c r="P9" s="210">
        <f>'ごみ処理量内訳'!E9</f>
        <v>42697</v>
      </c>
      <c r="Q9" s="210">
        <f>'ごみ処理量内訳'!N9</f>
        <v>0</v>
      </c>
      <c r="R9" s="209">
        <f t="shared" si="8"/>
        <v>4507</v>
      </c>
      <c r="S9" s="210">
        <f>'ごみ処理量内訳'!G9</f>
        <v>2221</v>
      </c>
      <c r="T9" s="210">
        <f>'ごみ処理量内訳'!L9</f>
        <v>2159</v>
      </c>
      <c r="U9" s="210">
        <f>'ごみ処理量内訳'!H9</f>
        <v>127</v>
      </c>
      <c r="V9" s="210">
        <f>'ごみ処理量内訳'!I9</f>
        <v>0</v>
      </c>
      <c r="W9" s="210">
        <f>'ごみ処理量内訳'!J9</f>
        <v>0</v>
      </c>
      <c r="X9" s="210">
        <f>'ごみ処理量内訳'!K9</f>
        <v>0</v>
      </c>
      <c r="Y9" s="210">
        <f>'ごみ処理量内訳'!M9</f>
        <v>0</v>
      </c>
      <c r="Z9" s="209">
        <f>'資源化量内訳'!Y9</f>
        <v>3778</v>
      </c>
      <c r="AA9" s="209">
        <f t="shared" si="9"/>
        <v>50982</v>
      </c>
      <c r="AB9" s="214">
        <f t="shared" si="3"/>
        <v>100</v>
      </c>
      <c r="AC9" s="209">
        <f>'施設資源化量内訳'!Y9</f>
        <v>0</v>
      </c>
      <c r="AD9" s="209">
        <f>'施設資源化量内訳'!AT9</f>
        <v>308</v>
      </c>
      <c r="AE9" s="209">
        <f>'施設資源化量内訳'!BO9</f>
        <v>127</v>
      </c>
      <c r="AF9" s="209">
        <f>'施設資源化量内訳'!CJ9</f>
        <v>0</v>
      </c>
      <c r="AG9" s="209">
        <f>'施設資源化量内訳'!DE9</f>
        <v>0</v>
      </c>
      <c r="AH9" s="209">
        <f>'施設資源化量内訳'!DZ9</f>
        <v>0</v>
      </c>
      <c r="AI9" s="209">
        <f>'施設資源化量内訳'!EU9</f>
        <v>2159</v>
      </c>
      <c r="AJ9" s="209">
        <f t="shared" si="10"/>
        <v>2594</v>
      </c>
      <c r="AK9" s="214">
        <f t="shared" si="5"/>
        <v>16.51383014560018</v>
      </c>
      <c r="AL9" s="214">
        <f>IF((AA9+J9)&lt;&gt;0,('資源化量内訳'!D9-'資源化量内訳'!R9-'資源化量内訳'!T9-'資源化量内訳'!V9-'資源化量内訳'!U9)/(AA9+J9)*100,"-")</f>
        <v>16.51383014560018</v>
      </c>
      <c r="AM9" s="209">
        <f>'ごみ処理量内訳'!AA9</f>
        <v>0</v>
      </c>
      <c r="AN9" s="209">
        <f>'ごみ処理量内訳'!AB9</f>
        <v>5400</v>
      </c>
      <c r="AO9" s="209">
        <f>'ごみ処理量内訳'!AC9</f>
        <v>796</v>
      </c>
      <c r="AP9" s="209">
        <f t="shared" si="11"/>
        <v>6196</v>
      </c>
    </row>
    <row r="10" spans="1:42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6"/>
        <v>328958</v>
      </c>
      <c r="E10" s="209">
        <v>328958</v>
      </c>
      <c r="F10" s="209">
        <v>0</v>
      </c>
      <c r="G10" s="209">
        <v>1669</v>
      </c>
      <c r="H10" s="209">
        <f>SUM('ごみ搬入量内訳'!E10,+'ごみ搬入量内訳'!AD10)</f>
        <v>129934</v>
      </c>
      <c r="I10" s="209">
        <f>'ごみ搬入量内訳'!BC10</f>
        <v>31742</v>
      </c>
      <c r="J10" s="209">
        <f>'資源化量内訳'!BO10</f>
        <v>6602</v>
      </c>
      <c r="K10" s="209">
        <f t="shared" si="7"/>
        <v>168278</v>
      </c>
      <c r="L10" s="209">
        <f t="shared" si="1"/>
        <v>1397.673734288733</v>
      </c>
      <c r="M10" s="209">
        <f>IF(D10&lt;&gt;0,('ごみ搬入量内訳'!BR10+'ごみ処理概要'!J10)/'ごみ処理概要'!D10/366*1000000,"-")</f>
        <v>887.2111067577945</v>
      </c>
      <c r="N10" s="209">
        <f>IF(D10&lt;&gt;0,'ごみ搬入量内訳'!CM10/'ごみ処理概要'!D10/366*1000000,"-")</f>
        <v>510.4626275309384</v>
      </c>
      <c r="O10" s="210">
        <f>'ごみ搬入量内訳'!DH10</f>
        <v>0</v>
      </c>
      <c r="P10" s="210">
        <f>'ごみ処理量内訳'!E10</f>
        <v>141505</v>
      </c>
      <c r="Q10" s="210">
        <f>'ごみ処理量内訳'!N10</f>
        <v>322</v>
      </c>
      <c r="R10" s="209">
        <f t="shared" si="8"/>
        <v>13804</v>
      </c>
      <c r="S10" s="210">
        <f>'ごみ処理量内訳'!G10</f>
        <v>9189</v>
      </c>
      <c r="T10" s="210">
        <f>'ごみ処理量内訳'!L10</f>
        <v>4615</v>
      </c>
      <c r="U10" s="210">
        <f>'ごみ処理量内訳'!H10</f>
        <v>0</v>
      </c>
      <c r="V10" s="210">
        <f>'ごみ処理量内訳'!I10</f>
        <v>0</v>
      </c>
      <c r="W10" s="210">
        <f>'ごみ処理量内訳'!J10</f>
        <v>0</v>
      </c>
      <c r="X10" s="210">
        <f>'ごみ処理量内訳'!K10</f>
        <v>0</v>
      </c>
      <c r="Y10" s="210">
        <f>'ごみ処理量内訳'!M10</f>
        <v>0</v>
      </c>
      <c r="Z10" s="209">
        <f>'資源化量内訳'!Y10</f>
        <v>4631</v>
      </c>
      <c r="AA10" s="209">
        <f t="shared" si="9"/>
        <v>160262</v>
      </c>
      <c r="AB10" s="214">
        <f t="shared" si="3"/>
        <v>99.7990790081242</v>
      </c>
      <c r="AC10" s="209">
        <f>'施設資源化量内訳'!Y10</f>
        <v>0</v>
      </c>
      <c r="AD10" s="209">
        <f>'施設資源化量内訳'!AT10</f>
        <v>3332</v>
      </c>
      <c r="AE10" s="209">
        <f>'施設資源化量内訳'!BO10</f>
        <v>0</v>
      </c>
      <c r="AF10" s="209">
        <f>'施設資源化量内訳'!CJ10</f>
        <v>0</v>
      </c>
      <c r="AG10" s="209">
        <f>'施設資源化量内訳'!DE10</f>
        <v>0</v>
      </c>
      <c r="AH10" s="209">
        <f>'施設資源化量内訳'!DZ10</f>
        <v>0</v>
      </c>
      <c r="AI10" s="209">
        <f>'施設資源化量内訳'!EU10</f>
        <v>4615</v>
      </c>
      <c r="AJ10" s="209">
        <f t="shared" si="10"/>
        <v>7947</v>
      </c>
      <c r="AK10" s="214">
        <f t="shared" si="5"/>
        <v>11.494390641480488</v>
      </c>
      <c r="AL10" s="214">
        <f>IF((AA10+J10)&lt;&gt;0,('資源化量内訳'!D10-'資源化量内訳'!R10-'資源化量内訳'!T10-'資源化量内訳'!V10-'資源化量内訳'!U10)/(AA10+J10)*100,"-")</f>
        <v>11.494390641480488</v>
      </c>
      <c r="AM10" s="209">
        <f>'ごみ処理量内訳'!AA10</f>
        <v>322</v>
      </c>
      <c r="AN10" s="209">
        <f>'ごみ処理量内訳'!AB10</f>
        <v>24527</v>
      </c>
      <c r="AO10" s="209">
        <f>'ごみ処理量内訳'!AC10</f>
        <v>4241</v>
      </c>
      <c r="AP10" s="209">
        <f t="shared" si="11"/>
        <v>29090</v>
      </c>
    </row>
    <row r="11" spans="1:42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6"/>
        <v>334221</v>
      </c>
      <c r="E11" s="209">
        <v>334221</v>
      </c>
      <c r="F11" s="209">
        <v>0</v>
      </c>
      <c r="G11" s="209">
        <v>1491</v>
      </c>
      <c r="H11" s="209">
        <f>SUM('ごみ搬入量内訳'!E11,+'ごみ搬入量内訳'!AD11)</f>
        <v>118620</v>
      </c>
      <c r="I11" s="209">
        <f>'ごみ搬入量内訳'!BC11</f>
        <v>4070</v>
      </c>
      <c r="J11" s="209">
        <f>'資源化量内訳'!BO11</f>
        <v>12846</v>
      </c>
      <c r="K11" s="209">
        <f t="shared" si="7"/>
        <v>135536</v>
      </c>
      <c r="L11" s="209">
        <f t="shared" si="1"/>
        <v>1108.0002150993216</v>
      </c>
      <c r="M11" s="209">
        <f>IF(D11&lt;&gt;0,('ごみ搬入量内訳'!BR11+'ごみ処理概要'!J11)/'ごみ処理概要'!D11/366*1000000,"-")</f>
        <v>828.0490038633675</v>
      </c>
      <c r="N11" s="209">
        <f>IF(D11&lt;&gt;0,'ごみ搬入量内訳'!CM11/'ごみ処理概要'!D11/366*1000000,"-")</f>
        <v>279.951211235954</v>
      </c>
      <c r="O11" s="210">
        <f>'ごみ搬入量内訳'!DH11</f>
        <v>0</v>
      </c>
      <c r="P11" s="210">
        <f>'ごみ処理量内訳'!E11</f>
        <v>108414</v>
      </c>
      <c r="Q11" s="210">
        <f>'ごみ処理量内訳'!N11</f>
        <v>2437</v>
      </c>
      <c r="R11" s="209">
        <f t="shared" si="8"/>
        <v>10959</v>
      </c>
      <c r="S11" s="210">
        <f>'ごみ処理量内訳'!G11</f>
        <v>1522</v>
      </c>
      <c r="T11" s="210">
        <f>'ごみ処理量内訳'!L11</f>
        <v>9437</v>
      </c>
      <c r="U11" s="210">
        <f>'ごみ処理量内訳'!H11</f>
        <v>0</v>
      </c>
      <c r="V11" s="210">
        <f>'ごみ処理量内訳'!I11</f>
        <v>0</v>
      </c>
      <c r="W11" s="210">
        <f>'ごみ処理量内訳'!J11</f>
        <v>0</v>
      </c>
      <c r="X11" s="210">
        <f>'ごみ処理量内訳'!K11</f>
        <v>0</v>
      </c>
      <c r="Y11" s="210">
        <f>'ごみ処理量内訳'!M11</f>
        <v>0</v>
      </c>
      <c r="Z11" s="209">
        <f>'資源化量内訳'!Y11</f>
        <v>402</v>
      </c>
      <c r="AA11" s="209">
        <f t="shared" si="9"/>
        <v>122212</v>
      </c>
      <c r="AB11" s="214">
        <f t="shared" si="3"/>
        <v>98.00592413183648</v>
      </c>
      <c r="AC11" s="209">
        <f>'施設資源化量内訳'!Y11</f>
        <v>2792</v>
      </c>
      <c r="AD11" s="209">
        <f>'施設資源化量内訳'!AT11</f>
        <v>893</v>
      </c>
      <c r="AE11" s="209">
        <f>'施設資源化量内訳'!BO11</f>
        <v>0</v>
      </c>
      <c r="AF11" s="209">
        <f>'施設資源化量内訳'!CJ11</f>
        <v>0</v>
      </c>
      <c r="AG11" s="209">
        <f>'施設資源化量内訳'!DE11</f>
        <v>0</v>
      </c>
      <c r="AH11" s="209">
        <f>'施設資源化量内訳'!DZ11</f>
        <v>0</v>
      </c>
      <c r="AI11" s="209">
        <f>'施設資源化量内訳'!EU11</f>
        <v>8671</v>
      </c>
      <c r="AJ11" s="209">
        <f t="shared" si="10"/>
        <v>12356</v>
      </c>
      <c r="AK11" s="214">
        <f t="shared" si="5"/>
        <v>18.95778110145271</v>
      </c>
      <c r="AL11" s="214">
        <f>IF((AA11+J11)&lt;&gt;0,('資源化量内訳'!D11-'資源化量内訳'!R11-'資源化量内訳'!T11-'資源化量内訳'!V11-'資源化量内訳'!U11)/(AA11+J11)*100,"-")</f>
        <v>17.98708702927631</v>
      </c>
      <c r="AM11" s="209">
        <f>'ごみ処理量内訳'!AA11</f>
        <v>2437</v>
      </c>
      <c r="AN11" s="209">
        <f>'ごみ処理量内訳'!AB11</f>
        <v>8210</v>
      </c>
      <c r="AO11" s="209">
        <f>'ごみ処理量内訳'!AC11</f>
        <v>1060</v>
      </c>
      <c r="AP11" s="209">
        <f t="shared" si="11"/>
        <v>11707</v>
      </c>
    </row>
    <row r="12" spans="1:42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6"/>
        <v>64255</v>
      </c>
      <c r="E12" s="211">
        <v>64255</v>
      </c>
      <c r="F12" s="211">
        <v>0</v>
      </c>
      <c r="G12" s="211">
        <v>520</v>
      </c>
      <c r="H12" s="211">
        <f>SUM('ごみ搬入量内訳'!E12,+'ごみ搬入量内訳'!AD12)</f>
        <v>19507</v>
      </c>
      <c r="I12" s="211">
        <f>'ごみ搬入量内訳'!BC12</f>
        <v>1924</v>
      </c>
      <c r="J12" s="211">
        <f>'資源化量内訳'!BO12</f>
        <v>0</v>
      </c>
      <c r="K12" s="211">
        <f t="shared" si="7"/>
        <v>21431</v>
      </c>
      <c r="L12" s="211">
        <f t="shared" si="1"/>
        <v>911.2854222822064</v>
      </c>
      <c r="M12" s="211">
        <f>IF(D12&lt;&gt;0,('ごみ搬入量内訳'!BR12+'ごみ処理概要'!J12)/'ごみ処理概要'!D12/366*1000000,"-")</f>
        <v>592.2866243744508</v>
      </c>
      <c r="N12" s="211">
        <f>IF(D12&lt;&gt;0,'ごみ搬入量内訳'!CM12/'ごみ処理概要'!D12/366*1000000,"-")</f>
        <v>318.99879790775566</v>
      </c>
      <c r="O12" s="211">
        <f>'ごみ搬入量内訳'!DH12</f>
        <v>0</v>
      </c>
      <c r="P12" s="211">
        <f>'ごみ処理量内訳'!E12</f>
        <v>17890</v>
      </c>
      <c r="Q12" s="211">
        <f>'ごみ処理量内訳'!N12</f>
        <v>0</v>
      </c>
      <c r="R12" s="211">
        <f t="shared" si="8"/>
        <v>3541</v>
      </c>
      <c r="S12" s="211">
        <f>'ごみ処理量内訳'!G12</f>
        <v>3541</v>
      </c>
      <c r="T12" s="211">
        <f>'ごみ処理量内訳'!L12</f>
        <v>0</v>
      </c>
      <c r="U12" s="211">
        <f>'ごみ処理量内訳'!H12</f>
        <v>0</v>
      </c>
      <c r="V12" s="211">
        <f>'ごみ処理量内訳'!I12</f>
        <v>0</v>
      </c>
      <c r="W12" s="211">
        <f>'ごみ処理量内訳'!J12</f>
        <v>0</v>
      </c>
      <c r="X12" s="211">
        <f>'ごみ処理量内訳'!K12</f>
        <v>0</v>
      </c>
      <c r="Y12" s="211">
        <f>'ごみ処理量内訳'!M12</f>
        <v>0</v>
      </c>
      <c r="Z12" s="211">
        <f>'資源化量内訳'!Y12</f>
        <v>915</v>
      </c>
      <c r="AA12" s="211">
        <f t="shared" si="9"/>
        <v>22346</v>
      </c>
      <c r="AB12" s="215">
        <f t="shared" si="3"/>
        <v>100</v>
      </c>
      <c r="AC12" s="211">
        <f>'施設資源化量内訳'!Y12</f>
        <v>0</v>
      </c>
      <c r="AD12" s="211">
        <f>'施設資源化量内訳'!AT12</f>
        <v>1532</v>
      </c>
      <c r="AE12" s="211">
        <f>'施設資源化量内訳'!BO12</f>
        <v>0</v>
      </c>
      <c r="AF12" s="211">
        <f>'施設資源化量内訳'!CJ12</f>
        <v>0</v>
      </c>
      <c r="AG12" s="211">
        <f>'施設資源化量内訳'!DE12</f>
        <v>0</v>
      </c>
      <c r="AH12" s="211">
        <f>'施設資源化量内訳'!DZ12</f>
        <v>0</v>
      </c>
      <c r="AI12" s="211">
        <f>'施設資源化量内訳'!EU12</f>
        <v>0</v>
      </c>
      <c r="AJ12" s="211">
        <f t="shared" si="10"/>
        <v>1532</v>
      </c>
      <c r="AK12" s="215">
        <f t="shared" si="5"/>
        <v>10.950505683343776</v>
      </c>
      <c r="AL12" s="215">
        <f>IF((AA12+J12)&lt;&gt;0,('資源化量内訳'!D12-'資源化量内訳'!R12-'資源化量内訳'!T12-'資源化量内訳'!V12-'資源化量内訳'!U12)/(AA12+J12)*100,"-")</f>
        <v>10.950505683343776</v>
      </c>
      <c r="AM12" s="211">
        <f>'ごみ処理量内訳'!AA12</f>
        <v>0</v>
      </c>
      <c r="AN12" s="211">
        <f>'ごみ処理量内訳'!AB12</f>
        <v>2292</v>
      </c>
      <c r="AO12" s="211">
        <f>'ごみ処理量内訳'!AC12</f>
        <v>814</v>
      </c>
      <c r="AP12" s="211">
        <f t="shared" si="11"/>
        <v>3106</v>
      </c>
    </row>
    <row r="13" spans="1:42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6"/>
        <v>78255</v>
      </c>
      <c r="E13" s="211">
        <v>78255</v>
      </c>
      <c r="F13" s="211">
        <v>0</v>
      </c>
      <c r="G13" s="211">
        <v>304</v>
      </c>
      <c r="H13" s="211">
        <f>SUM('ごみ搬入量内訳'!E13,+'ごみ搬入量内訳'!AD13)</f>
        <v>38646</v>
      </c>
      <c r="I13" s="211">
        <f>'ごみ搬入量内訳'!BC13</f>
        <v>698</v>
      </c>
      <c r="J13" s="211">
        <f>'資源化量内訳'!BO13</f>
        <v>849</v>
      </c>
      <c r="K13" s="211">
        <f t="shared" si="7"/>
        <v>40193</v>
      </c>
      <c r="L13" s="211">
        <f t="shared" si="1"/>
        <v>1403.3217032868235</v>
      </c>
      <c r="M13" s="211">
        <f>IF(D13&lt;&gt;0,('ごみ搬入量内訳'!BR13+'ごみ処理概要'!J13)/'ごみ処理概要'!D13/366*1000000,"-")</f>
        <v>1203.0167593474187</v>
      </c>
      <c r="N13" s="211">
        <f>IF(D13&lt;&gt;0,'ごみ搬入量内訳'!CM13/'ごみ処理概要'!D13/366*1000000,"-")</f>
        <v>200.30494393940504</v>
      </c>
      <c r="O13" s="211">
        <f>'ごみ搬入量内訳'!DH13</f>
        <v>0</v>
      </c>
      <c r="P13" s="211">
        <f>'ごみ処理量内訳'!E13</f>
        <v>27900</v>
      </c>
      <c r="Q13" s="211">
        <f>'ごみ処理量内訳'!N13</f>
        <v>6299</v>
      </c>
      <c r="R13" s="211">
        <f t="shared" si="8"/>
        <v>211</v>
      </c>
      <c r="S13" s="211">
        <f>'ごみ処理量内訳'!G13</f>
        <v>0</v>
      </c>
      <c r="T13" s="211">
        <f>'ごみ処理量内訳'!L13</f>
        <v>211</v>
      </c>
      <c r="U13" s="211">
        <f>'ごみ処理量内訳'!H13</f>
        <v>0</v>
      </c>
      <c r="V13" s="211">
        <f>'ごみ処理量内訳'!I13</f>
        <v>0</v>
      </c>
      <c r="W13" s="211">
        <f>'ごみ処理量内訳'!J13</f>
        <v>0</v>
      </c>
      <c r="X13" s="211">
        <f>'ごみ処理量内訳'!K13</f>
        <v>0</v>
      </c>
      <c r="Y13" s="211">
        <f>'ごみ処理量内訳'!M13</f>
        <v>0</v>
      </c>
      <c r="Z13" s="211">
        <f>'資源化量内訳'!Y13</f>
        <v>3298</v>
      </c>
      <c r="AA13" s="211">
        <f t="shared" si="9"/>
        <v>37708</v>
      </c>
      <c r="AB13" s="215">
        <f t="shared" si="3"/>
        <v>83.29532194759733</v>
      </c>
      <c r="AC13" s="211">
        <f>'施設資源化量内訳'!Y13</f>
        <v>0</v>
      </c>
      <c r="AD13" s="211">
        <f>'施設資源化量内訳'!AT13</f>
        <v>0</v>
      </c>
      <c r="AE13" s="211">
        <f>'施設資源化量内訳'!BO13</f>
        <v>0</v>
      </c>
      <c r="AF13" s="211">
        <f>'施設資源化量内訳'!CJ13</f>
        <v>0</v>
      </c>
      <c r="AG13" s="211">
        <f>'施設資源化量内訳'!DE13</f>
        <v>0</v>
      </c>
      <c r="AH13" s="211">
        <f>'施設資源化量内訳'!DZ13</f>
        <v>0</v>
      </c>
      <c r="AI13" s="211">
        <f>'施設資源化量内訳'!EU13</f>
        <v>211</v>
      </c>
      <c r="AJ13" s="211">
        <f t="shared" si="10"/>
        <v>211</v>
      </c>
      <c r="AK13" s="215">
        <f t="shared" si="5"/>
        <v>11.30274658298104</v>
      </c>
      <c r="AL13" s="215">
        <f>IF((AA13+J13)&lt;&gt;0,('資源化量内訳'!D13-'資源化量内訳'!R13-'資源化量内訳'!T13-'資源化量内訳'!V13-'資源化量内訳'!U13)/(AA13+J13)*100,"-")</f>
        <v>11.30274658298104</v>
      </c>
      <c r="AM13" s="211">
        <f>'ごみ処理量内訳'!AA13</f>
        <v>6299</v>
      </c>
      <c r="AN13" s="211">
        <f>'ごみ処理量内訳'!AB13</f>
        <v>2439</v>
      </c>
      <c r="AO13" s="211">
        <f>'ごみ処理量内訳'!AC13</f>
        <v>0</v>
      </c>
      <c r="AP13" s="211">
        <f t="shared" si="11"/>
        <v>8738</v>
      </c>
    </row>
    <row r="14" spans="1:42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6"/>
        <v>52504</v>
      </c>
      <c r="E14" s="211">
        <v>52504</v>
      </c>
      <c r="F14" s="211">
        <v>0</v>
      </c>
      <c r="G14" s="211">
        <v>191</v>
      </c>
      <c r="H14" s="211">
        <f>SUM('ごみ搬入量内訳'!E14,+'ごみ搬入量内訳'!AD14)</f>
        <v>21772</v>
      </c>
      <c r="I14" s="211">
        <f>'ごみ搬入量内訳'!BC14</f>
        <v>1894</v>
      </c>
      <c r="J14" s="211">
        <f>'資源化量内訳'!BO14</f>
        <v>640</v>
      </c>
      <c r="K14" s="211">
        <f t="shared" si="7"/>
        <v>24306</v>
      </c>
      <c r="L14" s="211">
        <f t="shared" si="1"/>
        <v>1264.8528886479844</v>
      </c>
      <c r="M14" s="211">
        <f>IF(D14&lt;&gt;0,('ごみ搬入量内訳'!BR14+'ごみ処理概要'!J14)/'ごみ処理概要'!D14/366*1000000,"-")</f>
        <v>1193.091507365767</v>
      </c>
      <c r="N14" s="211">
        <f>IF(D14&lt;&gt;0,'ごみ搬入量内訳'!CM14/'ごみ処理概要'!D14/366*1000000,"-")</f>
        <v>71.76138128221716</v>
      </c>
      <c r="O14" s="211">
        <f>'ごみ搬入量内訳'!DH14</f>
        <v>0</v>
      </c>
      <c r="P14" s="211">
        <f>'ごみ処理量内訳'!E14</f>
        <v>14281</v>
      </c>
      <c r="Q14" s="211">
        <f>'ごみ処理量内訳'!N14</f>
        <v>0</v>
      </c>
      <c r="R14" s="211">
        <f t="shared" si="8"/>
        <v>1140</v>
      </c>
      <c r="S14" s="211">
        <f>'ごみ処理量内訳'!G14</f>
        <v>1140</v>
      </c>
      <c r="T14" s="211">
        <f>'ごみ処理量内訳'!L14</f>
        <v>0</v>
      </c>
      <c r="U14" s="211">
        <f>'ごみ処理量内訳'!H14</f>
        <v>0</v>
      </c>
      <c r="V14" s="211">
        <f>'ごみ処理量内訳'!I14</f>
        <v>0</v>
      </c>
      <c r="W14" s="211">
        <f>'ごみ処理量内訳'!J14</f>
        <v>0</v>
      </c>
      <c r="X14" s="211">
        <f>'ごみ処理量内訳'!K14</f>
        <v>0</v>
      </c>
      <c r="Y14" s="211">
        <f>'ごみ処理量内訳'!M14</f>
        <v>0</v>
      </c>
      <c r="Z14" s="211">
        <f>'資源化量内訳'!Y14</f>
        <v>0</v>
      </c>
      <c r="AA14" s="211">
        <f t="shared" si="9"/>
        <v>15421</v>
      </c>
      <c r="AB14" s="215">
        <f t="shared" si="3"/>
        <v>100</v>
      </c>
      <c r="AC14" s="211">
        <f>'施設資源化量内訳'!Y14</f>
        <v>0</v>
      </c>
      <c r="AD14" s="211">
        <f>'施設資源化量内訳'!AT14</f>
        <v>267</v>
      </c>
      <c r="AE14" s="211">
        <f>'施設資源化量内訳'!BO14</f>
        <v>0</v>
      </c>
      <c r="AF14" s="211">
        <f>'施設資源化量内訳'!CJ14</f>
        <v>0</v>
      </c>
      <c r="AG14" s="211">
        <f>'施設資源化量内訳'!DE14</f>
        <v>0</v>
      </c>
      <c r="AH14" s="211">
        <f>'施設資源化量内訳'!DZ14</f>
        <v>0</v>
      </c>
      <c r="AI14" s="211">
        <f>'施設資源化量内訳'!EU14</f>
        <v>0</v>
      </c>
      <c r="AJ14" s="211">
        <f t="shared" si="10"/>
        <v>267</v>
      </c>
      <c r="AK14" s="215">
        <f t="shared" si="5"/>
        <v>5.6472199738496975</v>
      </c>
      <c r="AL14" s="215">
        <f>IF((AA14+J14)&lt;&gt;0,('資源化量内訳'!D14-'資源化量内訳'!R14-'資源化量内訳'!T14-'資源化量内訳'!V14-'資源化量内訳'!U14)/(AA14+J14)*100,"-")</f>
        <v>5.6472199738496975</v>
      </c>
      <c r="AM14" s="211">
        <f>'ごみ処理量内訳'!AA14</f>
        <v>0</v>
      </c>
      <c r="AN14" s="211">
        <f>'ごみ処理量内訳'!AB14</f>
        <v>2009</v>
      </c>
      <c r="AO14" s="211">
        <f>'ごみ処理量内訳'!AC14</f>
        <v>267</v>
      </c>
      <c r="AP14" s="211">
        <f t="shared" si="11"/>
        <v>2276</v>
      </c>
    </row>
    <row r="15" spans="1:42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6"/>
        <v>36479</v>
      </c>
      <c r="E15" s="211">
        <v>36479</v>
      </c>
      <c r="F15" s="211">
        <v>0</v>
      </c>
      <c r="G15" s="211">
        <v>169</v>
      </c>
      <c r="H15" s="211">
        <f>SUM('ごみ搬入量内訳'!E15,+'ごみ搬入量内訳'!AD15)</f>
        <v>12739</v>
      </c>
      <c r="I15" s="211">
        <f>'ごみ搬入量内訳'!BC15</f>
        <v>487</v>
      </c>
      <c r="J15" s="211">
        <f>'資源化量内訳'!BO15</f>
        <v>375</v>
      </c>
      <c r="K15" s="211">
        <f t="shared" si="7"/>
        <v>13601</v>
      </c>
      <c r="L15" s="211">
        <f t="shared" si="1"/>
        <v>1018.701230455669</v>
      </c>
      <c r="M15" s="211">
        <f>IF(D15&lt;&gt;0,('ごみ搬入量内訳'!BR15+'ごみ処理概要'!J15)/'ごみ処理概要'!D15/366*1000000,"-")</f>
        <v>855.0469264673126</v>
      </c>
      <c r="N15" s="211">
        <f>IF(D15&lt;&gt;0,'ごみ搬入量内訳'!CM15/'ごみ処理概要'!D15/366*1000000,"-")</f>
        <v>163.6543039883565</v>
      </c>
      <c r="O15" s="211">
        <f>'ごみ搬入量内訳'!DH15</f>
        <v>0</v>
      </c>
      <c r="P15" s="211">
        <f>'ごみ処理量内訳'!E15</f>
        <v>10938</v>
      </c>
      <c r="Q15" s="211">
        <f>'ごみ処理量内訳'!N15</f>
        <v>822</v>
      </c>
      <c r="R15" s="211">
        <f t="shared" si="8"/>
        <v>712</v>
      </c>
      <c r="S15" s="211">
        <f>'ごみ処理量内訳'!G15</f>
        <v>18</v>
      </c>
      <c r="T15" s="211">
        <f>'ごみ処理量内訳'!L15</f>
        <v>694</v>
      </c>
      <c r="U15" s="211">
        <f>'ごみ処理量内訳'!H15</f>
        <v>0</v>
      </c>
      <c r="V15" s="211">
        <f>'ごみ処理量内訳'!I15</f>
        <v>0</v>
      </c>
      <c r="W15" s="211">
        <f>'ごみ処理量内訳'!J15</f>
        <v>0</v>
      </c>
      <c r="X15" s="211">
        <f>'ごみ処理量内訳'!K15</f>
        <v>0</v>
      </c>
      <c r="Y15" s="211">
        <f>'ごみ処理量内訳'!M15</f>
        <v>0</v>
      </c>
      <c r="Z15" s="211">
        <f>'資源化量内訳'!Y15</f>
        <v>812</v>
      </c>
      <c r="AA15" s="211">
        <f t="shared" si="9"/>
        <v>13284</v>
      </c>
      <c r="AB15" s="215">
        <f t="shared" si="3"/>
        <v>93.81210478771455</v>
      </c>
      <c r="AC15" s="211">
        <f>'施設資源化量内訳'!Y15</f>
        <v>0</v>
      </c>
      <c r="AD15" s="211">
        <f>'施設資源化量内訳'!AT15</f>
        <v>4</v>
      </c>
      <c r="AE15" s="211">
        <f>'施設資源化量内訳'!BO15</f>
        <v>0</v>
      </c>
      <c r="AF15" s="211">
        <f>'施設資源化量内訳'!CJ15</f>
        <v>0</v>
      </c>
      <c r="AG15" s="211">
        <f>'施設資源化量内訳'!DE15</f>
        <v>0</v>
      </c>
      <c r="AH15" s="211">
        <f>'施設資源化量内訳'!DZ15</f>
        <v>0</v>
      </c>
      <c r="AI15" s="211">
        <f>'施設資源化量内訳'!EU15</f>
        <v>695</v>
      </c>
      <c r="AJ15" s="211">
        <f t="shared" si="10"/>
        <v>699</v>
      </c>
      <c r="AK15" s="215">
        <f t="shared" si="5"/>
        <v>13.80774580862435</v>
      </c>
      <c r="AL15" s="215">
        <f>IF((AA15+J15)&lt;&gt;0,('資源化量内訳'!D15-'資源化量内訳'!R15-'資源化量内訳'!T15-'資源化量内訳'!V15-'資源化量内訳'!U15)/(AA15+J15)*100,"-")</f>
        <v>13.80774580862435</v>
      </c>
      <c r="AM15" s="211">
        <f>'ごみ処理量内訳'!AA15</f>
        <v>822</v>
      </c>
      <c r="AN15" s="211">
        <f>'ごみ処理量内訳'!AB15</f>
        <v>2190</v>
      </c>
      <c r="AO15" s="211">
        <f>'ごみ処理量内訳'!AC15</f>
        <v>2</v>
      </c>
      <c r="AP15" s="211">
        <f t="shared" si="11"/>
        <v>3014</v>
      </c>
    </row>
    <row r="16" spans="1:42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6"/>
        <v>60128</v>
      </c>
      <c r="E16" s="211">
        <v>60128</v>
      </c>
      <c r="F16" s="211">
        <v>0</v>
      </c>
      <c r="G16" s="211">
        <v>280</v>
      </c>
      <c r="H16" s="211">
        <f>SUM('ごみ搬入量内訳'!E16,+'ごみ搬入量内訳'!AD16)</f>
        <v>14739</v>
      </c>
      <c r="I16" s="211">
        <f>'ごみ搬入量内訳'!BC16</f>
        <v>3714</v>
      </c>
      <c r="J16" s="211">
        <f>'資源化量内訳'!BO16</f>
        <v>0</v>
      </c>
      <c r="K16" s="211">
        <f t="shared" si="7"/>
        <v>18453</v>
      </c>
      <c r="L16" s="211">
        <f t="shared" si="1"/>
        <v>838.5117214423439</v>
      </c>
      <c r="M16" s="211">
        <f>IF(D16&lt;&gt;0,('ごみ搬入量内訳'!BR16+'ごみ処理概要'!J16)/'ごみ処理概要'!D16/366*1000000,"-")</f>
        <v>730.5907688370456</v>
      </c>
      <c r="N16" s="211">
        <f>IF(D16&lt;&gt;0,'ごみ搬入量内訳'!CM16/'ごみ処理概要'!D16/366*1000000,"-")</f>
        <v>107.92095260529814</v>
      </c>
      <c r="O16" s="211">
        <f>'ごみ搬入量内訳'!DH16</f>
        <v>0</v>
      </c>
      <c r="P16" s="211">
        <f>'ごみ処理量内訳'!E16</f>
        <v>11944</v>
      </c>
      <c r="Q16" s="211">
        <f>'ごみ処理量内訳'!N16</f>
        <v>0</v>
      </c>
      <c r="R16" s="211">
        <f t="shared" si="8"/>
        <v>4569</v>
      </c>
      <c r="S16" s="211">
        <f>'ごみ処理量内訳'!G16</f>
        <v>2470</v>
      </c>
      <c r="T16" s="211">
        <f>'ごみ処理量内訳'!L16</f>
        <v>2099</v>
      </c>
      <c r="U16" s="211">
        <f>'ごみ処理量内訳'!H16</f>
        <v>0</v>
      </c>
      <c r="V16" s="211">
        <f>'ごみ処理量内訳'!I16</f>
        <v>0</v>
      </c>
      <c r="W16" s="211">
        <f>'ごみ処理量内訳'!J16</f>
        <v>0</v>
      </c>
      <c r="X16" s="211">
        <f>'ごみ処理量内訳'!K16</f>
        <v>0</v>
      </c>
      <c r="Y16" s="211">
        <f>'ごみ処理量内訳'!M16</f>
        <v>0</v>
      </c>
      <c r="Z16" s="211">
        <f>'資源化量内訳'!Y16</f>
        <v>1530</v>
      </c>
      <c r="AA16" s="211">
        <f t="shared" si="9"/>
        <v>18043</v>
      </c>
      <c r="AB16" s="215">
        <f t="shared" si="3"/>
        <v>100</v>
      </c>
      <c r="AC16" s="211">
        <f>'施設資源化量内訳'!Y16</f>
        <v>62</v>
      </c>
      <c r="AD16" s="211">
        <f>'施設資源化量内訳'!AT16</f>
        <v>184</v>
      </c>
      <c r="AE16" s="211">
        <f>'施設資源化量内訳'!BO16</f>
        <v>0</v>
      </c>
      <c r="AF16" s="211">
        <f>'施設資源化量内訳'!CJ16</f>
        <v>0</v>
      </c>
      <c r="AG16" s="211">
        <f>'施設資源化量内訳'!DE16</f>
        <v>0</v>
      </c>
      <c r="AH16" s="211">
        <f>'施設資源化量内訳'!DZ16</f>
        <v>0</v>
      </c>
      <c r="AI16" s="211">
        <f>'施設資源化量内訳'!EU16</f>
        <v>1699</v>
      </c>
      <c r="AJ16" s="211">
        <f t="shared" si="10"/>
        <v>1945</v>
      </c>
      <c r="AK16" s="215">
        <f t="shared" si="5"/>
        <v>19.2595466385856</v>
      </c>
      <c r="AL16" s="215">
        <f>IF((AA16+J16)&lt;&gt;0,('資源化量内訳'!D16-'資源化量内訳'!R16-'資源化量内訳'!T16-'資源化量内訳'!V16-'資源化量内訳'!U16)/(AA16+J16)*100,"-")</f>
        <v>19.2595466385856</v>
      </c>
      <c r="AM16" s="211">
        <f>'ごみ処理量内訳'!AA16</f>
        <v>0</v>
      </c>
      <c r="AN16" s="211">
        <f>'ごみ処理量内訳'!AB16</f>
        <v>0</v>
      </c>
      <c r="AO16" s="211">
        <f>'ごみ処理量内訳'!AC16</f>
        <v>0</v>
      </c>
      <c r="AP16" s="211">
        <f t="shared" si="11"/>
        <v>0</v>
      </c>
    </row>
    <row r="17" spans="1:42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6"/>
        <v>41146</v>
      </c>
      <c r="E17" s="211">
        <v>41146</v>
      </c>
      <c r="F17" s="211">
        <v>0</v>
      </c>
      <c r="G17" s="211">
        <v>266</v>
      </c>
      <c r="H17" s="211">
        <f>SUM('ごみ搬入量内訳'!E17,+'ごみ搬入量内訳'!AD17)</f>
        <v>9550</v>
      </c>
      <c r="I17" s="211">
        <f>'ごみ搬入量内訳'!BC17</f>
        <v>1115</v>
      </c>
      <c r="J17" s="211">
        <f>'資源化量内訳'!BO17</f>
        <v>336</v>
      </c>
      <c r="K17" s="211">
        <f t="shared" si="7"/>
        <v>11001</v>
      </c>
      <c r="L17" s="211">
        <f t="shared" si="1"/>
        <v>730.505445223845</v>
      </c>
      <c r="M17" s="211">
        <f>IF(D17&lt;&gt;0,('ごみ搬入量内訳'!BR17+'ごみ処理概要'!J17)/'ごみ処理概要'!D17/366*1000000,"-")</f>
        <v>523.5255822329601</v>
      </c>
      <c r="N17" s="211">
        <f>IF(D17&lt;&gt;0,'ごみ搬入量内訳'!CM17/'ごみ処理概要'!D17/366*1000000,"-")</f>
        <v>206.97986299088493</v>
      </c>
      <c r="O17" s="211">
        <f>'ごみ搬入量内訳'!DH17</f>
        <v>0</v>
      </c>
      <c r="P17" s="211">
        <f>'ごみ処理量内訳'!E17</f>
        <v>8739</v>
      </c>
      <c r="Q17" s="211">
        <f>'ごみ処理量内訳'!N17</f>
        <v>0</v>
      </c>
      <c r="R17" s="211">
        <f t="shared" si="8"/>
        <v>717</v>
      </c>
      <c r="S17" s="211">
        <f>'ごみ処理量内訳'!G17</f>
        <v>288</v>
      </c>
      <c r="T17" s="211">
        <f>'ごみ処理量内訳'!L17</f>
        <v>429</v>
      </c>
      <c r="U17" s="211">
        <f>'ごみ処理量内訳'!H17</f>
        <v>0</v>
      </c>
      <c r="V17" s="211">
        <f>'ごみ処理量内訳'!I17</f>
        <v>0</v>
      </c>
      <c r="W17" s="211">
        <f>'ごみ処理量内訳'!J17</f>
        <v>0</v>
      </c>
      <c r="X17" s="211">
        <f>'ごみ処理量内訳'!K17</f>
        <v>0</v>
      </c>
      <c r="Y17" s="211">
        <f>'ごみ処理量内訳'!M17</f>
        <v>0</v>
      </c>
      <c r="Z17" s="211">
        <f>'資源化量内訳'!Y17</f>
        <v>1108</v>
      </c>
      <c r="AA17" s="211">
        <f t="shared" si="9"/>
        <v>10564</v>
      </c>
      <c r="AB17" s="215">
        <f t="shared" si="3"/>
        <v>100</v>
      </c>
      <c r="AC17" s="211">
        <f>'施設資源化量内訳'!Y17</f>
        <v>500</v>
      </c>
      <c r="AD17" s="211">
        <f>'施設資源化量内訳'!AT17</f>
        <v>99</v>
      </c>
      <c r="AE17" s="211">
        <f>'施設資源化量内訳'!BO17</f>
        <v>0</v>
      </c>
      <c r="AF17" s="211">
        <f>'施設資源化量内訳'!CJ17</f>
        <v>0</v>
      </c>
      <c r="AG17" s="211">
        <f>'施設資源化量内訳'!DE17</f>
        <v>0</v>
      </c>
      <c r="AH17" s="211">
        <f>'施設資源化量内訳'!DZ17</f>
        <v>0</v>
      </c>
      <c r="AI17" s="211">
        <f>'施設資源化量内訳'!EU17</f>
        <v>177</v>
      </c>
      <c r="AJ17" s="211">
        <f t="shared" si="10"/>
        <v>776</v>
      </c>
      <c r="AK17" s="215">
        <f t="shared" si="5"/>
        <v>20.36697247706422</v>
      </c>
      <c r="AL17" s="215">
        <f>IF((AA17+J17)&lt;&gt;0,('資源化量内訳'!D17-'資源化量内訳'!R17-'資源化量内訳'!T17-'資源化量内訳'!V17-'資源化量内訳'!U17)/(AA17+J17)*100,"-")</f>
        <v>20.36697247706422</v>
      </c>
      <c r="AM17" s="211">
        <f>'ごみ処理量内訳'!AA17</f>
        <v>0</v>
      </c>
      <c r="AN17" s="211">
        <f>'ごみ処理量内訳'!AB17</f>
        <v>305</v>
      </c>
      <c r="AO17" s="211">
        <f>'ごみ処理量内訳'!AC17</f>
        <v>347</v>
      </c>
      <c r="AP17" s="211">
        <f t="shared" si="11"/>
        <v>652</v>
      </c>
    </row>
    <row r="18" spans="1:42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6"/>
        <v>67408</v>
      </c>
      <c r="E18" s="211">
        <v>67408</v>
      </c>
      <c r="F18" s="211">
        <v>0</v>
      </c>
      <c r="G18" s="211">
        <v>144</v>
      </c>
      <c r="H18" s="211">
        <f>SUM('ごみ搬入量内訳'!E18,+'ごみ搬入量内訳'!AD18)</f>
        <v>14857</v>
      </c>
      <c r="I18" s="211">
        <f>'ごみ搬入量内訳'!BC18</f>
        <v>3637</v>
      </c>
      <c r="J18" s="211">
        <f>'資源化量内訳'!BO18</f>
        <v>577</v>
      </c>
      <c r="K18" s="211">
        <f t="shared" si="7"/>
        <v>19071</v>
      </c>
      <c r="L18" s="211">
        <f t="shared" si="1"/>
        <v>773.0025720544918</v>
      </c>
      <c r="M18" s="211">
        <f>IF(D18&lt;&gt;0,('ごみ搬入量内訳'!BR18+'ごみ処理概要'!J18)/'ごみ処理概要'!D18/366*1000000,"-")</f>
        <v>607.3446877282001</v>
      </c>
      <c r="N18" s="211">
        <f>IF(D18&lt;&gt;0,'ごみ搬入量内訳'!CM18/'ごみ処理概要'!D18/366*1000000,"-")</f>
        <v>165.65788432629162</v>
      </c>
      <c r="O18" s="211">
        <f>'ごみ搬入量内訳'!DH18</f>
        <v>0</v>
      </c>
      <c r="P18" s="211">
        <f>'ごみ処理量内訳'!E18</f>
        <v>15317</v>
      </c>
      <c r="Q18" s="211">
        <f>'ごみ処理量内訳'!N18</f>
        <v>11</v>
      </c>
      <c r="R18" s="211">
        <f t="shared" si="8"/>
        <v>2264</v>
      </c>
      <c r="S18" s="211">
        <f>'ごみ処理量内訳'!G18</f>
        <v>1171</v>
      </c>
      <c r="T18" s="211">
        <f>'ごみ処理量内訳'!L18</f>
        <v>1093</v>
      </c>
      <c r="U18" s="211">
        <f>'ごみ処理量内訳'!H18</f>
        <v>0</v>
      </c>
      <c r="V18" s="211">
        <f>'ごみ処理量内訳'!I18</f>
        <v>0</v>
      </c>
      <c r="W18" s="211">
        <f>'ごみ処理量内訳'!J18</f>
        <v>0</v>
      </c>
      <c r="X18" s="211">
        <f>'ごみ処理量内訳'!K18</f>
        <v>0</v>
      </c>
      <c r="Y18" s="211">
        <f>'ごみ処理量内訳'!M18</f>
        <v>0</v>
      </c>
      <c r="Z18" s="211">
        <f>'資源化量内訳'!Y18</f>
        <v>1138</v>
      </c>
      <c r="AA18" s="211">
        <f t="shared" si="9"/>
        <v>18730</v>
      </c>
      <c r="AB18" s="215">
        <f t="shared" si="3"/>
        <v>99.94127068873465</v>
      </c>
      <c r="AC18" s="211">
        <f>'施設資源化量内訳'!Y18</f>
        <v>0</v>
      </c>
      <c r="AD18" s="211">
        <f>'施設資源化量内訳'!AT18</f>
        <v>423</v>
      </c>
      <c r="AE18" s="211">
        <f>'施設資源化量内訳'!BO18</f>
        <v>0</v>
      </c>
      <c r="AF18" s="211">
        <f>'施設資源化量内訳'!CJ18</f>
        <v>0</v>
      </c>
      <c r="AG18" s="211">
        <f>'施設資源化量内訳'!DE18</f>
        <v>0</v>
      </c>
      <c r="AH18" s="211">
        <f>'施設資源化量内訳'!DZ18</f>
        <v>0</v>
      </c>
      <c r="AI18" s="211">
        <f>'施設資源化量内訳'!EU18</f>
        <v>1081</v>
      </c>
      <c r="AJ18" s="211">
        <f t="shared" si="10"/>
        <v>1504</v>
      </c>
      <c r="AK18" s="215">
        <f t="shared" si="5"/>
        <v>16.67270938001761</v>
      </c>
      <c r="AL18" s="215">
        <f>IF((AA18+J18)&lt;&gt;0,('資源化量内訳'!D18-'資源化量内訳'!R18-'資源化量内訳'!T18-'資源化量内訳'!V18-'資源化量内訳'!U18)/(AA18+J18)*100,"-")</f>
        <v>16.67270938001761</v>
      </c>
      <c r="AM18" s="211">
        <f>'ごみ処理量内訳'!AA18</f>
        <v>11</v>
      </c>
      <c r="AN18" s="211">
        <f>'ごみ処理量内訳'!AB18</f>
        <v>2677</v>
      </c>
      <c r="AO18" s="211">
        <f>'ごみ処理量内訳'!AC18</f>
        <v>545</v>
      </c>
      <c r="AP18" s="211">
        <f t="shared" si="11"/>
        <v>3233</v>
      </c>
    </row>
    <row r="19" spans="1:42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6"/>
        <v>66383</v>
      </c>
      <c r="E19" s="211">
        <v>66383</v>
      </c>
      <c r="F19" s="211">
        <v>0</v>
      </c>
      <c r="G19" s="211">
        <v>289</v>
      </c>
      <c r="H19" s="211">
        <f>SUM('ごみ搬入量内訳'!E19,+'ごみ搬入量内訳'!AD19)</f>
        <v>20750</v>
      </c>
      <c r="I19" s="211">
        <f>'ごみ搬入量内訳'!BC19</f>
        <v>2959</v>
      </c>
      <c r="J19" s="211">
        <f>'資源化量内訳'!BO19</f>
        <v>652</v>
      </c>
      <c r="K19" s="211">
        <f t="shared" si="7"/>
        <v>24361</v>
      </c>
      <c r="L19" s="211">
        <f t="shared" si="1"/>
        <v>1002.6679916487276</v>
      </c>
      <c r="M19" s="211">
        <f>IF(D19&lt;&gt;0,('ごみ搬入量内訳'!BR19+'ごみ処理概要'!J19)/'ごみ処理概要'!D19/366*1000000,"-")</f>
        <v>758.6378400750933</v>
      </c>
      <c r="N19" s="211">
        <f>IF(D19&lt;&gt;0,'ごみ搬入量内訳'!CM19/'ごみ処理概要'!D19/366*1000000,"-")</f>
        <v>244.03015157363436</v>
      </c>
      <c r="O19" s="211">
        <f>'ごみ搬入量内訳'!DH19</f>
        <v>0</v>
      </c>
      <c r="P19" s="211">
        <f>'ごみ処理量内訳'!E19</f>
        <v>21908</v>
      </c>
      <c r="Q19" s="211">
        <f>'ごみ処理量内訳'!N19</f>
        <v>0</v>
      </c>
      <c r="R19" s="211">
        <f t="shared" si="8"/>
        <v>3873</v>
      </c>
      <c r="S19" s="211">
        <f>'ごみ処理量内訳'!G19</f>
        <v>1761</v>
      </c>
      <c r="T19" s="211">
        <f>'ごみ処理量内訳'!L19</f>
        <v>2112</v>
      </c>
      <c r="U19" s="211">
        <f>'ごみ処理量内訳'!H19</f>
        <v>0</v>
      </c>
      <c r="V19" s="211">
        <f>'ごみ処理量内訳'!I19</f>
        <v>0</v>
      </c>
      <c r="W19" s="211">
        <f>'ごみ処理量内訳'!J19</f>
        <v>0</v>
      </c>
      <c r="X19" s="211">
        <f>'ごみ処理量内訳'!K19</f>
        <v>0</v>
      </c>
      <c r="Y19" s="211">
        <f>'ごみ処理量内訳'!M19</f>
        <v>0</v>
      </c>
      <c r="Z19" s="211">
        <f>'資源化量内訳'!Y19</f>
        <v>802</v>
      </c>
      <c r="AA19" s="211">
        <f t="shared" si="9"/>
        <v>26583</v>
      </c>
      <c r="AB19" s="215">
        <f t="shared" si="3"/>
        <v>100</v>
      </c>
      <c r="AC19" s="211">
        <f>'施設資源化量内訳'!Y19</f>
        <v>0</v>
      </c>
      <c r="AD19" s="211">
        <f>'施設資源化量内訳'!AT19</f>
        <v>167</v>
      </c>
      <c r="AE19" s="211">
        <f>'施設資源化量内訳'!BO19</f>
        <v>0</v>
      </c>
      <c r="AF19" s="211">
        <f>'施設資源化量内訳'!CJ19</f>
        <v>0</v>
      </c>
      <c r="AG19" s="211">
        <f>'施設資源化量内訳'!DE19</f>
        <v>0</v>
      </c>
      <c r="AH19" s="211">
        <f>'施設資源化量内訳'!DZ19</f>
        <v>0</v>
      </c>
      <c r="AI19" s="211">
        <f>'施設資源化量内訳'!EU19</f>
        <v>1545</v>
      </c>
      <c r="AJ19" s="211">
        <f t="shared" si="10"/>
        <v>1712</v>
      </c>
      <c r="AK19" s="215">
        <f t="shared" si="5"/>
        <v>11.624747567468331</v>
      </c>
      <c r="AL19" s="215">
        <f>IF((AA19+J19)&lt;&gt;0,('資源化量内訳'!D19-'資源化量内訳'!R19-'資源化量内訳'!T19-'資源化量内訳'!V19-'資源化量内訳'!U19)/(AA19+J19)*100,"-")</f>
        <v>11.624747567468331</v>
      </c>
      <c r="AM19" s="211">
        <f>'ごみ処理量内訳'!AA19</f>
        <v>0</v>
      </c>
      <c r="AN19" s="211">
        <f>'ごみ処理量内訳'!AB19</f>
        <v>0</v>
      </c>
      <c r="AO19" s="211">
        <f>'ごみ処理量内訳'!AC19</f>
        <v>1169</v>
      </c>
      <c r="AP19" s="211">
        <f t="shared" si="11"/>
        <v>1169</v>
      </c>
    </row>
    <row r="20" spans="1:42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6"/>
        <v>31216</v>
      </c>
      <c r="E20" s="211">
        <v>31216</v>
      </c>
      <c r="F20" s="211">
        <v>0</v>
      </c>
      <c r="G20" s="211">
        <v>0</v>
      </c>
      <c r="H20" s="211">
        <f>SUM('ごみ搬入量内訳'!E20,+'ごみ搬入量内訳'!AD20)</f>
        <v>8099</v>
      </c>
      <c r="I20" s="211">
        <f>'ごみ搬入量内訳'!BC20</f>
        <v>3003</v>
      </c>
      <c r="J20" s="211">
        <f>'資源化量内訳'!BO20</f>
        <v>398</v>
      </c>
      <c r="K20" s="211">
        <f t="shared" si="7"/>
        <v>11500</v>
      </c>
      <c r="L20" s="211">
        <f t="shared" si="1"/>
        <v>1006.5596177384164</v>
      </c>
      <c r="M20" s="211">
        <f>IF(D20&lt;&gt;0,('ごみ搬入量内訳'!BR20+'ごみ処理概要'!J20)/'ごみ処理概要'!D20/366*1000000,"-")</f>
        <v>872.2933174244398</v>
      </c>
      <c r="N20" s="211">
        <f>IF(D20&lt;&gt;0,'ごみ搬入量内訳'!CM20/'ごみ処理概要'!D20/366*1000000,"-")</f>
        <v>134.2663003139766</v>
      </c>
      <c r="O20" s="211">
        <f>'ごみ搬入量内訳'!DH20</f>
        <v>0</v>
      </c>
      <c r="P20" s="211">
        <f>'ごみ処理量内訳'!E20</f>
        <v>6754</v>
      </c>
      <c r="Q20" s="211">
        <f>'ごみ処理量内訳'!N20</f>
        <v>0</v>
      </c>
      <c r="R20" s="211">
        <f t="shared" si="8"/>
        <v>3576</v>
      </c>
      <c r="S20" s="211">
        <f>'ごみ処理量内訳'!G20</f>
        <v>2548</v>
      </c>
      <c r="T20" s="211">
        <f>'ごみ処理量内訳'!L20</f>
        <v>1028</v>
      </c>
      <c r="U20" s="211">
        <f>'ごみ処理量内訳'!H20</f>
        <v>0</v>
      </c>
      <c r="V20" s="211">
        <f>'ごみ処理量内訳'!I20</f>
        <v>0</v>
      </c>
      <c r="W20" s="211">
        <f>'ごみ処理量内訳'!J20</f>
        <v>0</v>
      </c>
      <c r="X20" s="211">
        <f>'ごみ処理量内訳'!K20</f>
        <v>0</v>
      </c>
      <c r="Y20" s="211">
        <f>'ごみ処理量内訳'!M20</f>
        <v>0</v>
      </c>
      <c r="Z20" s="211">
        <f>'資源化量内訳'!Y20</f>
        <v>747</v>
      </c>
      <c r="AA20" s="211">
        <f t="shared" si="9"/>
        <v>11077</v>
      </c>
      <c r="AB20" s="215">
        <f t="shared" si="3"/>
        <v>100</v>
      </c>
      <c r="AC20" s="211">
        <f>'施設資源化量内訳'!Y20</f>
        <v>56</v>
      </c>
      <c r="AD20" s="211">
        <f>'施設資源化量内訳'!AT20</f>
        <v>164</v>
      </c>
      <c r="AE20" s="211">
        <f>'施設資源化量内訳'!BO20</f>
        <v>0</v>
      </c>
      <c r="AF20" s="211">
        <f>'施設資源化量内訳'!CJ20</f>
        <v>0</v>
      </c>
      <c r="AG20" s="211">
        <f>'施設資源化量内訳'!DE20</f>
        <v>0</v>
      </c>
      <c r="AH20" s="211">
        <f>'施設資源化量内訳'!DZ20</f>
        <v>0</v>
      </c>
      <c r="AI20" s="211">
        <f>'施設資源化量内訳'!EU20</f>
        <v>830</v>
      </c>
      <c r="AJ20" s="211">
        <f t="shared" si="10"/>
        <v>1050</v>
      </c>
      <c r="AK20" s="215">
        <f t="shared" si="5"/>
        <v>19.128540305010894</v>
      </c>
      <c r="AL20" s="215">
        <f>IF((AA20+J20)&lt;&gt;0,('資源化量内訳'!D20-'資源化量内訳'!R20-'資源化量内訳'!T20-'資源化量内訳'!V20-'資源化量内訳'!U20)/(AA20+J20)*100,"-")</f>
        <v>19.128540305010894</v>
      </c>
      <c r="AM20" s="211">
        <f>'ごみ処理量内訳'!AA20</f>
        <v>0</v>
      </c>
      <c r="AN20" s="211">
        <f>'ごみ処理量内訳'!AB20</f>
        <v>0</v>
      </c>
      <c r="AO20" s="211">
        <f>'ごみ処理量内訳'!AC20</f>
        <v>1900</v>
      </c>
      <c r="AP20" s="211">
        <f t="shared" si="11"/>
        <v>1900</v>
      </c>
    </row>
    <row r="21" spans="1:42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6"/>
        <v>12983</v>
      </c>
      <c r="E21" s="211">
        <v>12983</v>
      </c>
      <c r="F21" s="211">
        <v>0</v>
      </c>
      <c r="G21" s="211">
        <v>49</v>
      </c>
      <c r="H21" s="211">
        <f>SUM('ごみ搬入量内訳'!E21,+'ごみ搬入量内訳'!AD21)</f>
        <v>4702</v>
      </c>
      <c r="I21" s="211">
        <f>'ごみ搬入量内訳'!BC21</f>
        <v>758</v>
      </c>
      <c r="J21" s="211">
        <f>'資源化量内訳'!BO21</f>
        <v>62</v>
      </c>
      <c r="K21" s="211">
        <f t="shared" si="7"/>
        <v>5522</v>
      </c>
      <c r="L21" s="211">
        <f t="shared" si="1"/>
        <v>1162.0913266570956</v>
      </c>
      <c r="M21" s="211">
        <f>IF(D21&lt;&gt;0,('ごみ搬入量内訳'!BR21+'ごみ処理概要'!J21)/'ごみ処理概要'!D21/366*1000000,"-")</f>
        <v>887.0363893262689</v>
      </c>
      <c r="N21" s="211">
        <f>IF(D21&lt;&gt;0,'ごみ搬入量内訳'!CM21/'ごみ処理概要'!D21/366*1000000,"-")</f>
        <v>275.05493733082653</v>
      </c>
      <c r="O21" s="211">
        <f>'ごみ搬入量内訳'!DH21</f>
        <v>0</v>
      </c>
      <c r="P21" s="211">
        <f>'ごみ処理量内訳'!E21</f>
        <v>4049</v>
      </c>
      <c r="Q21" s="211">
        <f>'ごみ処理量内訳'!N21</f>
        <v>0</v>
      </c>
      <c r="R21" s="211">
        <f t="shared" si="8"/>
        <v>1062</v>
      </c>
      <c r="S21" s="211">
        <f>'ごみ処理量内訳'!G21</f>
        <v>560</v>
      </c>
      <c r="T21" s="211">
        <f>'ごみ処理量内訳'!L21</f>
        <v>502</v>
      </c>
      <c r="U21" s="211">
        <f>'ごみ処理量内訳'!H21</f>
        <v>0</v>
      </c>
      <c r="V21" s="211">
        <f>'ごみ処理量内訳'!I21</f>
        <v>0</v>
      </c>
      <c r="W21" s="211">
        <f>'ごみ処理量内訳'!J21</f>
        <v>0</v>
      </c>
      <c r="X21" s="211">
        <f>'ごみ処理量内訳'!K21</f>
        <v>0</v>
      </c>
      <c r="Y21" s="211">
        <f>'ごみ処理量内訳'!M21</f>
        <v>0</v>
      </c>
      <c r="Z21" s="211">
        <f>'資源化量内訳'!Y21</f>
        <v>349</v>
      </c>
      <c r="AA21" s="211">
        <f t="shared" si="9"/>
        <v>5460</v>
      </c>
      <c r="AB21" s="215">
        <f t="shared" si="3"/>
        <v>100</v>
      </c>
      <c r="AC21" s="211">
        <f>'施設資源化量内訳'!Y21</f>
        <v>0</v>
      </c>
      <c r="AD21" s="211">
        <f>'施設資源化量内訳'!AT21</f>
        <v>55</v>
      </c>
      <c r="AE21" s="211">
        <f>'施設資源化量内訳'!BO21</f>
        <v>0</v>
      </c>
      <c r="AF21" s="211">
        <f>'施設資源化量内訳'!CJ21</f>
        <v>0</v>
      </c>
      <c r="AG21" s="211">
        <f>'施設資源化量内訳'!DE21</f>
        <v>0</v>
      </c>
      <c r="AH21" s="211">
        <f>'施設資源化量内訳'!DZ21</f>
        <v>0</v>
      </c>
      <c r="AI21" s="211">
        <f>'施設資源化量内訳'!EU21</f>
        <v>349</v>
      </c>
      <c r="AJ21" s="211">
        <f t="shared" si="10"/>
        <v>404</v>
      </c>
      <c r="AK21" s="215">
        <f t="shared" si="5"/>
        <v>14.759145237232888</v>
      </c>
      <c r="AL21" s="215">
        <f>IF((AA21+J21)&lt;&gt;0,('資源化量内訳'!D21-'資源化量内訳'!R21-'資源化量内訳'!T21-'資源化量内訳'!V21-'資源化量内訳'!U21)/(AA21+J21)*100,"-")</f>
        <v>14.759145237232888</v>
      </c>
      <c r="AM21" s="211">
        <f>'ごみ処理量内訳'!AA21</f>
        <v>0</v>
      </c>
      <c r="AN21" s="211">
        <f>'ごみ処理量内訳'!AB21</f>
        <v>0</v>
      </c>
      <c r="AO21" s="211">
        <f>'ごみ処理量内訳'!AC21</f>
        <v>311</v>
      </c>
      <c r="AP21" s="211">
        <f t="shared" si="11"/>
        <v>311</v>
      </c>
    </row>
    <row r="22" spans="1:42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6"/>
        <v>9967</v>
      </c>
      <c r="E22" s="211">
        <v>9967</v>
      </c>
      <c r="F22" s="211">
        <v>0</v>
      </c>
      <c r="G22" s="211">
        <v>61</v>
      </c>
      <c r="H22" s="211">
        <f>SUM('ごみ搬入量内訳'!E22,+'ごみ搬入量内訳'!AD22)</f>
        <v>3015</v>
      </c>
      <c r="I22" s="211">
        <f>'ごみ搬入量内訳'!BC22</f>
        <v>894</v>
      </c>
      <c r="J22" s="211">
        <f>'資源化量内訳'!BO22</f>
        <v>257</v>
      </c>
      <c r="K22" s="211">
        <f t="shared" si="7"/>
        <v>4166</v>
      </c>
      <c r="L22" s="211">
        <f t="shared" si="1"/>
        <v>1142.0200322265664</v>
      </c>
      <c r="M22" s="211">
        <f>IF(D22&lt;&gt;0,('ごみ搬入量内訳'!BR22+'ごみ処理概要'!J22)/'ごみ処理概要'!D22/366*1000000,"-")</f>
        <v>859.6675038556197</v>
      </c>
      <c r="N22" s="211">
        <f>IF(D22&lt;&gt;0,'ごみ搬入量内訳'!CM22/'ごみ処理概要'!D22/366*1000000,"-")</f>
        <v>282.3525283709465</v>
      </c>
      <c r="O22" s="211">
        <f>'ごみ搬入量内訳'!DH22</f>
        <v>0</v>
      </c>
      <c r="P22" s="211">
        <f>'ごみ処理量内訳'!E22</f>
        <v>3130</v>
      </c>
      <c r="Q22" s="211">
        <f>'ごみ処理量内訳'!N22</f>
        <v>0</v>
      </c>
      <c r="R22" s="211">
        <f t="shared" si="8"/>
        <v>779</v>
      </c>
      <c r="S22" s="211">
        <f>'ごみ処理量内訳'!G22</f>
        <v>406</v>
      </c>
      <c r="T22" s="211">
        <f>'ごみ処理量内訳'!L22</f>
        <v>373</v>
      </c>
      <c r="U22" s="211">
        <f>'ごみ処理量内訳'!H22</f>
        <v>0</v>
      </c>
      <c r="V22" s="211">
        <f>'ごみ処理量内訳'!I22</f>
        <v>0</v>
      </c>
      <c r="W22" s="211">
        <f>'ごみ処理量内訳'!J22</f>
        <v>0</v>
      </c>
      <c r="X22" s="211">
        <f>'ごみ処理量内訳'!K22</f>
        <v>0</v>
      </c>
      <c r="Y22" s="211">
        <f>'ごみ処理量内訳'!M22</f>
        <v>0</v>
      </c>
      <c r="Z22" s="211">
        <f>'資源化量内訳'!Y22</f>
        <v>0</v>
      </c>
      <c r="AA22" s="211">
        <f t="shared" si="9"/>
        <v>3909</v>
      </c>
      <c r="AB22" s="215">
        <f t="shared" si="3"/>
        <v>100</v>
      </c>
      <c r="AC22" s="211">
        <f>'施設資源化量内訳'!Y22</f>
        <v>0</v>
      </c>
      <c r="AD22" s="211">
        <f>'施設資源化量内訳'!AT22</f>
        <v>44</v>
      </c>
      <c r="AE22" s="211">
        <f>'施設資源化量内訳'!BO22</f>
        <v>0</v>
      </c>
      <c r="AF22" s="211">
        <f>'施設資源化量内訳'!CJ22</f>
        <v>0</v>
      </c>
      <c r="AG22" s="211">
        <f>'施設資源化量内訳'!DE22</f>
        <v>0</v>
      </c>
      <c r="AH22" s="211">
        <f>'施設資源化量内訳'!DZ22</f>
        <v>0</v>
      </c>
      <c r="AI22" s="211">
        <f>'施設資源化量内訳'!EU22</f>
        <v>249</v>
      </c>
      <c r="AJ22" s="211">
        <f t="shared" si="10"/>
        <v>293</v>
      </c>
      <c r="AK22" s="215">
        <f t="shared" si="5"/>
        <v>13.202112337974075</v>
      </c>
      <c r="AL22" s="215">
        <f>IF((AA22+J22)&lt;&gt;0,('資源化量内訳'!D22-'資源化量内訳'!R22-'資源化量内訳'!T22-'資源化量内訳'!V22-'資源化量内訳'!U22)/(AA22+J22)*100,"-")</f>
        <v>13.202112337974075</v>
      </c>
      <c r="AM22" s="211">
        <f>'ごみ処理量内訳'!AA22</f>
        <v>0</v>
      </c>
      <c r="AN22" s="211">
        <f>'ごみ処理量内訳'!AB22</f>
        <v>0</v>
      </c>
      <c r="AO22" s="211">
        <f>'ごみ処理量内訳'!AC22</f>
        <v>155</v>
      </c>
      <c r="AP22" s="211">
        <f t="shared" si="11"/>
        <v>155</v>
      </c>
    </row>
    <row r="23" spans="1:42" s="177" customFormat="1" ht="12" customHeight="1">
      <c r="A23" s="178" t="s">
        <v>152</v>
      </c>
      <c r="B23" s="179" t="s">
        <v>184</v>
      </c>
      <c r="C23" s="178" t="s">
        <v>185</v>
      </c>
      <c r="D23" s="211">
        <f t="shared" si="6"/>
        <v>15608</v>
      </c>
      <c r="E23" s="211">
        <v>15608</v>
      </c>
      <c r="F23" s="211">
        <v>0</v>
      </c>
      <c r="G23" s="211">
        <v>91</v>
      </c>
      <c r="H23" s="211">
        <f>SUM('ごみ搬入量内訳'!E23,+'ごみ搬入量内訳'!AD23)</f>
        <v>5247</v>
      </c>
      <c r="I23" s="211">
        <f>'ごみ搬入量内訳'!BC23</f>
        <v>621</v>
      </c>
      <c r="J23" s="211">
        <f>'資源化量内訳'!BO23</f>
        <v>0</v>
      </c>
      <c r="K23" s="211">
        <f t="shared" si="7"/>
        <v>5868</v>
      </c>
      <c r="L23" s="211">
        <f t="shared" si="1"/>
        <v>1027.2159716328745</v>
      </c>
      <c r="M23" s="211">
        <f>IF(D23&lt;&gt;0,('ごみ搬入量内訳'!BR23+'ごみ処理概要'!J23)/'ごみ処理概要'!D23/366*1000000,"-")</f>
        <v>730.8498094013719</v>
      </c>
      <c r="N23" s="211">
        <f>IF(D23&lt;&gt;0,'ごみ搬入量内訳'!CM23/'ごみ処理概要'!D23/366*1000000,"-")</f>
        <v>296.3661622315024</v>
      </c>
      <c r="O23" s="211">
        <f>'ごみ搬入量内訳'!DH23</f>
        <v>0</v>
      </c>
      <c r="P23" s="211">
        <f>'ごみ処理量内訳'!E23</f>
        <v>4923</v>
      </c>
      <c r="Q23" s="211">
        <f>'ごみ処理量内訳'!N23</f>
        <v>0</v>
      </c>
      <c r="R23" s="211">
        <f t="shared" si="8"/>
        <v>857</v>
      </c>
      <c r="S23" s="211">
        <f>'ごみ処理量内訳'!G23</f>
        <v>365</v>
      </c>
      <c r="T23" s="211">
        <f>'ごみ処理量内訳'!L23</f>
        <v>492</v>
      </c>
      <c r="U23" s="211">
        <f>'ごみ処理量内訳'!H23</f>
        <v>0</v>
      </c>
      <c r="V23" s="211">
        <f>'ごみ処理量内訳'!I23</f>
        <v>0</v>
      </c>
      <c r="W23" s="211">
        <f>'ごみ処理量内訳'!J23</f>
        <v>0</v>
      </c>
      <c r="X23" s="211">
        <f>'ごみ処理量内訳'!K23</f>
        <v>0</v>
      </c>
      <c r="Y23" s="211">
        <f>'ごみ処理量内訳'!M23</f>
        <v>0</v>
      </c>
      <c r="Z23" s="211">
        <f>'資源化量内訳'!Y23</f>
        <v>87</v>
      </c>
      <c r="AA23" s="211">
        <f t="shared" si="9"/>
        <v>5867</v>
      </c>
      <c r="AB23" s="215">
        <f t="shared" si="3"/>
        <v>100</v>
      </c>
      <c r="AC23" s="211">
        <f>'施設資源化量内訳'!Y23</f>
        <v>0</v>
      </c>
      <c r="AD23" s="211">
        <f>'施設資源化量内訳'!AT23</f>
        <v>30</v>
      </c>
      <c r="AE23" s="211">
        <f>'施設資源化量内訳'!BO23</f>
        <v>0</v>
      </c>
      <c r="AF23" s="211">
        <f>'施設資源化量内訳'!CJ23</f>
        <v>0</v>
      </c>
      <c r="AG23" s="211">
        <f>'施設資源化量内訳'!DE23</f>
        <v>0</v>
      </c>
      <c r="AH23" s="211">
        <f>'施設資源化量内訳'!DZ23</f>
        <v>0</v>
      </c>
      <c r="AI23" s="211">
        <f>'施設資源化量内訳'!EU23</f>
        <v>362</v>
      </c>
      <c r="AJ23" s="211">
        <f t="shared" si="10"/>
        <v>392</v>
      </c>
      <c r="AK23" s="215">
        <f t="shared" si="5"/>
        <v>8.164308846088291</v>
      </c>
      <c r="AL23" s="215">
        <f>IF((AA23+J23)&lt;&gt;0,('資源化量内訳'!D23-'資源化量内訳'!R23-'資源化量内訳'!T23-'資源化量内訳'!V23-'資源化量内訳'!U23)/(AA23+J23)*100,"-")</f>
        <v>8.164308846088291</v>
      </c>
      <c r="AM23" s="211">
        <f>'ごみ処理量内訳'!AA23</f>
        <v>0</v>
      </c>
      <c r="AN23" s="211">
        <f>'ごみ処理量内訳'!AB23</f>
        <v>0</v>
      </c>
      <c r="AO23" s="211">
        <f>'ごみ処理量内訳'!AC23</f>
        <v>285</v>
      </c>
      <c r="AP23" s="211">
        <f t="shared" si="11"/>
        <v>285</v>
      </c>
    </row>
    <row r="24" spans="1:42" s="177" customFormat="1" ht="12" customHeight="1">
      <c r="A24" s="178" t="s">
        <v>152</v>
      </c>
      <c r="B24" s="179" t="s">
        <v>186</v>
      </c>
      <c r="C24" s="178" t="s">
        <v>187</v>
      </c>
      <c r="D24" s="211">
        <f t="shared" si="6"/>
        <v>8606</v>
      </c>
      <c r="E24" s="211">
        <v>8606</v>
      </c>
      <c r="F24" s="211">
        <v>0</v>
      </c>
      <c r="G24" s="211">
        <v>39</v>
      </c>
      <c r="H24" s="211">
        <f>SUM('ごみ搬入量内訳'!E24,+'ごみ搬入量内訳'!AD24)</f>
        <v>1873</v>
      </c>
      <c r="I24" s="211">
        <f>'ごみ搬入量内訳'!BC24</f>
        <v>934</v>
      </c>
      <c r="J24" s="211">
        <f>'資源化量内訳'!BO24</f>
        <v>0</v>
      </c>
      <c r="K24" s="211">
        <f t="shared" si="7"/>
        <v>2807</v>
      </c>
      <c r="L24" s="211">
        <f t="shared" si="1"/>
        <v>891.1688249016762</v>
      </c>
      <c r="M24" s="211">
        <f>IF(D24&lt;&gt;0,('ごみ搬入量内訳'!BR24+'ごみ処理概要'!J24)/'ごみ処理概要'!D24/366*1000000,"-")</f>
        <v>805.1315069293377</v>
      </c>
      <c r="N24" s="211">
        <f>IF(D24&lt;&gt;0,'ごみ搬入量内訳'!CM24/'ごみ処理概要'!D24/366*1000000,"-")</f>
        <v>86.03731797233853</v>
      </c>
      <c r="O24" s="211">
        <f>'ごみ搬入量内訳'!DH24</f>
        <v>0</v>
      </c>
      <c r="P24" s="211">
        <f>'ごみ処理量内訳'!E24</f>
        <v>1532</v>
      </c>
      <c r="Q24" s="211">
        <f>'ごみ処理量内訳'!N24</f>
        <v>0</v>
      </c>
      <c r="R24" s="211">
        <f t="shared" si="8"/>
        <v>959</v>
      </c>
      <c r="S24" s="211">
        <f>'ごみ処理量内訳'!G24</f>
        <v>669</v>
      </c>
      <c r="T24" s="211">
        <f>'ごみ処理量内訳'!L24</f>
        <v>290</v>
      </c>
      <c r="U24" s="211">
        <f>'ごみ処理量内訳'!H24</f>
        <v>0</v>
      </c>
      <c r="V24" s="211">
        <f>'ごみ処理量内訳'!I24</f>
        <v>0</v>
      </c>
      <c r="W24" s="211">
        <f>'ごみ処理量内訳'!J24</f>
        <v>0</v>
      </c>
      <c r="X24" s="211">
        <f>'ごみ処理量内訳'!K24</f>
        <v>0</v>
      </c>
      <c r="Y24" s="211">
        <f>'ごみ処理量内訳'!M24</f>
        <v>0</v>
      </c>
      <c r="Z24" s="211">
        <f>'資源化量内訳'!Y24</f>
        <v>211</v>
      </c>
      <c r="AA24" s="211">
        <f t="shared" si="9"/>
        <v>2702</v>
      </c>
      <c r="AB24" s="215">
        <f t="shared" si="3"/>
        <v>100</v>
      </c>
      <c r="AC24" s="211">
        <f>'施設資源化量内訳'!Y24</f>
        <v>17</v>
      </c>
      <c r="AD24" s="211">
        <f>'施設資源化量内訳'!AT24</f>
        <v>49</v>
      </c>
      <c r="AE24" s="211">
        <f>'施設資源化量内訳'!BO24</f>
        <v>0</v>
      </c>
      <c r="AF24" s="211">
        <f>'施設資源化量内訳'!CJ24</f>
        <v>0</v>
      </c>
      <c r="AG24" s="211">
        <f>'施設資源化量内訳'!DE24</f>
        <v>0</v>
      </c>
      <c r="AH24" s="211">
        <f>'施設資源化量内訳'!DZ24</f>
        <v>0</v>
      </c>
      <c r="AI24" s="211">
        <f>'施設資源化量内訳'!EU24</f>
        <v>235</v>
      </c>
      <c r="AJ24" s="211">
        <f t="shared" si="10"/>
        <v>301</v>
      </c>
      <c r="AK24" s="215">
        <f t="shared" si="5"/>
        <v>18.948926720947444</v>
      </c>
      <c r="AL24" s="215">
        <f>IF((AA24+J24)&lt;&gt;0,('資源化量内訳'!D24-'資源化量内訳'!R24-'資源化量内訳'!T24-'資源化量内訳'!V24-'資源化量内訳'!U24)/(AA24+J24)*100,"-")</f>
        <v>18.948926720947444</v>
      </c>
      <c r="AM24" s="211">
        <f>'ごみ処理量内訳'!AA24</f>
        <v>0</v>
      </c>
      <c r="AN24" s="211">
        <f>'ごみ処理量内訳'!AB24</f>
        <v>350</v>
      </c>
      <c r="AO24" s="211">
        <f>'ごみ処理量内訳'!AC24</f>
        <v>572</v>
      </c>
      <c r="AP24" s="211">
        <f t="shared" si="11"/>
        <v>922</v>
      </c>
    </row>
    <row r="25" spans="1:42" s="177" customFormat="1" ht="12" customHeight="1">
      <c r="A25" s="178" t="s">
        <v>152</v>
      </c>
      <c r="B25" s="179" t="s">
        <v>188</v>
      </c>
      <c r="C25" s="178" t="s">
        <v>189</v>
      </c>
      <c r="D25" s="211">
        <f t="shared" si="6"/>
        <v>12983</v>
      </c>
      <c r="E25" s="211">
        <v>12983</v>
      </c>
      <c r="F25" s="211">
        <v>0</v>
      </c>
      <c r="G25" s="211">
        <v>32</v>
      </c>
      <c r="H25" s="211">
        <f>SUM('ごみ搬入量内訳'!E25,+'ごみ搬入量内訳'!AD25)</f>
        <v>6118</v>
      </c>
      <c r="I25" s="211">
        <f>'ごみ搬入量内訳'!BC25</f>
        <v>418</v>
      </c>
      <c r="J25" s="211">
        <f>'資源化量内訳'!BO25</f>
        <v>220</v>
      </c>
      <c r="K25" s="211">
        <f t="shared" si="7"/>
        <v>6756</v>
      </c>
      <c r="L25" s="211">
        <f t="shared" si="1"/>
        <v>1421.7835934254504</v>
      </c>
      <c r="M25" s="211">
        <f>IF(D25&lt;&gt;0,('ごみ搬入量内訳'!BR25+'ごみ処理概要'!J25)/'ごみ処理概要'!D25/366*1000000,"-")</f>
        <v>1225.4360367845468</v>
      </c>
      <c r="N25" s="211">
        <f>IF(D25&lt;&gt;0,'ごみ搬入量内訳'!CM25/'ごみ処理概要'!D25/366*1000000,"-")</f>
        <v>196.34755664090366</v>
      </c>
      <c r="O25" s="211">
        <f>'ごみ搬入量内訳'!DH25</f>
        <v>0</v>
      </c>
      <c r="P25" s="211">
        <f>'ごみ処理量内訳'!E25</f>
        <v>4353</v>
      </c>
      <c r="Q25" s="211">
        <f>'ごみ処理量内訳'!N25</f>
        <v>339</v>
      </c>
      <c r="R25" s="211">
        <f t="shared" si="8"/>
        <v>40</v>
      </c>
      <c r="S25" s="211">
        <f>'ごみ処理量内訳'!G25</f>
        <v>0</v>
      </c>
      <c r="T25" s="211">
        <f>'ごみ処理量内訳'!L25</f>
        <v>40</v>
      </c>
      <c r="U25" s="211">
        <f>'ごみ処理量内訳'!H25</f>
        <v>0</v>
      </c>
      <c r="V25" s="211">
        <f>'ごみ処理量内訳'!I25</f>
        <v>0</v>
      </c>
      <c r="W25" s="211">
        <f>'ごみ処理量内訳'!J25</f>
        <v>0</v>
      </c>
      <c r="X25" s="211">
        <f>'ごみ処理量内訳'!K25</f>
        <v>0</v>
      </c>
      <c r="Y25" s="211">
        <f>'ごみ処理量内訳'!M25</f>
        <v>0</v>
      </c>
      <c r="Z25" s="211">
        <f>'資源化量内訳'!Y25</f>
        <v>458</v>
      </c>
      <c r="AA25" s="211">
        <f t="shared" si="9"/>
        <v>5190</v>
      </c>
      <c r="AB25" s="215">
        <f t="shared" si="3"/>
        <v>93.46820809248555</v>
      </c>
      <c r="AC25" s="211">
        <f>'施設資源化量内訳'!Y25</f>
        <v>0</v>
      </c>
      <c r="AD25" s="211">
        <f>'施設資源化量内訳'!AT25</f>
        <v>0</v>
      </c>
      <c r="AE25" s="211">
        <f>'施設資源化量内訳'!BO25</f>
        <v>0</v>
      </c>
      <c r="AF25" s="211">
        <f>'施設資源化量内訳'!CJ25</f>
        <v>0</v>
      </c>
      <c r="AG25" s="211">
        <f>'施設資源化量内訳'!DE25</f>
        <v>0</v>
      </c>
      <c r="AH25" s="211">
        <f>'施設資源化量内訳'!DZ25</f>
        <v>0</v>
      </c>
      <c r="AI25" s="211">
        <f>'施設資源化量内訳'!EU25</f>
        <v>40</v>
      </c>
      <c r="AJ25" s="211">
        <f t="shared" si="10"/>
        <v>40</v>
      </c>
      <c r="AK25" s="215">
        <f t="shared" si="5"/>
        <v>13.271719038817006</v>
      </c>
      <c r="AL25" s="215">
        <f>IF((AA25+J25)&lt;&gt;0,('資源化量内訳'!D25-'資源化量内訳'!R25-'資源化量内訳'!T25-'資源化量内訳'!V25-'資源化量内訳'!U25)/(AA25+J25)*100,"-")</f>
        <v>13.271719038817006</v>
      </c>
      <c r="AM25" s="211">
        <f>'ごみ処理量内訳'!AA25</f>
        <v>339</v>
      </c>
      <c r="AN25" s="211">
        <f>'ごみ処理量内訳'!AB25</f>
        <v>422</v>
      </c>
      <c r="AO25" s="211">
        <f>'ごみ処理量内訳'!AC25</f>
        <v>0</v>
      </c>
      <c r="AP25" s="211">
        <f t="shared" si="11"/>
        <v>761</v>
      </c>
    </row>
    <row r="26" spans="1:42" s="177" customFormat="1" ht="12" customHeight="1">
      <c r="A26" s="178" t="s">
        <v>152</v>
      </c>
      <c r="B26" s="179" t="s">
        <v>190</v>
      </c>
      <c r="C26" s="178" t="s">
        <v>191</v>
      </c>
      <c r="D26" s="211">
        <f t="shared" si="6"/>
        <v>6345</v>
      </c>
      <c r="E26" s="211">
        <v>6345</v>
      </c>
      <c r="F26" s="211">
        <v>0</v>
      </c>
      <c r="G26" s="211">
        <v>42</v>
      </c>
      <c r="H26" s="211">
        <f>SUM('ごみ搬入量内訳'!E26,+'ごみ搬入量内訳'!AD26)</f>
        <v>2646</v>
      </c>
      <c r="I26" s="211">
        <f>'ごみ搬入量内訳'!BC26</f>
        <v>82</v>
      </c>
      <c r="J26" s="211">
        <f>'資源化量内訳'!BO26</f>
        <v>90</v>
      </c>
      <c r="K26" s="211">
        <f t="shared" si="7"/>
        <v>2818</v>
      </c>
      <c r="L26" s="211">
        <f t="shared" si="1"/>
        <v>1213.4678568814134</v>
      </c>
      <c r="M26" s="211">
        <f>IF(D26&lt;&gt;0,('ごみ搬入量内訳'!BR26+'ごみ処理概要'!J26)/'ごみ処理概要'!D26/366*1000000,"-")</f>
        <v>1081.2696198116498</v>
      </c>
      <c r="N26" s="211">
        <f>IF(D26&lt;&gt;0,'ごみ搬入量内訳'!CM26/'ごみ処理概要'!D26/366*1000000,"-")</f>
        <v>132.19823706976362</v>
      </c>
      <c r="O26" s="211">
        <f>'ごみ搬入量内訳'!DH26</f>
        <v>0</v>
      </c>
      <c r="P26" s="211">
        <f>'ごみ処理量内訳'!E26</f>
        <v>2008</v>
      </c>
      <c r="Q26" s="211">
        <f>'ごみ処理量内訳'!N26</f>
        <v>655</v>
      </c>
      <c r="R26" s="211">
        <f t="shared" si="8"/>
        <v>13</v>
      </c>
      <c r="S26" s="211">
        <f>'ごみ処理量内訳'!G26</f>
        <v>0</v>
      </c>
      <c r="T26" s="211">
        <f>'ごみ処理量内訳'!L26</f>
        <v>13</v>
      </c>
      <c r="U26" s="211">
        <f>'ごみ処理量内訳'!H26</f>
        <v>0</v>
      </c>
      <c r="V26" s="211">
        <f>'ごみ処理量内訳'!I26</f>
        <v>0</v>
      </c>
      <c r="W26" s="211">
        <f>'ごみ処理量内訳'!J26</f>
        <v>0</v>
      </c>
      <c r="X26" s="211">
        <f>'ごみ処理量内訳'!K26</f>
        <v>0</v>
      </c>
      <c r="Y26" s="211">
        <f>'ごみ処理量内訳'!M26</f>
        <v>0</v>
      </c>
      <c r="Z26" s="211">
        <f>'資源化量内訳'!Y26</f>
        <v>199</v>
      </c>
      <c r="AA26" s="211">
        <f t="shared" si="9"/>
        <v>2875</v>
      </c>
      <c r="AB26" s="215">
        <f t="shared" si="3"/>
        <v>77.21739130434783</v>
      </c>
      <c r="AC26" s="211">
        <f>'施設資源化量内訳'!Y26</f>
        <v>0</v>
      </c>
      <c r="AD26" s="211">
        <f>'施設資源化量内訳'!AT26</f>
        <v>0</v>
      </c>
      <c r="AE26" s="211">
        <f>'施設資源化量内訳'!BO26</f>
        <v>0</v>
      </c>
      <c r="AF26" s="211">
        <f>'施設資源化量内訳'!CJ26</f>
        <v>0</v>
      </c>
      <c r="AG26" s="211">
        <f>'施設資源化量内訳'!DE26</f>
        <v>0</v>
      </c>
      <c r="AH26" s="211">
        <f>'施設資源化量内訳'!DZ26</f>
        <v>0</v>
      </c>
      <c r="AI26" s="211">
        <f>'施設資源化量内訳'!EU26</f>
        <v>13</v>
      </c>
      <c r="AJ26" s="211">
        <f t="shared" si="10"/>
        <v>13</v>
      </c>
      <c r="AK26" s="215">
        <f t="shared" si="5"/>
        <v>10.185497470489038</v>
      </c>
      <c r="AL26" s="215">
        <f>IF((AA26+J26)&lt;&gt;0,('資源化量内訳'!D26-'資源化量内訳'!R26-'資源化量内訳'!T26-'資源化量内訳'!V26-'資源化量内訳'!U26)/(AA26+J26)*100,"-")</f>
        <v>10.185497470489038</v>
      </c>
      <c r="AM26" s="211">
        <f>'ごみ処理量内訳'!AA26</f>
        <v>655</v>
      </c>
      <c r="AN26" s="211">
        <f>'ごみ処理量内訳'!AB26</f>
        <v>150</v>
      </c>
      <c r="AO26" s="211">
        <f>'ごみ処理量内訳'!AC26</f>
        <v>0</v>
      </c>
      <c r="AP26" s="211">
        <f t="shared" si="11"/>
        <v>805</v>
      </c>
    </row>
    <row r="27" spans="1:42" s="177" customFormat="1" ht="12" customHeight="1">
      <c r="A27" s="178" t="s">
        <v>152</v>
      </c>
      <c r="B27" s="179" t="s">
        <v>192</v>
      </c>
      <c r="C27" s="178" t="s">
        <v>193</v>
      </c>
      <c r="D27" s="211">
        <f t="shared" si="6"/>
        <v>6590</v>
      </c>
      <c r="E27" s="211">
        <v>6590</v>
      </c>
      <c r="F27" s="211">
        <v>0</v>
      </c>
      <c r="G27" s="211">
        <v>25</v>
      </c>
      <c r="H27" s="211">
        <f>SUM('ごみ搬入量内訳'!E27,+'ごみ搬入量内訳'!AD27)</f>
        <v>1968</v>
      </c>
      <c r="I27" s="211">
        <f>'ごみ搬入量内訳'!BC27</f>
        <v>358</v>
      </c>
      <c r="J27" s="211">
        <f>'資源化量内訳'!BO27</f>
        <v>0</v>
      </c>
      <c r="K27" s="211">
        <f t="shared" si="7"/>
        <v>2326</v>
      </c>
      <c r="L27" s="211">
        <f t="shared" si="1"/>
        <v>964.3689312337787</v>
      </c>
      <c r="M27" s="211">
        <f>IF(D27&lt;&gt;0,('ごみ搬入量内訳'!BR27+'ごみ処理概要'!J27)/'ごみ処理概要'!D27/366*1000000,"-")</f>
        <v>721.410980372646</v>
      </c>
      <c r="N27" s="211">
        <f>IF(D27&lt;&gt;0,'ごみ搬入量内訳'!CM27/'ごみ処理概要'!D27/366*1000000,"-")</f>
        <v>242.95795086113256</v>
      </c>
      <c r="O27" s="211">
        <f>'ごみ搬入量内訳'!DH27</f>
        <v>0</v>
      </c>
      <c r="P27" s="211">
        <f>'ごみ処理量内訳'!E27</f>
        <v>1774</v>
      </c>
      <c r="Q27" s="211">
        <f>'ごみ処理量内訳'!N27</f>
        <v>0</v>
      </c>
      <c r="R27" s="211">
        <f t="shared" si="8"/>
        <v>552</v>
      </c>
      <c r="S27" s="211">
        <f>'ごみ処理量内訳'!G27</f>
        <v>230</v>
      </c>
      <c r="T27" s="211">
        <f>'ごみ処理量内訳'!L27</f>
        <v>322</v>
      </c>
      <c r="U27" s="211">
        <f>'ごみ処理量内訳'!H27</f>
        <v>0</v>
      </c>
      <c r="V27" s="211">
        <f>'ごみ処理量内訳'!I27</f>
        <v>0</v>
      </c>
      <c r="W27" s="211">
        <f>'ごみ処理量内訳'!J27</f>
        <v>0</v>
      </c>
      <c r="X27" s="211">
        <f>'ごみ処理量内訳'!K27</f>
        <v>0</v>
      </c>
      <c r="Y27" s="211">
        <f>'ごみ処理量内訳'!M27</f>
        <v>0</v>
      </c>
      <c r="Z27" s="211">
        <f>'資源化量内訳'!Y27</f>
        <v>0</v>
      </c>
      <c r="AA27" s="211">
        <f t="shared" si="9"/>
        <v>2326</v>
      </c>
      <c r="AB27" s="215">
        <f t="shared" si="3"/>
        <v>100</v>
      </c>
      <c r="AC27" s="211">
        <f>'施設資源化量内訳'!Y27</f>
        <v>0</v>
      </c>
      <c r="AD27" s="211">
        <f>'施設資源化量内訳'!AT27</f>
        <v>91</v>
      </c>
      <c r="AE27" s="211">
        <f>'施設資源化量内訳'!BO27</f>
        <v>0</v>
      </c>
      <c r="AF27" s="211">
        <f>'施設資源化量内訳'!CJ27</f>
        <v>0</v>
      </c>
      <c r="AG27" s="211">
        <f>'施設資源化量内訳'!DE27</f>
        <v>0</v>
      </c>
      <c r="AH27" s="211">
        <f>'施設資源化量内訳'!DZ27</f>
        <v>0</v>
      </c>
      <c r="AI27" s="211">
        <f>'施設資源化量内訳'!EU27</f>
        <v>266</v>
      </c>
      <c r="AJ27" s="211">
        <f t="shared" si="10"/>
        <v>357</v>
      </c>
      <c r="AK27" s="215">
        <f t="shared" si="5"/>
        <v>15.348237317282889</v>
      </c>
      <c r="AL27" s="215">
        <f>IF((AA27+J27)&lt;&gt;0,('資源化量内訳'!D27-'資源化量内訳'!R27-'資源化量内訳'!T27-'資源化量内訳'!V27-'資源化量内訳'!U27)/(AA27+J27)*100,"-")</f>
        <v>15.348237317282889</v>
      </c>
      <c r="AM27" s="211">
        <f>'ごみ処理量内訳'!AA27</f>
        <v>0</v>
      </c>
      <c r="AN27" s="211">
        <f>'ごみ処理量内訳'!AB27</f>
        <v>254</v>
      </c>
      <c r="AO27" s="211">
        <f>'ごみ処理量内訳'!AC27</f>
        <v>52</v>
      </c>
      <c r="AP27" s="211">
        <f t="shared" si="11"/>
        <v>306</v>
      </c>
    </row>
    <row r="28" spans="1:42" s="177" customFormat="1" ht="12" customHeight="1">
      <c r="A28" s="178" t="s">
        <v>152</v>
      </c>
      <c r="B28" s="179" t="s">
        <v>194</v>
      </c>
      <c r="C28" s="178" t="s">
        <v>195</v>
      </c>
      <c r="D28" s="211">
        <f t="shared" si="6"/>
        <v>609</v>
      </c>
      <c r="E28" s="211">
        <v>609</v>
      </c>
      <c r="F28" s="211">
        <v>0</v>
      </c>
      <c r="G28" s="211">
        <v>3</v>
      </c>
      <c r="H28" s="211">
        <f>SUM('ごみ搬入量内訳'!E28,+'ごみ搬入量内訳'!AD28)</f>
        <v>276</v>
      </c>
      <c r="I28" s="211">
        <f>'ごみ搬入量内訳'!BC28</f>
        <v>0</v>
      </c>
      <c r="J28" s="211">
        <f>'資源化量内訳'!BO28</f>
        <v>0</v>
      </c>
      <c r="K28" s="211">
        <f t="shared" si="7"/>
        <v>276</v>
      </c>
      <c r="L28" s="211">
        <f t="shared" si="1"/>
        <v>1238.2567498452179</v>
      </c>
      <c r="M28" s="211">
        <f>IF(D28&lt;&gt;0,('ごみ搬入量内訳'!BR28+'ごみ処理概要'!J28)/'ごみ処理概要'!D28/366*1000000,"-")</f>
        <v>1215.824562348022</v>
      </c>
      <c r="N28" s="211">
        <f>IF(D28&lt;&gt;0,'ごみ搬入量内訳'!CM28/'ごみ処理概要'!D28/366*1000000,"-")</f>
        <v>22.432187497195976</v>
      </c>
      <c r="O28" s="211">
        <f>'ごみ搬入量内訳'!DH28</f>
        <v>0</v>
      </c>
      <c r="P28" s="211">
        <f>'ごみ処理量内訳'!E28</f>
        <v>215</v>
      </c>
      <c r="Q28" s="211">
        <f>'ごみ処理量内訳'!N28</f>
        <v>0</v>
      </c>
      <c r="R28" s="211">
        <f t="shared" si="8"/>
        <v>28</v>
      </c>
      <c r="S28" s="211">
        <f>'ごみ処理量内訳'!G28</f>
        <v>17</v>
      </c>
      <c r="T28" s="211">
        <f>'ごみ処理量内訳'!L28</f>
        <v>11</v>
      </c>
      <c r="U28" s="211">
        <f>'ごみ処理量内訳'!H28</f>
        <v>0</v>
      </c>
      <c r="V28" s="211">
        <f>'ごみ処理量内訳'!I28</f>
        <v>0</v>
      </c>
      <c r="W28" s="211">
        <f>'ごみ処理量内訳'!J28</f>
        <v>0</v>
      </c>
      <c r="X28" s="211">
        <f>'ごみ処理量内訳'!K28</f>
        <v>0</v>
      </c>
      <c r="Y28" s="211">
        <f>'ごみ処理量内訳'!M28</f>
        <v>0</v>
      </c>
      <c r="Z28" s="211">
        <f>'資源化量内訳'!Y28</f>
        <v>33</v>
      </c>
      <c r="AA28" s="211">
        <f t="shared" si="9"/>
        <v>276</v>
      </c>
      <c r="AB28" s="215">
        <f t="shared" si="3"/>
        <v>100</v>
      </c>
      <c r="AC28" s="211">
        <f>'施設資源化量内訳'!Y28</f>
        <v>0</v>
      </c>
      <c r="AD28" s="211">
        <f>'施設資源化量内訳'!AT28</f>
        <v>12</v>
      </c>
      <c r="AE28" s="211">
        <f>'施設資源化量内訳'!BO28</f>
        <v>0</v>
      </c>
      <c r="AF28" s="211">
        <f>'施設資源化量内訳'!CJ28</f>
        <v>0</v>
      </c>
      <c r="AG28" s="211">
        <f>'施設資源化量内訳'!DE28</f>
        <v>0</v>
      </c>
      <c r="AH28" s="211">
        <f>'施設資源化量内訳'!DZ28</f>
        <v>0</v>
      </c>
      <c r="AI28" s="211">
        <f>'施設資源化量内訳'!EU28</f>
        <v>11</v>
      </c>
      <c r="AJ28" s="211">
        <f t="shared" si="10"/>
        <v>23</v>
      </c>
      <c r="AK28" s="215">
        <f t="shared" si="5"/>
        <v>20.28985507246377</v>
      </c>
      <c r="AL28" s="215">
        <f>IF((AA28+J28)&lt;&gt;0,('資源化量内訳'!D28-'資源化量内訳'!R28-'資源化量内訳'!T28-'資源化量内訳'!V28-'資源化量内訳'!U28)/(AA28+J28)*100,"-")</f>
        <v>20.28985507246377</v>
      </c>
      <c r="AM28" s="211">
        <f>'ごみ処理量内訳'!AA28</f>
        <v>0</v>
      </c>
      <c r="AN28" s="211">
        <f>'ごみ処理量内訳'!AB28</f>
        <v>30</v>
      </c>
      <c r="AO28" s="211">
        <f>'ごみ処理量内訳'!AC28</f>
        <v>5</v>
      </c>
      <c r="AP28" s="211">
        <f t="shared" si="11"/>
        <v>35</v>
      </c>
    </row>
    <row r="29" spans="1:42" s="177" customFormat="1" ht="12" customHeight="1">
      <c r="A29" s="178" t="s">
        <v>152</v>
      </c>
      <c r="B29" s="179" t="s">
        <v>196</v>
      </c>
      <c r="C29" s="178" t="s">
        <v>197</v>
      </c>
      <c r="D29" s="211">
        <f t="shared" si="6"/>
        <v>4848</v>
      </c>
      <c r="E29" s="211">
        <v>4848</v>
      </c>
      <c r="F29" s="211">
        <v>0</v>
      </c>
      <c r="G29" s="211">
        <v>9</v>
      </c>
      <c r="H29" s="211">
        <f>SUM('ごみ搬入量内訳'!E29,+'ごみ搬入量内訳'!AD29)</f>
        <v>1342</v>
      </c>
      <c r="I29" s="211">
        <f>'ごみ搬入量内訳'!BC29</f>
        <v>731</v>
      </c>
      <c r="J29" s="211">
        <f>'資源化量内訳'!BO29</f>
        <v>0</v>
      </c>
      <c r="K29" s="211">
        <f t="shared" si="7"/>
        <v>2073</v>
      </c>
      <c r="L29" s="211">
        <f t="shared" si="1"/>
        <v>1168.30330574041</v>
      </c>
      <c r="M29" s="211">
        <f>IF(D29&lt;&gt;0,('ごみ搬入量内訳'!BR29+'ごみ処理概要'!J29)/'ごみ処理概要'!D29/366*1000000,"-")</f>
        <v>841.9899366985878</v>
      </c>
      <c r="N29" s="211">
        <f>IF(D29&lt;&gt;0,'ごみ搬入量内訳'!CM29/'ごみ処理概要'!D29/366*1000000,"-")</f>
        <v>326.3133690418222</v>
      </c>
      <c r="O29" s="211">
        <f>'ごみ搬入量内訳'!DH29</f>
        <v>0</v>
      </c>
      <c r="P29" s="211">
        <f>'ごみ処理量内訳'!E29</f>
        <v>1841</v>
      </c>
      <c r="Q29" s="211">
        <f>'ごみ処理量内訳'!N29</f>
        <v>0</v>
      </c>
      <c r="R29" s="211">
        <f t="shared" si="8"/>
        <v>134</v>
      </c>
      <c r="S29" s="211">
        <f>'ごみ処理量内訳'!G29</f>
        <v>0</v>
      </c>
      <c r="T29" s="211">
        <f>'ごみ処理量内訳'!L29</f>
        <v>134</v>
      </c>
      <c r="U29" s="211">
        <f>'ごみ処理量内訳'!H29</f>
        <v>0</v>
      </c>
      <c r="V29" s="211">
        <f>'ごみ処理量内訳'!I29</f>
        <v>0</v>
      </c>
      <c r="W29" s="211">
        <f>'ごみ処理量内訳'!J29</f>
        <v>0</v>
      </c>
      <c r="X29" s="211">
        <f>'ごみ処理量内訳'!K29</f>
        <v>0</v>
      </c>
      <c r="Y29" s="211">
        <f>'ごみ処理量内訳'!M29</f>
        <v>0</v>
      </c>
      <c r="Z29" s="211">
        <f>'資源化量内訳'!Y29</f>
        <v>89</v>
      </c>
      <c r="AA29" s="211">
        <f t="shared" si="9"/>
        <v>2064</v>
      </c>
      <c r="AB29" s="215">
        <f t="shared" si="3"/>
        <v>100</v>
      </c>
      <c r="AC29" s="211">
        <f>'施設資源化量内訳'!Y29</f>
        <v>0</v>
      </c>
      <c r="AD29" s="211">
        <f>'施設資源化量内訳'!AT29</f>
        <v>0</v>
      </c>
      <c r="AE29" s="211">
        <f>'施設資源化量内訳'!BO29</f>
        <v>0</v>
      </c>
      <c r="AF29" s="211">
        <f>'施設資源化量内訳'!CJ29</f>
        <v>0</v>
      </c>
      <c r="AG29" s="211">
        <f>'施設資源化量内訳'!DE29</f>
        <v>0</v>
      </c>
      <c r="AH29" s="211">
        <f>'施設資源化量内訳'!DZ29</f>
        <v>0</v>
      </c>
      <c r="AI29" s="211">
        <f>'施設資源化量内訳'!EU29</f>
        <v>107</v>
      </c>
      <c r="AJ29" s="211">
        <f t="shared" si="10"/>
        <v>107</v>
      </c>
      <c r="AK29" s="215">
        <f t="shared" si="5"/>
        <v>9.496124031007753</v>
      </c>
      <c r="AL29" s="215">
        <f>IF((AA29+J29)&lt;&gt;0,('資源化量内訳'!D29-'資源化量内訳'!R29-'資源化量内訳'!T29-'資源化量内訳'!V29-'資源化量内訳'!U29)/(AA29+J29)*100,"-")</f>
        <v>9.496124031007753</v>
      </c>
      <c r="AM29" s="211">
        <f>'ごみ処理量内訳'!AA29</f>
        <v>0</v>
      </c>
      <c r="AN29" s="211">
        <f>'ごみ処理量内訳'!AB29</f>
        <v>201</v>
      </c>
      <c r="AO29" s="211">
        <f>'ごみ処理量内訳'!AC29</f>
        <v>27</v>
      </c>
      <c r="AP29" s="211">
        <f t="shared" si="11"/>
        <v>228</v>
      </c>
    </row>
    <row r="30" spans="1:42" s="177" customFormat="1" ht="12" customHeight="1">
      <c r="A30" s="178" t="s">
        <v>152</v>
      </c>
      <c r="B30" s="179" t="s">
        <v>198</v>
      </c>
      <c r="C30" s="178" t="s">
        <v>199</v>
      </c>
      <c r="D30" s="211">
        <f t="shared" si="6"/>
        <v>18274</v>
      </c>
      <c r="E30" s="211">
        <v>18274</v>
      </c>
      <c r="F30" s="211">
        <v>0</v>
      </c>
      <c r="G30" s="211">
        <v>67</v>
      </c>
      <c r="H30" s="211">
        <f>SUM('ごみ搬入量内訳'!E30,+'ごみ搬入量内訳'!AD30)</f>
        <v>5449</v>
      </c>
      <c r="I30" s="211">
        <f>'ごみ搬入量内訳'!BC30</f>
        <v>1736</v>
      </c>
      <c r="J30" s="211">
        <f>'資源化量内訳'!BO30</f>
        <v>0</v>
      </c>
      <c r="K30" s="211">
        <f t="shared" si="7"/>
        <v>7185</v>
      </c>
      <c r="L30" s="211">
        <f t="shared" si="1"/>
        <v>1074.2665831773888</v>
      </c>
      <c r="M30" s="211">
        <f>IF(D30&lt;&gt;0,('ごみ搬入量内訳'!BR30+'ごみ処理概要'!J30)/'ごみ処理概要'!D30/366*1000000,"-")</f>
        <v>740.3991816136994</v>
      </c>
      <c r="N30" s="211">
        <f>IF(D30&lt;&gt;0,'ごみ搬入量内訳'!CM30/'ごみ処理概要'!D30/366*1000000,"-")</f>
        <v>333.8674015636896</v>
      </c>
      <c r="O30" s="211">
        <f>'ごみ搬入量内訳'!DH30</f>
        <v>0</v>
      </c>
      <c r="P30" s="211">
        <f>'ごみ処理量内訳'!E30</f>
        <v>5908</v>
      </c>
      <c r="Q30" s="211">
        <f>'ごみ処理量内訳'!N30</f>
        <v>0</v>
      </c>
      <c r="R30" s="211">
        <f t="shared" si="8"/>
        <v>1192</v>
      </c>
      <c r="S30" s="211">
        <f>'ごみ処理量内訳'!G30</f>
        <v>513</v>
      </c>
      <c r="T30" s="211">
        <f>'ごみ処理量内訳'!L30</f>
        <v>679</v>
      </c>
      <c r="U30" s="211">
        <f>'ごみ処理量内訳'!H30</f>
        <v>0</v>
      </c>
      <c r="V30" s="211">
        <f>'ごみ処理量内訳'!I30</f>
        <v>0</v>
      </c>
      <c r="W30" s="211">
        <f>'ごみ処理量内訳'!J30</f>
        <v>0</v>
      </c>
      <c r="X30" s="211">
        <f>'ごみ処理量内訳'!K30</f>
        <v>0</v>
      </c>
      <c r="Y30" s="211">
        <f>'ごみ処理量内訳'!M30</f>
        <v>0</v>
      </c>
      <c r="Z30" s="211">
        <f>'資源化量内訳'!Y30</f>
        <v>85</v>
      </c>
      <c r="AA30" s="211">
        <f t="shared" si="9"/>
        <v>7185</v>
      </c>
      <c r="AB30" s="215">
        <f t="shared" si="3"/>
        <v>100</v>
      </c>
      <c r="AC30" s="211">
        <f>'施設資源化量内訳'!Y30</f>
        <v>0</v>
      </c>
      <c r="AD30" s="211">
        <f>'施設資源化量内訳'!AT30</f>
        <v>186</v>
      </c>
      <c r="AE30" s="211">
        <f>'施設資源化量内訳'!BO30</f>
        <v>0</v>
      </c>
      <c r="AF30" s="211">
        <f>'施設資源化量内訳'!CJ30</f>
        <v>0</v>
      </c>
      <c r="AG30" s="211">
        <f>'施設資源化量内訳'!DE30</f>
        <v>0</v>
      </c>
      <c r="AH30" s="211">
        <f>'施設資源化量内訳'!DZ30</f>
        <v>0</v>
      </c>
      <c r="AI30" s="211">
        <f>'施設資源化量内訳'!EU30</f>
        <v>537</v>
      </c>
      <c r="AJ30" s="211">
        <f t="shared" si="10"/>
        <v>723</v>
      </c>
      <c r="AK30" s="215">
        <f t="shared" si="5"/>
        <v>11.245650661099512</v>
      </c>
      <c r="AL30" s="215">
        <f>IF((AA30+J30)&lt;&gt;0,('資源化量内訳'!D30-'資源化量内訳'!R30-'資源化量内訳'!T30-'資源化量内訳'!V30-'資源化量内訳'!U30)/(AA30+J30)*100,"-")</f>
        <v>11.245650661099512</v>
      </c>
      <c r="AM30" s="211">
        <f>'ごみ処理量内訳'!AA30</f>
        <v>0</v>
      </c>
      <c r="AN30" s="211">
        <f>'ごみ処理量内訳'!AB30</f>
        <v>763</v>
      </c>
      <c r="AO30" s="211">
        <f>'ごみ処理量内訳'!AC30</f>
        <v>151</v>
      </c>
      <c r="AP30" s="211">
        <f t="shared" si="11"/>
        <v>914</v>
      </c>
    </row>
    <row r="31" spans="1:42" s="177" customFormat="1" ht="12" customHeight="1">
      <c r="A31" s="178" t="s">
        <v>152</v>
      </c>
      <c r="B31" s="179" t="s">
        <v>200</v>
      </c>
      <c r="C31" s="178" t="s">
        <v>201</v>
      </c>
      <c r="D31" s="211">
        <f t="shared" si="6"/>
        <v>3252</v>
      </c>
      <c r="E31" s="211">
        <v>3252</v>
      </c>
      <c r="F31" s="211">
        <v>0</v>
      </c>
      <c r="G31" s="211">
        <v>13</v>
      </c>
      <c r="H31" s="211">
        <f>SUM('ごみ搬入量内訳'!E31,+'ごみ搬入量内訳'!AD31)</f>
        <v>1100</v>
      </c>
      <c r="I31" s="211">
        <f>'ごみ搬入量内訳'!BC31</f>
        <v>59</v>
      </c>
      <c r="J31" s="211">
        <f>'資源化量内訳'!BO31</f>
        <v>0</v>
      </c>
      <c r="K31" s="211">
        <f t="shared" si="7"/>
        <v>1159</v>
      </c>
      <c r="L31" s="211">
        <f t="shared" si="1"/>
        <v>973.759737597376</v>
      </c>
      <c r="M31" s="211">
        <f>IF(D31&lt;&gt;0,('ごみ搬入量内訳'!BR31+'ごみ処理概要'!J31)/'ごみ処理概要'!D31/366*1000000,"-")</f>
        <v>346.1510024936315</v>
      </c>
      <c r="N31" s="211">
        <f>IF(D31&lt;&gt;0,'ごみ搬入量内訳'!CM31/'ごみ処理概要'!D31/366*1000000,"-")</f>
        <v>627.6087351037445</v>
      </c>
      <c r="O31" s="211">
        <f>'ごみ搬入量内訳'!DH31</f>
        <v>0</v>
      </c>
      <c r="P31" s="211">
        <f>'ごみ処理量内訳'!E31</f>
        <v>1087</v>
      </c>
      <c r="Q31" s="211">
        <f>'ごみ処理量内訳'!N31</f>
        <v>0</v>
      </c>
      <c r="R31" s="211">
        <f t="shared" si="8"/>
        <v>108</v>
      </c>
      <c r="S31" s="211">
        <f>'ごみ処理量内訳'!G31</f>
        <v>67</v>
      </c>
      <c r="T31" s="211">
        <f>'ごみ処理量内訳'!L31</f>
        <v>41</v>
      </c>
      <c r="U31" s="211">
        <f>'ごみ処理量内訳'!H31</f>
        <v>0</v>
      </c>
      <c r="V31" s="211">
        <f>'ごみ処理量内訳'!I31</f>
        <v>0</v>
      </c>
      <c r="W31" s="211">
        <f>'ごみ処理量内訳'!J31</f>
        <v>0</v>
      </c>
      <c r="X31" s="211">
        <f>'ごみ処理量内訳'!K31</f>
        <v>0</v>
      </c>
      <c r="Y31" s="211">
        <f>'ごみ処理量内訳'!M31</f>
        <v>0</v>
      </c>
      <c r="Z31" s="211">
        <f>'資源化量内訳'!Y31</f>
        <v>0</v>
      </c>
      <c r="AA31" s="211">
        <f t="shared" si="9"/>
        <v>1195</v>
      </c>
      <c r="AB31" s="215">
        <f t="shared" si="3"/>
        <v>100</v>
      </c>
      <c r="AC31" s="211">
        <f>'施設資源化量内訳'!Y31</f>
        <v>0</v>
      </c>
      <c r="AD31" s="211">
        <f>'施設資源化量内訳'!AT31</f>
        <v>0</v>
      </c>
      <c r="AE31" s="211">
        <f>'施設資源化量内訳'!BO31</f>
        <v>0</v>
      </c>
      <c r="AF31" s="211">
        <f>'施設資源化量内訳'!CJ31</f>
        <v>0</v>
      </c>
      <c r="AG31" s="211">
        <f>'施設資源化量内訳'!DE31</f>
        <v>0</v>
      </c>
      <c r="AH31" s="211">
        <f>'施設資源化量内訳'!DZ31</f>
        <v>0</v>
      </c>
      <c r="AI31" s="211">
        <f>'施設資源化量内訳'!EU31</f>
        <v>41</v>
      </c>
      <c r="AJ31" s="211">
        <f t="shared" si="10"/>
        <v>41</v>
      </c>
      <c r="AK31" s="215">
        <f t="shared" si="5"/>
        <v>3.430962343096234</v>
      </c>
      <c r="AL31" s="215">
        <f>IF((AA31+J31)&lt;&gt;0,('資源化量内訳'!D31-'資源化量内訳'!R31-'資源化量内訳'!T31-'資源化量内訳'!V31-'資源化量内訳'!U31)/(AA31+J31)*100,"-")</f>
        <v>3.430962343096234</v>
      </c>
      <c r="AM31" s="211">
        <f>'ごみ処理量内訳'!AA31</f>
        <v>0</v>
      </c>
      <c r="AN31" s="211">
        <f>'ごみ処理量内訳'!AB31</f>
        <v>108</v>
      </c>
      <c r="AO31" s="211">
        <f>'ごみ処理量内訳'!AC31</f>
        <v>67</v>
      </c>
      <c r="AP31" s="211">
        <f t="shared" si="11"/>
        <v>175</v>
      </c>
    </row>
    <row r="32" spans="1:42" s="177" customFormat="1" ht="12" customHeight="1">
      <c r="A32" s="178" t="s">
        <v>152</v>
      </c>
      <c r="B32" s="179" t="s">
        <v>202</v>
      </c>
      <c r="C32" s="178" t="s">
        <v>203</v>
      </c>
      <c r="D32" s="211">
        <f t="shared" si="6"/>
        <v>7655</v>
      </c>
      <c r="E32" s="211">
        <v>7655</v>
      </c>
      <c r="F32" s="211">
        <v>0</v>
      </c>
      <c r="G32" s="211">
        <v>26</v>
      </c>
      <c r="H32" s="211">
        <f>SUM('ごみ搬入量内訳'!E32,+'ごみ搬入量内訳'!AD32)</f>
        <v>1915</v>
      </c>
      <c r="I32" s="211">
        <f>'ごみ搬入量内訳'!BC32</f>
        <v>135</v>
      </c>
      <c r="J32" s="211">
        <f>'資源化量内訳'!BO32</f>
        <v>166</v>
      </c>
      <c r="K32" s="211">
        <f t="shared" si="7"/>
        <v>2216</v>
      </c>
      <c r="L32" s="211">
        <f t="shared" si="1"/>
        <v>790.939883571936</v>
      </c>
      <c r="M32" s="211">
        <f>IF(D32&lt;&gt;0,('ごみ搬入量内訳'!BR32+'ごみ処理概要'!J32)/'ごみ処理概要'!D32/366*1000000,"-")</f>
        <v>684.2201068625457</v>
      </c>
      <c r="N32" s="211">
        <f>IF(D32&lt;&gt;0,'ごみ搬入量内訳'!CM32/'ごみ処理概要'!D32/366*1000000,"-")</f>
        <v>106.71977670939027</v>
      </c>
      <c r="O32" s="211">
        <f>'ごみ搬入量内訳'!DH32</f>
        <v>0</v>
      </c>
      <c r="P32" s="211">
        <f>'ごみ処理量内訳'!E32</f>
        <v>1384</v>
      </c>
      <c r="Q32" s="211">
        <f>'ごみ処理量内訳'!N32</f>
        <v>0</v>
      </c>
      <c r="R32" s="211">
        <f t="shared" si="8"/>
        <v>381</v>
      </c>
      <c r="S32" s="211">
        <f>'ごみ処理量内訳'!G32</f>
        <v>276</v>
      </c>
      <c r="T32" s="211">
        <f>'ごみ処理量内訳'!L32</f>
        <v>105</v>
      </c>
      <c r="U32" s="211">
        <f>'ごみ処理量内訳'!H32</f>
        <v>0</v>
      </c>
      <c r="V32" s="211">
        <f>'ごみ処理量内訳'!I32</f>
        <v>0</v>
      </c>
      <c r="W32" s="211">
        <f>'ごみ処理量内訳'!J32</f>
        <v>0</v>
      </c>
      <c r="X32" s="211">
        <f>'ごみ処理量内訳'!K32</f>
        <v>0</v>
      </c>
      <c r="Y32" s="211">
        <f>'ごみ処理量内訳'!M32</f>
        <v>0</v>
      </c>
      <c r="Z32" s="211">
        <f>'資源化量内訳'!Y32</f>
        <v>58</v>
      </c>
      <c r="AA32" s="211">
        <f t="shared" si="9"/>
        <v>1823</v>
      </c>
      <c r="AB32" s="215">
        <f t="shared" si="3"/>
        <v>100</v>
      </c>
      <c r="AC32" s="211">
        <f>'施設資源化量内訳'!Y32</f>
        <v>7</v>
      </c>
      <c r="AD32" s="211">
        <f>'施設資源化量内訳'!AT32</f>
        <v>58</v>
      </c>
      <c r="AE32" s="211">
        <f>'施設資源化量内訳'!BO32</f>
        <v>0</v>
      </c>
      <c r="AF32" s="211">
        <f>'施設資源化量内訳'!CJ32</f>
        <v>0</v>
      </c>
      <c r="AG32" s="211">
        <f>'施設資源化量内訳'!DE32</f>
        <v>0</v>
      </c>
      <c r="AH32" s="211">
        <f>'施設資源化量内訳'!DZ32</f>
        <v>0</v>
      </c>
      <c r="AI32" s="211">
        <f>'施設資源化量内訳'!EU32</f>
        <v>105</v>
      </c>
      <c r="AJ32" s="211">
        <f t="shared" si="10"/>
        <v>170</v>
      </c>
      <c r="AK32" s="215">
        <f t="shared" si="5"/>
        <v>19.808949220713927</v>
      </c>
      <c r="AL32" s="215">
        <f>IF((AA32+J32)&lt;&gt;0,('資源化量内訳'!D32-'資源化量内訳'!R32-'資源化量内訳'!T32-'資源化量内訳'!V32-'資源化量内訳'!U32)/(AA32+J32)*100,"-")</f>
        <v>19.808949220713927</v>
      </c>
      <c r="AM32" s="211">
        <f>'ごみ処理量内訳'!AA32</f>
        <v>0</v>
      </c>
      <c r="AN32" s="211">
        <f>'ごみ処理量内訳'!AB32</f>
        <v>187</v>
      </c>
      <c r="AO32" s="211">
        <f>'ごみ処理量内訳'!AC32</f>
        <v>140</v>
      </c>
      <c r="AP32" s="211">
        <f t="shared" si="11"/>
        <v>327</v>
      </c>
    </row>
    <row r="33" spans="1:42" s="177" customFormat="1" ht="12" customHeight="1">
      <c r="A33" s="178" t="s">
        <v>152</v>
      </c>
      <c r="B33" s="179" t="s">
        <v>204</v>
      </c>
      <c r="C33" s="178" t="s">
        <v>205</v>
      </c>
      <c r="D33" s="211">
        <f t="shared" si="6"/>
        <v>3866</v>
      </c>
      <c r="E33" s="211">
        <v>3866</v>
      </c>
      <c r="F33" s="211">
        <v>0</v>
      </c>
      <c r="G33" s="211">
        <v>9</v>
      </c>
      <c r="H33" s="211">
        <f>SUM('ごみ搬入量内訳'!E33,+'ごみ搬入量内訳'!AD33)</f>
        <v>1180</v>
      </c>
      <c r="I33" s="211">
        <f>'ごみ搬入量内訳'!BC33</f>
        <v>111</v>
      </c>
      <c r="J33" s="211">
        <f>'資源化量内訳'!BO33</f>
        <v>9</v>
      </c>
      <c r="K33" s="211">
        <f t="shared" si="7"/>
        <v>1300</v>
      </c>
      <c r="L33" s="211">
        <f t="shared" si="1"/>
        <v>918.756484300572</v>
      </c>
      <c r="M33" s="211">
        <f>IF(D33&lt;&gt;0,('ごみ搬入量内訳'!BR33+'ごみ処理概要'!J33)/'ごみ処理概要'!D33/366*1000000,"-")</f>
        <v>612.739901452766</v>
      </c>
      <c r="N33" s="211">
        <f>IF(D33&lt;&gt;0,'ごみ搬入量内訳'!CM33/'ごみ処理概要'!D33/366*1000000,"-")</f>
        <v>306.01658284780586</v>
      </c>
      <c r="O33" s="211">
        <f>'ごみ搬入量内訳'!DH33</f>
        <v>0</v>
      </c>
      <c r="P33" s="211">
        <f>'ごみ処理量内訳'!E33</f>
        <v>1158</v>
      </c>
      <c r="Q33" s="211">
        <f>'ごみ処理量内訳'!N33</f>
        <v>0</v>
      </c>
      <c r="R33" s="211">
        <f t="shared" si="8"/>
        <v>130</v>
      </c>
      <c r="S33" s="211">
        <f>'ごみ処理量内訳'!G33</f>
        <v>78</v>
      </c>
      <c r="T33" s="211">
        <f>'ごみ処理量内訳'!L33</f>
        <v>52</v>
      </c>
      <c r="U33" s="211">
        <f>'ごみ処理量内訳'!H33</f>
        <v>0</v>
      </c>
      <c r="V33" s="211">
        <f>'ごみ処理量内訳'!I33</f>
        <v>0</v>
      </c>
      <c r="W33" s="211">
        <f>'ごみ処理量内訳'!J33</f>
        <v>0</v>
      </c>
      <c r="X33" s="211">
        <f>'ごみ処理量内訳'!K33</f>
        <v>0</v>
      </c>
      <c r="Y33" s="211">
        <f>'ごみ処理量内訳'!M33</f>
        <v>0</v>
      </c>
      <c r="Z33" s="211">
        <f>'資源化量内訳'!Y33</f>
        <v>0</v>
      </c>
      <c r="AA33" s="211">
        <f t="shared" si="9"/>
        <v>1288</v>
      </c>
      <c r="AB33" s="215">
        <f t="shared" si="3"/>
        <v>100</v>
      </c>
      <c r="AC33" s="211">
        <f>'施設資源化量内訳'!Y33</f>
        <v>0</v>
      </c>
      <c r="AD33" s="211">
        <f>'施設資源化量内訳'!AT33</f>
        <v>10</v>
      </c>
      <c r="AE33" s="211">
        <f>'施設資源化量内訳'!BO33</f>
        <v>0</v>
      </c>
      <c r="AF33" s="211">
        <f>'施設資源化量内訳'!CJ33</f>
        <v>0</v>
      </c>
      <c r="AG33" s="211">
        <f>'施設資源化量内訳'!DE33</f>
        <v>0</v>
      </c>
      <c r="AH33" s="211">
        <f>'施設資源化量内訳'!DZ33</f>
        <v>0</v>
      </c>
      <c r="AI33" s="211">
        <f>'施設資源化量内訳'!EU33</f>
        <v>52</v>
      </c>
      <c r="AJ33" s="211">
        <f t="shared" si="10"/>
        <v>62</v>
      </c>
      <c r="AK33" s="215">
        <f t="shared" si="5"/>
        <v>5.474171164225135</v>
      </c>
      <c r="AL33" s="215">
        <f>IF((AA33+J33)&lt;&gt;0,('資源化量内訳'!D33-'資源化量内訳'!R33-'資源化量内訳'!T33-'資源化量内訳'!V33-'資源化量内訳'!U33)/(AA33+J33)*100,"-")</f>
        <v>5.474171164225135</v>
      </c>
      <c r="AM33" s="211">
        <f>'ごみ処理量内訳'!AA33</f>
        <v>0</v>
      </c>
      <c r="AN33" s="211">
        <f>'ごみ処理量内訳'!AB33</f>
        <v>148</v>
      </c>
      <c r="AO33" s="211">
        <f>'ごみ処理量内訳'!AC33</f>
        <v>27</v>
      </c>
      <c r="AP33" s="211">
        <f t="shared" si="11"/>
        <v>175</v>
      </c>
    </row>
    <row r="34" spans="1:42" s="177" customFormat="1" ht="12" customHeight="1">
      <c r="A34" s="178" t="s">
        <v>152</v>
      </c>
      <c r="B34" s="179" t="s">
        <v>206</v>
      </c>
      <c r="C34" s="178" t="s">
        <v>207</v>
      </c>
      <c r="D34" s="211">
        <f t="shared" si="6"/>
        <v>16103</v>
      </c>
      <c r="E34" s="211">
        <v>16103</v>
      </c>
      <c r="F34" s="211">
        <v>0</v>
      </c>
      <c r="G34" s="211">
        <v>59</v>
      </c>
      <c r="H34" s="211">
        <f>SUM('ごみ搬入量内訳'!E34,+'ごみ搬入量内訳'!AD34)</f>
        <v>6164</v>
      </c>
      <c r="I34" s="211">
        <f>'ごみ搬入量内訳'!BC34</f>
        <v>180</v>
      </c>
      <c r="J34" s="211">
        <f>'資源化量内訳'!BO34</f>
        <v>381</v>
      </c>
      <c r="K34" s="211">
        <f t="shared" si="7"/>
        <v>6725</v>
      </c>
      <c r="L34" s="211">
        <f t="shared" si="1"/>
        <v>1141.0493038496375</v>
      </c>
      <c r="M34" s="211">
        <f>IF(D34&lt;&gt;0,('ごみ搬入量内訳'!BR34+'ごみ処理概要'!J34)/'ごみ処理概要'!D34/366*1000000,"-")</f>
        <v>804.2488773601905</v>
      </c>
      <c r="N34" s="211">
        <f>IF(D34&lt;&gt;0,'ごみ搬入量内訳'!CM34/'ごみ処理概要'!D34/366*1000000,"-")</f>
        <v>336.80042648944686</v>
      </c>
      <c r="O34" s="211">
        <f>'ごみ搬入量内訳'!DH34</f>
        <v>0</v>
      </c>
      <c r="P34" s="211">
        <f>'ごみ処理量内訳'!E34</f>
        <v>5177</v>
      </c>
      <c r="Q34" s="211">
        <f>'ごみ処理量内訳'!N34</f>
        <v>0</v>
      </c>
      <c r="R34" s="211">
        <f t="shared" si="8"/>
        <v>742</v>
      </c>
      <c r="S34" s="211">
        <f>'ごみ処理量内訳'!G34</f>
        <v>307</v>
      </c>
      <c r="T34" s="211">
        <f>'ごみ処理量内訳'!L34</f>
        <v>321</v>
      </c>
      <c r="U34" s="211">
        <f>'ごみ処理量内訳'!H34</f>
        <v>114</v>
      </c>
      <c r="V34" s="211">
        <f>'ごみ処理量内訳'!I34</f>
        <v>0</v>
      </c>
      <c r="W34" s="211">
        <f>'ごみ処理量内訳'!J34</f>
        <v>0</v>
      </c>
      <c r="X34" s="211">
        <f>'ごみ処理量内訳'!K34</f>
        <v>0</v>
      </c>
      <c r="Y34" s="211">
        <f>'ごみ処理量内訳'!M34</f>
        <v>0</v>
      </c>
      <c r="Z34" s="211">
        <f>'資源化量内訳'!Y34</f>
        <v>410</v>
      </c>
      <c r="AA34" s="211">
        <f t="shared" si="9"/>
        <v>6329</v>
      </c>
      <c r="AB34" s="215">
        <f t="shared" si="3"/>
        <v>100</v>
      </c>
      <c r="AC34" s="211">
        <f>'施設資源化量内訳'!Y34</f>
        <v>0</v>
      </c>
      <c r="AD34" s="211">
        <f>'施設資源化量内訳'!AT34</f>
        <v>44</v>
      </c>
      <c r="AE34" s="211">
        <f>'施設資源化量内訳'!BO34</f>
        <v>6</v>
      </c>
      <c r="AF34" s="211">
        <f>'施設資源化量内訳'!CJ34</f>
        <v>0</v>
      </c>
      <c r="AG34" s="211">
        <f>'施設資源化量内訳'!DE34</f>
        <v>0</v>
      </c>
      <c r="AH34" s="211">
        <f>'施設資源化量内訳'!DZ34</f>
        <v>0</v>
      </c>
      <c r="AI34" s="211">
        <f>'施設資源化量内訳'!EU34</f>
        <v>321</v>
      </c>
      <c r="AJ34" s="211">
        <f t="shared" si="10"/>
        <v>371</v>
      </c>
      <c r="AK34" s="215">
        <f t="shared" si="5"/>
        <v>17.317436661698956</v>
      </c>
      <c r="AL34" s="215">
        <f>IF((AA34+J34)&lt;&gt;0,('資源化量内訳'!D34-'資源化量内訳'!R34-'資源化量内訳'!T34-'資源化量内訳'!V34-'資源化量内訳'!U34)/(AA34+J34)*100,"-")</f>
        <v>17.317436661698956</v>
      </c>
      <c r="AM34" s="211">
        <f>'ごみ処理量内訳'!AA34</f>
        <v>0</v>
      </c>
      <c r="AN34" s="211">
        <f>'ごみ処理量内訳'!AB34</f>
        <v>656</v>
      </c>
      <c r="AO34" s="211">
        <f>'ごみ処理量内訳'!AC34</f>
        <v>112</v>
      </c>
      <c r="AP34" s="211">
        <f t="shared" si="11"/>
        <v>768</v>
      </c>
    </row>
    <row r="35" spans="1:42" s="177" customFormat="1" ht="12" customHeight="1">
      <c r="A35" s="178" t="s">
        <v>152</v>
      </c>
      <c r="B35" s="179" t="s">
        <v>208</v>
      </c>
      <c r="C35" s="178" t="s">
        <v>209</v>
      </c>
      <c r="D35" s="211">
        <f t="shared" si="6"/>
        <v>17479</v>
      </c>
      <c r="E35" s="211">
        <v>17479</v>
      </c>
      <c r="F35" s="211">
        <v>0</v>
      </c>
      <c r="G35" s="211">
        <v>39</v>
      </c>
      <c r="H35" s="211">
        <f>SUM('ごみ搬入量内訳'!E35,+'ごみ搬入量内訳'!AD35)</f>
        <v>4685</v>
      </c>
      <c r="I35" s="211">
        <f>'ごみ搬入量内訳'!BC35</f>
        <v>103</v>
      </c>
      <c r="J35" s="211">
        <f>'資源化量内訳'!BO35</f>
        <v>359</v>
      </c>
      <c r="K35" s="211">
        <f t="shared" si="7"/>
        <v>5147</v>
      </c>
      <c r="L35" s="211">
        <f t="shared" si="1"/>
        <v>804.5564122692742</v>
      </c>
      <c r="M35" s="211">
        <f>IF(D35&lt;&gt;0,('ごみ搬入量内訳'!BR35+'ごみ処理概要'!J35)/'ごみ処理概要'!D35/366*1000000,"-")</f>
        <v>613.8513757492598</v>
      </c>
      <c r="N35" s="211">
        <f>IF(D35&lt;&gt;0,'ごみ搬入量内訳'!CM35/'ごみ処理概要'!D35/366*1000000,"-")</f>
        <v>190.7050365200145</v>
      </c>
      <c r="O35" s="211">
        <f>'ごみ搬入量内訳'!DH35</f>
        <v>0</v>
      </c>
      <c r="P35" s="211">
        <f>'ごみ処理量内訳'!E35</f>
        <v>4005</v>
      </c>
      <c r="Q35" s="211">
        <f>'ごみ処理量内訳'!N35</f>
        <v>0</v>
      </c>
      <c r="R35" s="211">
        <f t="shared" si="8"/>
        <v>525</v>
      </c>
      <c r="S35" s="211">
        <f>'ごみ処理量内訳'!G35</f>
        <v>248</v>
      </c>
      <c r="T35" s="211">
        <f>'ごみ処理量内訳'!L35</f>
        <v>277</v>
      </c>
      <c r="U35" s="211">
        <f>'ごみ処理量内訳'!H35</f>
        <v>0</v>
      </c>
      <c r="V35" s="211">
        <f>'ごみ処理量内訳'!I35</f>
        <v>0</v>
      </c>
      <c r="W35" s="211">
        <f>'ごみ処理量内訳'!J35</f>
        <v>0</v>
      </c>
      <c r="X35" s="211">
        <f>'ごみ処理量内訳'!K35</f>
        <v>0</v>
      </c>
      <c r="Y35" s="211">
        <f>'ごみ処理量内訳'!M35</f>
        <v>0</v>
      </c>
      <c r="Z35" s="211">
        <f>'資源化量内訳'!Y35</f>
        <v>162</v>
      </c>
      <c r="AA35" s="211">
        <f t="shared" si="9"/>
        <v>4692</v>
      </c>
      <c r="AB35" s="215">
        <f t="shared" si="3"/>
        <v>100</v>
      </c>
      <c r="AC35" s="211">
        <f>'施設資源化量内訳'!Y35</f>
        <v>0</v>
      </c>
      <c r="AD35" s="211">
        <f>'施設資源化量内訳'!AT35</f>
        <v>35</v>
      </c>
      <c r="AE35" s="211">
        <f>'施設資源化量内訳'!BO35</f>
        <v>0</v>
      </c>
      <c r="AF35" s="211">
        <f>'施設資源化量内訳'!CJ35</f>
        <v>0</v>
      </c>
      <c r="AG35" s="211">
        <f>'施設資源化量内訳'!DE35</f>
        <v>0</v>
      </c>
      <c r="AH35" s="211">
        <f>'施設資源化量内訳'!DZ35</f>
        <v>0</v>
      </c>
      <c r="AI35" s="211">
        <f>'施設資源化量内訳'!EU35</f>
        <v>277</v>
      </c>
      <c r="AJ35" s="211">
        <f t="shared" si="10"/>
        <v>312</v>
      </c>
      <c r="AK35" s="215">
        <f t="shared" si="5"/>
        <v>16.49178380518709</v>
      </c>
      <c r="AL35" s="215">
        <f>IF((AA35+J35)&lt;&gt;0,('資源化量内訳'!D35-'資源化量内訳'!R35-'資源化量内訳'!T35-'資源化量内訳'!V35-'資源化量内訳'!U35)/(AA35+J35)*100,"-")</f>
        <v>16.49178380518709</v>
      </c>
      <c r="AM35" s="211">
        <f>'ごみ処理量内訳'!AA35</f>
        <v>0</v>
      </c>
      <c r="AN35" s="211">
        <f>'ごみ処理量内訳'!AB35</f>
        <v>510</v>
      </c>
      <c r="AO35" s="211">
        <f>'ごみ処理量内訳'!AC35</f>
        <v>91</v>
      </c>
      <c r="AP35" s="211">
        <f t="shared" si="11"/>
        <v>601</v>
      </c>
    </row>
    <row r="36" spans="1:42" s="177" customFormat="1" ht="12" customHeight="1">
      <c r="A36" s="178" t="s">
        <v>152</v>
      </c>
      <c r="B36" s="179" t="s">
        <v>210</v>
      </c>
      <c r="C36" s="178" t="s">
        <v>211</v>
      </c>
      <c r="D36" s="211">
        <f t="shared" si="6"/>
        <v>3492</v>
      </c>
      <c r="E36" s="211">
        <v>3492</v>
      </c>
      <c r="F36" s="211">
        <v>0</v>
      </c>
      <c r="G36" s="211">
        <v>9</v>
      </c>
      <c r="H36" s="211">
        <f>SUM('ごみ搬入量内訳'!E36,+'ごみ搬入量内訳'!AD36)</f>
        <v>761</v>
      </c>
      <c r="I36" s="211">
        <f>'ごみ搬入量内訳'!BC36</f>
        <v>15</v>
      </c>
      <c r="J36" s="211">
        <f>'資源化量内訳'!BO36</f>
        <v>47</v>
      </c>
      <c r="K36" s="211">
        <f t="shared" si="7"/>
        <v>823</v>
      </c>
      <c r="L36" s="211">
        <f t="shared" si="1"/>
        <v>643.9386826407276</v>
      </c>
      <c r="M36" s="211">
        <f>IF(D36&lt;&gt;0,('ごみ搬入量内訳'!BR36+'ごみ処理概要'!J36)/'ごみ処理概要'!D36/366*1000000,"-")</f>
        <v>543.7878304195694</v>
      </c>
      <c r="N36" s="211">
        <f>IF(D36&lt;&gt;0,'ごみ搬入量内訳'!CM36/'ごみ処理概要'!D36/366*1000000,"-")</f>
        <v>100.15085222115813</v>
      </c>
      <c r="O36" s="211">
        <f>'ごみ搬入量内訳'!DH36</f>
        <v>0</v>
      </c>
      <c r="P36" s="211">
        <f>'ごみ処理量内訳'!E36</f>
        <v>670</v>
      </c>
      <c r="Q36" s="211">
        <f>'ごみ処理量内訳'!N36</f>
        <v>0</v>
      </c>
      <c r="R36" s="211">
        <f t="shared" si="8"/>
        <v>107</v>
      </c>
      <c r="S36" s="211">
        <f>'ごみ処理量内訳'!G36</f>
        <v>67</v>
      </c>
      <c r="T36" s="211">
        <f>'ごみ処理量内訳'!L36</f>
        <v>40</v>
      </c>
      <c r="U36" s="211">
        <f>'ごみ処理量内訳'!H36</f>
        <v>0</v>
      </c>
      <c r="V36" s="211">
        <f>'ごみ処理量内訳'!I36</f>
        <v>0</v>
      </c>
      <c r="W36" s="211">
        <f>'ごみ処理量内訳'!J36</f>
        <v>0</v>
      </c>
      <c r="X36" s="211">
        <f>'ごみ処理量内訳'!K36</f>
        <v>0</v>
      </c>
      <c r="Y36" s="211">
        <f>'ごみ処理量内訳'!M36</f>
        <v>0</v>
      </c>
      <c r="Z36" s="211">
        <f>'資源化量内訳'!Y36</f>
        <v>60</v>
      </c>
      <c r="AA36" s="211">
        <f t="shared" si="9"/>
        <v>837</v>
      </c>
      <c r="AB36" s="215">
        <f t="shared" si="3"/>
        <v>100</v>
      </c>
      <c r="AC36" s="211">
        <f>'施設資源化量内訳'!Y36</f>
        <v>0</v>
      </c>
      <c r="AD36" s="211">
        <f>'施設資源化量内訳'!AT36</f>
        <v>9</v>
      </c>
      <c r="AE36" s="211">
        <f>'施設資源化量内訳'!BO36</f>
        <v>0</v>
      </c>
      <c r="AF36" s="211">
        <f>'施設資源化量内訳'!CJ36</f>
        <v>0</v>
      </c>
      <c r="AG36" s="211">
        <f>'施設資源化量内訳'!DE36</f>
        <v>0</v>
      </c>
      <c r="AH36" s="211">
        <f>'施設資源化量内訳'!DZ36</f>
        <v>0</v>
      </c>
      <c r="AI36" s="211">
        <f>'施設資源化量内訳'!EU36</f>
        <v>40</v>
      </c>
      <c r="AJ36" s="211">
        <f t="shared" si="10"/>
        <v>49</v>
      </c>
      <c r="AK36" s="215">
        <f t="shared" si="5"/>
        <v>17.647058823529413</v>
      </c>
      <c r="AL36" s="215">
        <f>IF((AA36+J36)&lt;&gt;0,('資源化量内訳'!D36-'資源化量内訳'!R36-'資源化量内訳'!T36-'資源化量内訳'!V36-'資源化量内訳'!U36)/(AA36+J36)*100,"-")</f>
        <v>17.647058823529413</v>
      </c>
      <c r="AM36" s="211">
        <f>'ごみ処理量内訳'!AA36</f>
        <v>0</v>
      </c>
      <c r="AN36" s="211">
        <f>'ごみ処理量内訳'!AB36</f>
        <v>87</v>
      </c>
      <c r="AO36" s="211">
        <f>'ごみ処理量内訳'!AC36</f>
        <v>24</v>
      </c>
      <c r="AP36" s="211">
        <f t="shared" si="11"/>
        <v>111</v>
      </c>
    </row>
    <row r="37" spans="1:42" s="177" customFormat="1" ht="12" customHeight="1">
      <c r="A37" s="178" t="s">
        <v>152</v>
      </c>
      <c r="B37" s="179" t="s">
        <v>212</v>
      </c>
      <c r="C37" s="178" t="s">
        <v>213</v>
      </c>
      <c r="D37" s="211">
        <f t="shared" si="6"/>
        <v>4047</v>
      </c>
      <c r="E37" s="211">
        <v>4047</v>
      </c>
      <c r="F37" s="211">
        <v>0</v>
      </c>
      <c r="G37" s="211">
        <v>10</v>
      </c>
      <c r="H37" s="211">
        <f>SUM('ごみ搬入量内訳'!E37,+'ごみ搬入量内訳'!AD37)</f>
        <v>1067</v>
      </c>
      <c r="I37" s="211">
        <f>'ごみ搬入量内訳'!BC37</f>
        <v>25</v>
      </c>
      <c r="J37" s="211">
        <f>'資源化量内訳'!BO37</f>
        <v>0</v>
      </c>
      <c r="K37" s="211">
        <f t="shared" si="7"/>
        <v>1092</v>
      </c>
      <c r="L37" s="211">
        <f t="shared" si="1"/>
        <v>737.2390801524708</v>
      </c>
      <c r="M37" s="211">
        <f>IF(D37&lt;&gt;0,('ごみ搬入量内訳'!BR37+'ごみ処理概要'!J37)/'ごみ処理概要'!D37/366*1000000,"-")</f>
        <v>593.4369518809724</v>
      </c>
      <c r="N37" s="211">
        <f>IF(D37&lt;&gt;0,'ごみ搬入量内訳'!CM37/'ごみ処理概要'!D37/366*1000000,"-")</f>
        <v>143.80212827149842</v>
      </c>
      <c r="O37" s="211">
        <f>'ごみ搬入量内訳'!DH37</f>
        <v>0</v>
      </c>
      <c r="P37" s="211">
        <f>'ごみ処理量内訳'!E37</f>
        <v>843</v>
      </c>
      <c r="Q37" s="211">
        <f>'ごみ処理量内訳'!N37</f>
        <v>0</v>
      </c>
      <c r="R37" s="211">
        <f t="shared" si="8"/>
        <v>114</v>
      </c>
      <c r="S37" s="211">
        <f>'ごみ処理量内訳'!G37</f>
        <v>58</v>
      </c>
      <c r="T37" s="211">
        <f>'ごみ処理量内訳'!L37</f>
        <v>56</v>
      </c>
      <c r="U37" s="211">
        <f>'ごみ処理量内訳'!H37</f>
        <v>0</v>
      </c>
      <c r="V37" s="211">
        <f>'ごみ処理量内訳'!I37</f>
        <v>0</v>
      </c>
      <c r="W37" s="211">
        <f>'ごみ処理量内訳'!J37</f>
        <v>0</v>
      </c>
      <c r="X37" s="211">
        <f>'ごみ処理量内訳'!K37</f>
        <v>0</v>
      </c>
      <c r="Y37" s="211">
        <f>'ごみ処理量内訳'!M37</f>
        <v>0</v>
      </c>
      <c r="Z37" s="211">
        <f>'資源化量内訳'!Y37</f>
        <v>133</v>
      </c>
      <c r="AA37" s="211">
        <f t="shared" si="9"/>
        <v>1090</v>
      </c>
      <c r="AB37" s="215">
        <f t="shared" si="3"/>
        <v>100</v>
      </c>
      <c r="AC37" s="211">
        <f>'施設資源化量内訳'!Y37</f>
        <v>0</v>
      </c>
      <c r="AD37" s="211">
        <f>'施設資源化量内訳'!AT37</f>
        <v>8</v>
      </c>
      <c r="AE37" s="211">
        <f>'施設資源化量内訳'!BO37</f>
        <v>0</v>
      </c>
      <c r="AF37" s="211">
        <f>'施設資源化量内訳'!CJ37</f>
        <v>0</v>
      </c>
      <c r="AG37" s="211">
        <f>'施設資源化量内訳'!DE37</f>
        <v>0</v>
      </c>
      <c r="AH37" s="211">
        <f>'施設資源化量内訳'!DZ37</f>
        <v>0</v>
      </c>
      <c r="AI37" s="211">
        <f>'施設資源化量内訳'!EU37</f>
        <v>56</v>
      </c>
      <c r="AJ37" s="211">
        <f t="shared" si="10"/>
        <v>64</v>
      </c>
      <c r="AK37" s="215">
        <f t="shared" si="5"/>
        <v>18.073394495412845</v>
      </c>
      <c r="AL37" s="215">
        <f>IF((AA37+J37)&lt;&gt;0,('資源化量内訳'!D37-'資源化量内訳'!R37-'資源化量内訳'!T37-'資源化量内訳'!V37-'資源化量内訳'!U37)/(AA37+J37)*100,"-")</f>
        <v>18.073394495412845</v>
      </c>
      <c r="AM37" s="211">
        <f>'ごみ処理量内訳'!AA37</f>
        <v>0</v>
      </c>
      <c r="AN37" s="211">
        <f>'ごみ処理量内訳'!AB37</f>
        <v>108</v>
      </c>
      <c r="AO37" s="211">
        <f>'ごみ処理量内訳'!AC37</f>
        <v>21</v>
      </c>
      <c r="AP37" s="211">
        <f t="shared" si="11"/>
        <v>129</v>
      </c>
    </row>
    <row r="38" spans="1:42" s="177" customFormat="1" ht="12" customHeight="1">
      <c r="A38" s="178" t="s">
        <v>152</v>
      </c>
      <c r="B38" s="179" t="s">
        <v>214</v>
      </c>
      <c r="C38" s="178" t="s">
        <v>215</v>
      </c>
      <c r="D38" s="211">
        <f t="shared" si="6"/>
        <v>1989</v>
      </c>
      <c r="E38" s="211">
        <v>1989</v>
      </c>
      <c r="F38" s="211">
        <v>0</v>
      </c>
      <c r="G38" s="211">
        <v>9</v>
      </c>
      <c r="H38" s="211">
        <f>SUM('ごみ搬入量内訳'!E38,+'ごみ搬入量内訳'!AD38)</f>
        <v>601</v>
      </c>
      <c r="I38" s="211">
        <f>'ごみ搬入量内訳'!BC38</f>
        <v>8</v>
      </c>
      <c r="J38" s="211">
        <f>'資源化量内訳'!BO38</f>
        <v>0</v>
      </c>
      <c r="K38" s="211">
        <f t="shared" si="7"/>
        <v>609</v>
      </c>
      <c r="L38" s="211">
        <f t="shared" si="1"/>
        <v>836.5683389791394</v>
      </c>
      <c r="M38" s="211">
        <f>IF(D38&lt;&gt;0,('ごみ搬入量内訳'!BR38+'ごみ処理概要'!J38)/'ごみ処理概要'!D38/366*1000000,"-")</f>
        <v>700.5744710662742</v>
      </c>
      <c r="N38" s="211">
        <f>IF(D38&lt;&gt;0,'ごみ搬入量内訳'!CM38/'ごみ処理概要'!D38/366*1000000,"-")</f>
        <v>135.993867912865</v>
      </c>
      <c r="O38" s="211">
        <f>'ごみ搬入量内訳'!DH38</f>
        <v>0</v>
      </c>
      <c r="P38" s="211">
        <f>'ごみ処理量内訳'!E38</f>
        <v>475</v>
      </c>
      <c r="Q38" s="211">
        <f>'ごみ処理量内訳'!N38</f>
        <v>0</v>
      </c>
      <c r="R38" s="211">
        <f t="shared" si="8"/>
        <v>70</v>
      </c>
      <c r="S38" s="211">
        <f>'ごみ処理量内訳'!G38</f>
        <v>49</v>
      </c>
      <c r="T38" s="211">
        <f>'ごみ処理量内訳'!L38</f>
        <v>21</v>
      </c>
      <c r="U38" s="211">
        <f>'ごみ処理量内訳'!H38</f>
        <v>0</v>
      </c>
      <c r="V38" s="211">
        <f>'ごみ処理量内訳'!I38</f>
        <v>0</v>
      </c>
      <c r="W38" s="211">
        <f>'ごみ処理量内訳'!J38</f>
        <v>0</v>
      </c>
      <c r="X38" s="211">
        <f>'ごみ処理量内訳'!K38</f>
        <v>0</v>
      </c>
      <c r="Y38" s="211">
        <f>'ごみ処理量内訳'!M38</f>
        <v>0</v>
      </c>
      <c r="Z38" s="211">
        <f>'資源化量内訳'!Y38</f>
        <v>66</v>
      </c>
      <c r="AA38" s="211">
        <f t="shared" si="9"/>
        <v>611</v>
      </c>
      <c r="AB38" s="215">
        <f t="shared" si="3"/>
        <v>100</v>
      </c>
      <c r="AC38" s="211">
        <f>'施設資源化量内訳'!Y38</f>
        <v>0</v>
      </c>
      <c r="AD38" s="211">
        <f>'施設資源化量内訳'!AT38</f>
        <v>7</v>
      </c>
      <c r="AE38" s="211">
        <f>'施設資源化量内訳'!BO38</f>
        <v>0</v>
      </c>
      <c r="AF38" s="211">
        <f>'施設資源化量内訳'!CJ38</f>
        <v>0</v>
      </c>
      <c r="AG38" s="211">
        <f>'施設資源化量内訳'!DE38</f>
        <v>0</v>
      </c>
      <c r="AH38" s="211">
        <f>'施設資源化量内訳'!DZ38</f>
        <v>0</v>
      </c>
      <c r="AI38" s="211">
        <f>'施設資源化量内訳'!EU38</f>
        <v>21</v>
      </c>
      <c r="AJ38" s="211">
        <f t="shared" si="10"/>
        <v>28</v>
      </c>
      <c r="AK38" s="215">
        <f t="shared" si="5"/>
        <v>15.384615384615385</v>
      </c>
      <c r="AL38" s="215">
        <f>IF((AA38+J38)&lt;&gt;0,('資源化量内訳'!D38-'資源化量内訳'!R38-'資源化量内訳'!T38-'資源化量内訳'!V38-'資源化量内訳'!U38)/(AA38+J38)*100,"-")</f>
        <v>15.384615384615385</v>
      </c>
      <c r="AM38" s="211">
        <f>'ごみ処理量内訳'!AA38</f>
        <v>0</v>
      </c>
      <c r="AN38" s="211">
        <f>'ごみ処理量内訳'!AB38</f>
        <v>61</v>
      </c>
      <c r="AO38" s="211">
        <f>'ごみ処理量内訳'!AC38</f>
        <v>18</v>
      </c>
      <c r="AP38" s="211">
        <f t="shared" si="11"/>
        <v>79</v>
      </c>
    </row>
    <row r="39" spans="1:42" s="177" customFormat="1" ht="12" customHeight="1">
      <c r="A39" s="178" t="s">
        <v>152</v>
      </c>
      <c r="B39" s="179" t="s">
        <v>216</v>
      </c>
      <c r="C39" s="178" t="s">
        <v>217</v>
      </c>
      <c r="D39" s="211">
        <f t="shared" si="6"/>
        <v>2537</v>
      </c>
      <c r="E39" s="211">
        <v>2537</v>
      </c>
      <c r="F39" s="211">
        <v>0</v>
      </c>
      <c r="G39" s="211">
        <v>3</v>
      </c>
      <c r="H39" s="211">
        <f>SUM('ごみ搬入量内訳'!E39,+'ごみ搬入量内訳'!AD39)</f>
        <v>561</v>
      </c>
      <c r="I39" s="211">
        <f>'ごみ搬入量内訳'!BC39</f>
        <v>20</v>
      </c>
      <c r="J39" s="211">
        <f>'資源化量内訳'!BO39</f>
        <v>0</v>
      </c>
      <c r="K39" s="211">
        <f t="shared" si="7"/>
        <v>581</v>
      </c>
      <c r="L39" s="211">
        <f aca="true" t="shared" si="12" ref="L39:L66">IF(D39&lt;&gt;0,K39/D39/366*1000000,"-")</f>
        <v>625.7121379539105</v>
      </c>
      <c r="M39" s="211">
        <f>IF(D39&lt;&gt;0,('ごみ搬入量内訳'!BR39+'ごみ処理概要'!J39)/'ごみ処理概要'!D39/366*1000000,"-")</f>
        <v>555.7099194220617</v>
      </c>
      <c r="N39" s="211">
        <f>IF(D39&lt;&gt;0,'ごみ搬入量内訳'!CM39/'ごみ処理概要'!D39/366*1000000,"-")</f>
        <v>70.00221853184885</v>
      </c>
      <c r="O39" s="211">
        <f>'ごみ搬入量内訳'!DH39</f>
        <v>0</v>
      </c>
      <c r="P39" s="211">
        <f>'ごみ処理量内訳'!E39</f>
        <v>509</v>
      </c>
      <c r="Q39" s="211">
        <f>'ごみ処理量内訳'!N39</f>
        <v>0</v>
      </c>
      <c r="R39" s="211">
        <f t="shared" si="8"/>
        <v>74</v>
      </c>
      <c r="S39" s="211">
        <f>'ごみ処理量内訳'!G39</f>
        <v>37</v>
      </c>
      <c r="T39" s="211">
        <f>'ごみ処理量内訳'!L39</f>
        <v>37</v>
      </c>
      <c r="U39" s="211">
        <f>'ごみ処理量内訳'!H39</f>
        <v>0</v>
      </c>
      <c r="V39" s="211">
        <f>'ごみ処理量内訳'!I39</f>
        <v>0</v>
      </c>
      <c r="W39" s="211">
        <f>'ごみ処理量内訳'!J39</f>
        <v>0</v>
      </c>
      <c r="X39" s="211">
        <f>'ごみ処理量内訳'!K39</f>
        <v>0</v>
      </c>
      <c r="Y39" s="211">
        <f>'ごみ処理量内訳'!M39</f>
        <v>0</v>
      </c>
      <c r="Z39" s="211">
        <f>'資源化量内訳'!Y39</f>
        <v>0</v>
      </c>
      <c r="AA39" s="211">
        <f t="shared" si="9"/>
        <v>583</v>
      </c>
      <c r="AB39" s="215">
        <f aca="true" t="shared" si="13" ref="AB39:AB66">IF(AA39&lt;&gt;0,(Z39+P39+R39)/AA39*100,"-")</f>
        <v>100</v>
      </c>
      <c r="AC39" s="211">
        <f>'施設資源化量内訳'!Y39</f>
        <v>0</v>
      </c>
      <c r="AD39" s="211">
        <f>'施設資源化量内訳'!AT39</f>
        <v>5</v>
      </c>
      <c r="AE39" s="211">
        <f>'施設資源化量内訳'!BO39</f>
        <v>0</v>
      </c>
      <c r="AF39" s="211">
        <f>'施設資源化量内訳'!CJ39</f>
        <v>0</v>
      </c>
      <c r="AG39" s="211">
        <f>'施設資源化量内訳'!DE39</f>
        <v>0</v>
      </c>
      <c r="AH39" s="211">
        <f>'施設資源化量内訳'!DZ39</f>
        <v>0</v>
      </c>
      <c r="AI39" s="211">
        <f>'施設資源化量内訳'!EU39</f>
        <v>37</v>
      </c>
      <c r="AJ39" s="211">
        <f t="shared" si="10"/>
        <v>42</v>
      </c>
      <c r="AK39" s="215">
        <f aca="true" t="shared" si="14" ref="AK39:AK66">IF((AA39+J39)&lt;&gt;0,(Z39+AJ39+J39)/(AA39+J39)*100,"-")</f>
        <v>7.204116638078903</v>
      </c>
      <c r="AL39" s="215">
        <f>IF((AA39+J39)&lt;&gt;0,('資源化量内訳'!D39-'資源化量内訳'!R39-'資源化量内訳'!T39-'資源化量内訳'!V39-'資源化量内訳'!U39)/(AA39+J39)*100,"-")</f>
        <v>7.204116638078903</v>
      </c>
      <c r="AM39" s="211">
        <f>'ごみ処理量内訳'!AA39</f>
        <v>0</v>
      </c>
      <c r="AN39" s="211">
        <f>'ごみ処理量内訳'!AB39</f>
        <v>63</v>
      </c>
      <c r="AO39" s="211">
        <f>'ごみ処理量内訳'!AC39</f>
        <v>14</v>
      </c>
      <c r="AP39" s="211">
        <f t="shared" si="11"/>
        <v>77</v>
      </c>
    </row>
    <row r="40" spans="1:42" s="177" customFormat="1" ht="12" customHeight="1">
      <c r="A40" s="178" t="s">
        <v>152</v>
      </c>
      <c r="B40" s="179" t="s">
        <v>218</v>
      </c>
      <c r="C40" s="178" t="s">
        <v>219</v>
      </c>
      <c r="D40" s="211">
        <f aca="true" t="shared" si="15" ref="D40:D66">+E40+F40</f>
        <v>1548</v>
      </c>
      <c r="E40" s="211">
        <v>1548</v>
      </c>
      <c r="F40" s="211">
        <v>0</v>
      </c>
      <c r="G40" s="211">
        <v>4</v>
      </c>
      <c r="H40" s="211">
        <f>SUM('ごみ搬入量内訳'!E40,+'ごみ搬入量内訳'!AD40)</f>
        <v>422</v>
      </c>
      <c r="I40" s="211">
        <f>'ごみ搬入量内訳'!BC40</f>
        <v>74</v>
      </c>
      <c r="J40" s="211">
        <f>'資源化量内訳'!BO40</f>
        <v>0</v>
      </c>
      <c r="K40" s="211">
        <f aca="true" t="shared" si="16" ref="K40:K66">SUM(H40:J40)</f>
        <v>496</v>
      </c>
      <c r="L40" s="211">
        <f t="shared" si="12"/>
        <v>875.4465483401815</v>
      </c>
      <c r="M40" s="211">
        <f>IF(D40&lt;&gt;0,('ごみ搬入量内訳'!BR40+'ごみ処理概要'!J40)/'ごみ処理概要'!D40/366*1000000,"-")</f>
        <v>811.9060730574265</v>
      </c>
      <c r="N40" s="211">
        <f>IF(D40&lt;&gt;0,'ごみ搬入量内訳'!CM40/'ごみ処理概要'!D40/366*1000000,"-")</f>
        <v>63.54047528275512</v>
      </c>
      <c r="O40" s="211">
        <f>'ごみ搬入量内訳'!DH40</f>
        <v>0</v>
      </c>
      <c r="P40" s="211">
        <f>'ごみ処理量内訳'!E40</f>
        <v>384</v>
      </c>
      <c r="Q40" s="211">
        <f>'ごみ処理量内訳'!N40</f>
        <v>0</v>
      </c>
      <c r="R40" s="211">
        <f aca="true" t="shared" si="17" ref="R40:R66">SUM(S40:Y40)</f>
        <v>112</v>
      </c>
      <c r="S40" s="211">
        <f>'ごみ処理量内訳'!G40</f>
        <v>24</v>
      </c>
      <c r="T40" s="211">
        <f>'ごみ処理量内訳'!L40</f>
        <v>88</v>
      </c>
      <c r="U40" s="211">
        <f>'ごみ処理量内訳'!H40</f>
        <v>0</v>
      </c>
      <c r="V40" s="211">
        <f>'ごみ処理量内訳'!I40</f>
        <v>0</v>
      </c>
      <c r="W40" s="211">
        <f>'ごみ処理量内訳'!J40</f>
        <v>0</v>
      </c>
      <c r="X40" s="211">
        <f>'ごみ処理量内訳'!K40</f>
        <v>0</v>
      </c>
      <c r="Y40" s="211">
        <f>'ごみ処理量内訳'!M40</f>
        <v>0</v>
      </c>
      <c r="Z40" s="211">
        <f>'資源化量内訳'!Y40</f>
        <v>67</v>
      </c>
      <c r="AA40" s="211">
        <f aca="true" t="shared" si="18" ref="AA40:AA66">SUM(P40,Q40,R40,Z40)</f>
        <v>563</v>
      </c>
      <c r="AB40" s="215">
        <f t="shared" si="13"/>
        <v>100</v>
      </c>
      <c r="AC40" s="211">
        <f>'施設資源化量内訳'!Y40</f>
        <v>0</v>
      </c>
      <c r="AD40" s="211">
        <f>'施設資源化量内訳'!AT40</f>
        <v>3</v>
      </c>
      <c r="AE40" s="211">
        <f>'施設資源化量内訳'!BO40</f>
        <v>0</v>
      </c>
      <c r="AF40" s="211">
        <f>'施設資源化量内訳'!CJ40</f>
        <v>0</v>
      </c>
      <c r="AG40" s="211">
        <f>'施設資源化量内訳'!DE40</f>
        <v>0</v>
      </c>
      <c r="AH40" s="211">
        <f>'施設資源化量内訳'!DZ40</f>
        <v>0</v>
      </c>
      <c r="AI40" s="211">
        <f>'施設資源化量内訳'!EU40</f>
        <v>21</v>
      </c>
      <c r="AJ40" s="211">
        <f aca="true" t="shared" si="19" ref="AJ40:AJ66">SUM(AC40:AI40)</f>
        <v>24</v>
      </c>
      <c r="AK40" s="215">
        <f t="shared" si="14"/>
        <v>16.163410301953817</v>
      </c>
      <c r="AL40" s="215">
        <f>IF((AA40+J40)&lt;&gt;0,('資源化量内訳'!D40-'資源化量内訳'!R40-'資源化量内訳'!T40-'資源化量内訳'!V40-'資源化量内訳'!U40)/(AA40+J40)*100,"-")</f>
        <v>16.163410301953817</v>
      </c>
      <c r="AM40" s="211">
        <f>'ごみ処理量内訳'!AA40</f>
        <v>0</v>
      </c>
      <c r="AN40" s="211">
        <f>'ごみ処理量内訳'!AB40</f>
        <v>48</v>
      </c>
      <c r="AO40" s="211">
        <f>'ごみ処理量内訳'!AC40</f>
        <v>9</v>
      </c>
      <c r="AP40" s="211">
        <f aca="true" t="shared" si="20" ref="AP40:AP66">SUM(AM40:AO40)</f>
        <v>57</v>
      </c>
    </row>
    <row r="41" spans="1:42" s="177" customFormat="1" ht="12" customHeight="1">
      <c r="A41" s="178" t="s">
        <v>152</v>
      </c>
      <c r="B41" s="179" t="s">
        <v>220</v>
      </c>
      <c r="C41" s="178" t="s">
        <v>221</v>
      </c>
      <c r="D41" s="211">
        <f t="shared" si="15"/>
        <v>23250</v>
      </c>
      <c r="E41" s="211">
        <v>23250</v>
      </c>
      <c r="F41" s="211">
        <v>0</v>
      </c>
      <c r="G41" s="211">
        <v>49</v>
      </c>
      <c r="H41" s="211">
        <f>SUM('ごみ搬入量内訳'!E41,+'ごみ搬入量内訳'!AD41)</f>
        <v>7230</v>
      </c>
      <c r="I41" s="211">
        <f>'ごみ搬入量内訳'!BC41</f>
        <v>197</v>
      </c>
      <c r="J41" s="211">
        <f>'資源化量内訳'!BO41</f>
        <v>192</v>
      </c>
      <c r="K41" s="211">
        <f t="shared" si="16"/>
        <v>7619</v>
      </c>
      <c r="L41" s="211">
        <f t="shared" si="12"/>
        <v>895.3522533638874</v>
      </c>
      <c r="M41" s="211">
        <f>IF(D41&lt;&gt;0,('ごみ搬入量内訳'!BR41+'ごみ処理概要'!J41)/'ごみ処理概要'!D41/366*1000000,"-")</f>
        <v>796.5215347552736</v>
      </c>
      <c r="N41" s="211">
        <f>IF(D41&lt;&gt;0,'ごみ搬入量内訳'!CM41/'ごみ処理概要'!D41/366*1000000,"-")</f>
        <v>98.8307186086139</v>
      </c>
      <c r="O41" s="211">
        <f>'ごみ搬入量内訳'!DH41</f>
        <v>0</v>
      </c>
      <c r="P41" s="211">
        <f>'ごみ処理量内訳'!E41</f>
        <v>6052</v>
      </c>
      <c r="Q41" s="211">
        <f>'ごみ処理量内訳'!N41</f>
        <v>0</v>
      </c>
      <c r="R41" s="211">
        <f t="shared" si="17"/>
        <v>905</v>
      </c>
      <c r="S41" s="211">
        <f>'ごみ処理量内訳'!G41</f>
        <v>558</v>
      </c>
      <c r="T41" s="211">
        <f>'ごみ処理量内訳'!L41</f>
        <v>347</v>
      </c>
      <c r="U41" s="211">
        <f>'ごみ処理量内訳'!H41</f>
        <v>0</v>
      </c>
      <c r="V41" s="211">
        <f>'ごみ処理量内訳'!I41</f>
        <v>0</v>
      </c>
      <c r="W41" s="211">
        <f>'ごみ処理量内訳'!J41</f>
        <v>0</v>
      </c>
      <c r="X41" s="211">
        <f>'ごみ処理量内訳'!K41</f>
        <v>0</v>
      </c>
      <c r="Y41" s="211">
        <f>'ごみ処理量内訳'!M41</f>
        <v>0</v>
      </c>
      <c r="Z41" s="211">
        <f>'資源化量内訳'!Y41</f>
        <v>548</v>
      </c>
      <c r="AA41" s="211">
        <f t="shared" si="18"/>
        <v>7505</v>
      </c>
      <c r="AB41" s="215">
        <f t="shared" si="13"/>
        <v>100</v>
      </c>
      <c r="AC41" s="211">
        <f>'施設資源化量内訳'!Y41</f>
        <v>0</v>
      </c>
      <c r="AD41" s="211">
        <f>'施設資源化量内訳'!AT41</f>
        <v>76</v>
      </c>
      <c r="AE41" s="211">
        <f>'施設資源化量内訳'!BO41</f>
        <v>0</v>
      </c>
      <c r="AF41" s="211">
        <f>'施設資源化量内訳'!CJ41</f>
        <v>0</v>
      </c>
      <c r="AG41" s="211">
        <f>'施設資源化量内訳'!DE41</f>
        <v>0</v>
      </c>
      <c r="AH41" s="211">
        <f>'施設資源化量内訳'!DZ41</f>
        <v>0</v>
      </c>
      <c r="AI41" s="211">
        <f>'施設資源化量内訳'!EU41</f>
        <v>347</v>
      </c>
      <c r="AJ41" s="211">
        <f t="shared" si="19"/>
        <v>423</v>
      </c>
      <c r="AK41" s="215">
        <f t="shared" si="14"/>
        <v>15.109783032350265</v>
      </c>
      <c r="AL41" s="215">
        <f>IF((AA41+J41)&lt;&gt;0,('資源化量内訳'!D41-'資源化量内訳'!R41-'資源化量内訳'!T41-'資源化量内訳'!V41-'資源化量内訳'!U41)/(AA41+J41)*100,"-")</f>
        <v>15.109783032350265</v>
      </c>
      <c r="AM41" s="211">
        <f>'ごみ処理量内訳'!AA41</f>
        <v>0</v>
      </c>
      <c r="AN41" s="211">
        <f>'ごみ処理量内訳'!AB41</f>
        <v>779</v>
      </c>
      <c r="AO41" s="211">
        <f>'ごみ処理量内訳'!AC41</f>
        <v>195</v>
      </c>
      <c r="AP41" s="211">
        <f t="shared" si="20"/>
        <v>974</v>
      </c>
    </row>
    <row r="42" spans="1:42" s="177" customFormat="1" ht="12" customHeight="1">
      <c r="A42" s="178" t="s">
        <v>152</v>
      </c>
      <c r="B42" s="179" t="s">
        <v>222</v>
      </c>
      <c r="C42" s="178" t="s">
        <v>223</v>
      </c>
      <c r="D42" s="211">
        <f t="shared" si="15"/>
        <v>19742</v>
      </c>
      <c r="E42" s="211">
        <v>19742</v>
      </c>
      <c r="F42" s="211">
        <v>0</v>
      </c>
      <c r="G42" s="211">
        <v>158</v>
      </c>
      <c r="H42" s="211">
        <f>SUM('ごみ搬入量内訳'!E42,+'ごみ搬入量内訳'!AD42)</f>
        <v>5696</v>
      </c>
      <c r="I42" s="211">
        <f>'ごみ搬入量内訳'!BC42</f>
        <v>291</v>
      </c>
      <c r="J42" s="211">
        <f>'資源化量内訳'!BO42</f>
        <v>288</v>
      </c>
      <c r="K42" s="211">
        <f t="shared" si="16"/>
        <v>6275</v>
      </c>
      <c r="L42" s="211">
        <f t="shared" si="12"/>
        <v>868.4433564567621</v>
      </c>
      <c r="M42" s="211">
        <f>IF(D42&lt;&gt;0,('ごみ搬入量内訳'!BR42+'ごみ処理概要'!J42)/'ごみ処理概要'!D42/366*1000000,"-")</f>
        <v>573.6570059782118</v>
      </c>
      <c r="N42" s="211">
        <f>IF(D42&lt;&gt;0,'ごみ搬入量内訳'!CM42/'ごみ処理概要'!D42/366*1000000,"-")</f>
        <v>294.78635047855033</v>
      </c>
      <c r="O42" s="211">
        <f>'ごみ搬入量内訳'!DH42</f>
        <v>0</v>
      </c>
      <c r="P42" s="211">
        <f>'ごみ処理量内訳'!E42</f>
        <v>5035</v>
      </c>
      <c r="Q42" s="211">
        <f>'ごみ処理量内訳'!N42</f>
        <v>0</v>
      </c>
      <c r="R42" s="211">
        <f t="shared" si="17"/>
        <v>952</v>
      </c>
      <c r="S42" s="211">
        <f>'ごみ処理量内訳'!G42</f>
        <v>952</v>
      </c>
      <c r="T42" s="211">
        <f>'ごみ処理量内訳'!L42</f>
        <v>0</v>
      </c>
      <c r="U42" s="211">
        <f>'ごみ処理量内訳'!H42</f>
        <v>0</v>
      </c>
      <c r="V42" s="211">
        <f>'ごみ処理量内訳'!I42</f>
        <v>0</v>
      </c>
      <c r="W42" s="211">
        <f>'ごみ処理量内訳'!J42</f>
        <v>0</v>
      </c>
      <c r="X42" s="211">
        <f>'ごみ処理量内訳'!K42</f>
        <v>0</v>
      </c>
      <c r="Y42" s="211">
        <f>'ごみ処理量内訳'!M42</f>
        <v>0</v>
      </c>
      <c r="Z42" s="211">
        <f>'資源化量内訳'!Y42</f>
        <v>251</v>
      </c>
      <c r="AA42" s="211">
        <f t="shared" si="18"/>
        <v>6238</v>
      </c>
      <c r="AB42" s="215">
        <f t="shared" si="13"/>
        <v>100</v>
      </c>
      <c r="AC42" s="211">
        <f>'施設資源化量内訳'!Y42</f>
        <v>0</v>
      </c>
      <c r="AD42" s="211">
        <f>'施設資源化量内訳'!AT42</f>
        <v>402</v>
      </c>
      <c r="AE42" s="211">
        <f>'施設資源化量内訳'!BO42</f>
        <v>0</v>
      </c>
      <c r="AF42" s="211">
        <f>'施設資源化量内訳'!CJ42</f>
        <v>0</v>
      </c>
      <c r="AG42" s="211">
        <f>'施設資源化量内訳'!DE42</f>
        <v>0</v>
      </c>
      <c r="AH42" s="211">
        <f>'施設資源化量内訳'!DZ42</f>
        <v>0</v>
      </c>
      <c r="AI42" s="211">
        <f>'施設資源化量内訳'!EU42</f>
        <v>0</v>
      </c>
      <c r="AJ42" s="211">
        <f t="shared" si="19"/>
        <v>402</v>
      </c>
      <c r="AK42" s="215">
        <f t="shared" si="14"/>
        <v>14.419246092552864</v>
      </c>
      <c r="AL42" s="215">
        <f>IF((AA42+J42)&lt;&gt;0,('資源化量内訳'!D42-'資源化量内訳'!R42-'資源化量内訳'!T42-'資源化量内訳'!V42-'資源化量内訳'!U42)/(AA42+J42)*100,"-")</f>
        <v>14.419246092552864</v>
      </c>
      <c r="AM42" s="211">
        <f>'ごみ処理量内訳'!AA42</f>
        <v>0</v>
      </c>
      <c r="AN42" s="211">
        <f>'ごみ処理量内訳'!AB42</f>
        <v>630</v>
      </c>
      <c r="AO42" s="211">
        <f>'ごみ処理量内訳'!AC42</f>
        <v>195</v>
      </c>
      <c r="AP42" s="211">
        <f t="shared" si="20"/>
        <v>825</v>
      </c>
    </row>
    <row r="43" spans="1:42" s="177" customFormat="1" ht="12" customHeight="1">
      <c r="A43" s="178" t="s">
        <v>152</v>
      </c>
      <c r="B43" s="179" t="s">
        <v>224</v>
      </c>
      <c r="C43" s="178" t="s">
        <v>225</v>
      </c>
      <c r="D43" s="211">
        <f t="shared" si="15"/>
        <v>6795</v>
      </c>
      <c r="E43" s="211">
        <v>6795</v>
      </c>
      <c r="F43" s="211">
        <v>0</v>
      </c>
      <c r="G43" s="211">
        <v>57</v>
      </c>
      <c r="H43" s="211">
        <f>SUM('ごみ搬入量内訳'!E43,+'ごみ搬入量内訳'!AD43)</f>
        <v>1376</v>
      </c>
      <c r="I43" s="211">
        <f>'ごみ搬入量内訳'!BC43</f>
        <v>109</v>
      </c>
      <c r="J43" s="211">
        <f>'資源化量内訳'!BO43</f>
        <v>0</v>
      </c>
      <c r="K43" s="211">
        <f t="shared" si="16"/>
        <v>1485</v>
      </c>
      <c r="L43" s="211">
        <f t="shared" si="12"/>
        <v>597.1121485180762</v>
      </c>
      <c r="M43" s="211">
        <f>IF(D43&lt;&gt;0,('ごみ搬入量内訳'!BR43+'ごみ処理概要'!J43)/'ごみ処理概要'!D43/366*1000000,"-")</f>
        <v>447.5325395963763</v>
      </c>
      <c r="N43" s="211">
        <f>IF(D43&lt;&gt;0,'ごみ搬入量内訳'!CM43/'ごみ処理概要'!D43/366*1000000,"-")</f>
        <v>149.5796089216999</v>
      </c>
      <c r="O43" s="211">
        <f>'ごみ搬入量内訳'!DH43</f>
        <v>0</v>
      </c>
      <c r="P43" s="211">
        <f>'ごみ処理量内訳'!E43</f>
        <v>1169</v>
      </c>
      <c r="Q43" s="211">
        <f>'ごみ処理量内訳'!N43</f>
        <v>0</v>
      </c>
      <c r="R43" s="211">
        <f t="shared" si="17"/>
        <v>316</v>
      </c>
      <c r="S43" s="211">
        <f>'ごみ処理量内訳'!G43</f>
        <v>316</v>
      </c>
      <c r="T43" s="211">
        <f>'ごみ処理量内訳'!L43</f>
        <v>0</v>
      </c>
      <c r="U43" s="211">
        <f>'ごみ処理量内訳'!H43</f>
        <v>0</v>
      </c>
      <c r="V43" s="211">
        <f>'ごみ処理量内訳'!I43</f>
        <v>0</v>
      </c>
      <c r="W43" s="211">
        <f>'ごみ処理量内訳'!J43</f>
        <v>0</v>
      </c>
      <c r="X43" s="211">
        <f>'ごみ処理量内訳'!K43</f>
        <v>0</v>
      </c>
      <c r="Y43" s="211">
        <f>'ごみ処理量内訳'!M43</f>
        <v>0</v>
      </c>
      <c r="Z43" s="211">
        <f>'資源化量内訳'!Y43</f>
        <v>79</v>
      </c>
      <c r="AA43" s="211">
        <f t="shared" si="18"/>
        <v>1564</v>
      </c>
      <c r="AB43" s="215">
        <f t="shared" si="13"/>
        <v>100</v>
      </c>
      <c r="AC43" s="211">
        <f>'施設資源化量内訳'!Y43</f>
        <v>0</v>
      </c>
      <c r="AD43" s="211">
        <f>'施設資源化量内訳'!AT43</f>
        <v>140</v>
      </c>
      <c r="AE43" s="211">
        <f>'施設資源化量内訳'!BO43</f>
        <v>0</v>
      </c>
      <c r="AF43" s="211">
        <f>'施設資源化量内訳'!CJ43</f>
        <v>0</v>
      </c>
      <c r="AG43" s="211">
        <f>'施設資源化量内訳'!DE43</f>
        <v>0</v>
      </c>
      <c r="AH43" s="211">
        <f>'施設資源化量内訳'!DZ43</f>
        <v>0</v>
      </c>
      <c r="AI43" s="211">
        <f>'施設資源化量内訳'!EU43</f>
        <v>0</v>
      </c>
      <c r="AJ43" s="211">
        <f t="shared" si="19"/>
        <v>140</v>
      </c>
      <c r="AK43" s="215">
        <f t="shared" si="14"/>
        <v>14.002557544757032</v>
      </c>
      <c r="AL43" s="215">
        <f>IF((AA43+J43)&lt;&gt;0,('資源化量内訳'!D43-'資源化量内訳'!R43-'資源化量内訳'!T43-'資源化量内訳'!V43-'資源化量内訳'!U43)/(AA43+J43)*100,"-")</f>
        <v>14.002557544757032</v>
      </c>
      <c r="AM43" s="211">
        <f>'ごみ処理量内訳'!AA43</f>
        <v>0</v>
      </c>
      <c r="AN43" s="211">
        <f>'ごみ処理量内訳'!AB43</f>
        <v>159</v>
      </c>
      <c r="AO43" s="211">
        <f>'ごみ処理量内訳'!AC43</f>
        <v>74</v>
      </c>
      <c r="AP43" s="211">
        <f t="shared" si="20"/>
        <v>233</v>
      </c>
    </row>
    <row r="44" spans="1:42" s="177" customFormat="1" ht="12" customHeight="1">
      <c r="A44" s="178" t="s">
        <v>152</v>
      </c>
      <c r="B44" s="179" t="s">
        <v>226</v>
      </c>
      <c r="C44" s="178" t="s">
        <v>227</v>
      </c>
      <c r="D44" s="211">
        <f t="shared" si="15"/>
        <v>5209</v>
      </c>
      <c r="E44" s="211">
        <v>5209</v>
      </c>
      <c r="F44" s="211">
        <v>0</v>
      </c>
      <c r="G44" s="211">
        <v>11</v>
      </c>
      <c r="H44" s="211">
        <f>SUM('ごみ搬入量内訳'!E44,+'ごみ搬入量内訳'!AD44)</f>
        <v>844</v>
      </c>
      <c r="I44" s="211">
        <f>'ごみ搬入量内訳'!BC44</f>
        <v>36</v>
      </c>
      <c r="J44" s="211">
        <f>'資源化量内訳'!BO44</f>
        <v>0</v>
      </c>
      <c r="K44" s="211">
        <f t="shared" si="16"/>
        <v>880</v>
      </c>
      <c r="L44" s="211">
        <f t="shared" si="12"/>
        <v>461.5802619887605</v>
      </c>
      <c r="M44" s="211">
        <f>IF(D44&lt;&gt;0,('ごみ搬入量内訳'!BR44+'ごみ処理概要'!J44)/'ごみ処理概要'!D44/366*1000000,"-")</f>
        <v>394.4413147903953</v>
      </c>
      <c r="N44" s="211">
        <f>IF(D44&lt;&gt;0,'ごみ搬入量内訳'!CM44/'ごみ処理概要'!D44/366*1000000,"-")</f>
        <v>67.13894719836516</v>
      </c>
      <c r="O44" s="211">
        <f>'ごみ搬入量内訳'!DH44</f>
        <v>0</v>
      </c>
      <c r="P44" s="211">
        <f>'ごみ処理量内訳'!E44</f>
        <v>666</v>
      </c>
      <c r="Q44" s="211">
        <f>'ごみ処理量内訳'!N44</f>
        <v>0</v>
      </c>
      <c r="R44" s="211">
        <f t="shared" si="17"/>
        <v>214</v>
      </c>
      <c r="S44" s="211">
        <f>'ごみ処理量内訳'!G44</f>
        <v>214</v>
      </c>
      <c r="T44" s="211">
        <f>'ごみ処理量内訳'!L44</f>
        <v>0</v>
      </c>
      <c r="U44" s="211">
        <f>'ごみ処理量内訳'!H44</f>
        <v>0</v>
      </c>
      <c r="V44" s="211">
        <f>'ごみ処理量内訳'!I44</f>
        <v>0</v>
      </c>
      <c r="W44" s="211">
        <f>'ごみ処理量内訳'!J44</f>
        <v>0</v>
      </c>
      <c r="X44" s="211">
        <f>'ごみ処理量内訳'!K44</f>
        <v>0</v>
      </c>
      <c r="Y44" s="211">
        <f>'ごみ処理量内訳'!M44</f>
        <v>0</v>
      </c>
      <c r="Z44" s="211">
        <f>'資源化量内訳'!Y44</f>
        <v>31</v>
      </c>
      <c r="AA44" s="211">
        <f t="shared" si="18"/>
        <v>911</v>
      </c>
      <c r="AB44" s="215">
        <f t="shared" si="13"/>
        <v>100</v>
      </c>
      <c r="AC44" s="211">
        <f>'施設資源化量内訳'!Y44</f>
        <v>0</v>
      </c>
      <c r="AD44" s="211">
        <f>'施設資源化量内訳'!AT44</f>
        <v>109</v>
      </c>
      <c r="AE44" s="211">
        <f>'施設資源化量内訳'!BO44</f>
        <v>0</v>
      </c>
      <c r="AF44" s="211">
        <f>'施設資源化量内訳'!CJ44</f>
        <v>0</v>
      </c>
      <c r="AG44" s="211">
        <f>'施設資源化量内訳'!DE44</f>
        <v>0</v>
      </c>
      <c r="AH44" s="211">
        <f>'施設資源化量内訳'!DZ44</f>
        <v>0</v>
      </c>
      <c r="AI44" s="211">
        <f>'施設資源化量内訳'!EU44</f>
        <v>0</v>
      </c>
      <c r="AJ44" s="211">
        <f t="shared" si="19"/>
        <v>109</v>
      </c>
      <c r="AK44" s="215">
        <f t="shared" si="14"/>
        <v>15.367727771679473</v>
      </c>
      <c r="AL44" s="215">
        <f>IF((AA44+J44)&lt;&gt;0,('資源化量内訳'!D44-'資源化量内訳'!R44-'資源化量内訳'!T44-'資源化量内訳'!V44-'資源化量内訳'!U44)/(AA44+J44)*100,"-")</f>
        <v>15.367727771679473</v>
      </c>
      <c r="AM44" s="211">
        <f>'ごみ処理量内訳'!AA44</f>
        <v>0</v>
      </c>
      <c r="AN44" s="211">
        <f>'ごみ処理量内訳'!AB44</f>
        <v>89</v>
      </c>
      <c r="AO44" s="211">
        <f>'ごみ処理量内訳'!AC44</f>
        <v>54</v>
      </c>
      <c r="AP44" s="211">
        <f t="shared" si="20"/>
        <v>143</v>
      </c>
    </row>
    <row r="45" spans="1:42" s="177" customFormat="1" ht="12" customHeight="1">
      <c r="A45" s="178" t="s">
        <v>152</v>
      </c>
      <c r="B45" s="179" t="s">
        <v>228</v>
      </c>
      <c r="C45" s="178" t="s">
        <v>229</v>
      </c>
      <c r="D45" s="211">
        <f t="shared" si="15"/>
        <v>17926</v>
      </c>
      <c r="E45" s="211">
        <v>17926</v>
      </c>
      <c r="F45" s="211">
        <v>0</v>
      </c>
      <c r="G45" s="211">
        <v>102</v>
      </c>
      <c r="H45" s="211">
        <f>SUM('ごみ搬入量内訳'!E45,+'ごみ搬入量内訳'!AD45)</f>
        <v>4982</v>
      </c>
      <c r="I45" s="211">
        <f>'ごみ搬入量内訳'!BC45</f>
        <v>176</v>
      </c>
      <c r="J45" s="211">
        <f>'資源化量内訳'!BO45</f>
        <v>0</v>
      </c>
      <c r="K45" s="211">
        <f t="shared" si="16"/>
        <v>5158</v>
      </c>
      <c r="L45" s="211">
        <f t="shared" si="12"/>
        <v>786.1707115286952</v>
      </c>
      <c r="M45" s="211">
        <f>IF(D45&lt;&gt;0,('ごみ搬入量内訳'!BR45+'ごみ処理概要'!J45)/'ごみ処理概要'!D45/366*1000000,"-")</f>
        <v>544.5885909833322</v>
      </c>
      <c r="N45" s="211">
        <f>IF(D45&lt;&gt;0,'ごみ搬入量内訳'!CM45/'ごみ処理概要'!D45/366*1000000,"-")</f>
        <v>241.58212054536287</v>
      </c>
      <c r="O45" s="211">
        <f>'ごみ搬入量内訳'!DH45</f>
        <v>0</v>
      </c>
      <c r="P45" s="211">
        <f>'ごみ処理量内訳'!E45</f>
        <v>4204</v>
      </c>
      <c r="Q45" s="211">
        <f>'ごみ処理量内訳'!N45</f>
        <v>0</v>
      </c>
      <c r="R45" s="211">
        <f t="shared" si="17"/>
        <v>954</v>
      </c>
      <c r="S45" s="211">
        <f>'ごみ処理量内訳'!G45</f>
        <v>954</v>
      </c>
      <c r="T45" s="211">
        <f>'ごみ処理量内訳'!L45</f>
        <v>0</v>
      </c>
      <c r="U45" s="211">
        <f>'ごみ処理量内訳'!H45</f>
        <v>0</v>
      </c>
      <c r="V45" s="211">
        <f>'ごみ処理量内訳'!I45</f>
        <v>0</v>
      </c>
      <c r="W45" s="211">
        <f>'ごみ処理量内訳'!J45</f>
        <v>0</v>
      </c>
      <c r="X45" s="211">
        <f>'ごみ処理量内訳'!K45</f>
        <v>0</v>
      </c>
      <c r="Y45" s="211">
        <f>'ごみ処理量内訳'!M45</f>
        <v>0</v>
      </c>
      <c r="Z45" s="211">
        <f>'資源化量内訳'!Y45</f>
        <v>172</v>
      </c>
      <c r="AA45" s="211">
        <f t="shared" si="18"/>
        <v>5330</v>
      </c>
      <c r="AB45" s="215">
        <f t="shared" si="13"/>
        <v>100</v>
      </c>
      <c r="AC45" s="211">
        <f>'施設資源化量内訳'!Y45</f>
        <v>0</v>
      </c>
      <c r="AD45" s="211">
        <f>'施設資源化量内訳'!AT45</f>
        <v>486</v>
      </c>
      <c r="AE45" s="211">
        <f>'施設資源化量内訳'!BO45</f>
        <v>0</v>
      </c>
      <c r="AF45" s="211">
        <f>'施設資源化量内訳'!CJ45</f>
        <v>0</v>
      </c>
      <c r="AG45" s="211">
        <f>'施設資源化量内訳'!DE45</f>
        <v>0</v>
      </c>
      <c r="AH45" s="211">
        <f>'施設資源化量内訳'!DZ45</f>
        <v>0</v>
      </c>
      <c r="AI45" s="211">
        <f>'施設資源化量内訳'!EU45</f>
        <v>0</v>
      </c>
      <c r="AJ45" s="211">
        <f t="shared" si="19"/>
        <v>486</v>
      </c>
      <c r="AK45" s="215">
        <f t="shared" si="14"/>
        <v>12.345215759849907</v>
      </c>
      <c r="AL45" s="215">
        <f>IF((AA45+J45)&lt;&gt;0,('資源化量内訳'!D45-'資源化量内訳'!R45-'資源化量内訳'!T45-'資源化量内訳'!V45-'資源化量内訳'!U45)/(AA45+J45)*100,"-")</f>
        <v>12.345215759849907</v>
      </c>
      <c r="AM45" s="211">
        <f>'ごみ処理量内訳'!AA45</f>
        <v>0</v>
      </c>
      <c r="AN45" s="211">
        <f>'ごみ処理量内訳'!AB45</f>
        <v>629</v>
      </c>
      <c r="AO45" s="211">
        <f>'ごみ処理量内訳'!AC45</f>
        <v>286</v>
      </c>
      <c r="AP45" s="211">
        <f t="shared" si="20"/>
        <v>915</v>
      </c>
    </row>
    <row r="46" spans="1:42" s="177" customFormat="1" ht="12" customHeight="1">
      <c r="A46" s="178" t="s">
        <v>152</v>
      </c>
      <c r="B46" s="179" t="s">
        <v>230</v>
      </c>
      <c r="C46" s="178" t="s">
        <v>231</v>
      </c>
      <c r="D46" s="211">
        <f t="shared" si="15"/>
        <v>15003</v>
      </c>
      <c r="E46" s="211">
        <v>15003</v>
      </c>
      <c r="F46" s="211">
        <v>0</v>
      </c>
      <c r="G46" s="211">
        <v>74</v>
      </c>
      <c r="H46" s="211">
        <f>SUM('ごみ搬入量内訳'!E46,+'ごみ搬入量内訳'!AD46)</f>
        <v>4397</v>
      </c>
      <c r="I46" s="211">
        <f>'ごみ搬入量内訳'!BC46</f>
        <v>866</v>
      </c>
      <c r="J46" s="211">
        <f>'資源化量内訳'!BO46</f>
        <v>0</v>
      </c>
      <c r="K46" s="211">
        <f t="shared" si="16"/>
        <v>5263</v>
      </c>
      <c r="L46" s="211">
        <f t="shared" si="12"/>
        <v>958.460402637141</v>
      </c>
      <c r="M46" s="211">
        <f>IF(D46&lt;&gt;0,('ごみ搬入量内訳'!BR46+'ごみ処理概要'!J46)/'ごみ処理概要'!D46/366*1000000,"-")</f>
        <v>668.5366023334495</v>
      </c>
      <c r="N46" s="211">
        <f>IF(D46&lt;&gt;0,'ごみ搬入量内訳'!CM46/'ごみ処理概要'!D46/366*1000000,"-")</f>
        <v>289.92380030369156</v>
      </c>
      <c r="O46" s="211">
        <f>'ごみ搬入量内訳'!DH46</f>
        <v>0</v>
      </c>
      <c r="P46" s="211">
        <f>'ごみ処理量内訳'!E46</f>
        <v>4486</v>
      </c>
      <c r="Q46" s="211">
        <f>'ごみ処理量内訳'!N46</f>
        <v>0</v>
      </c>
      <c r="R46" s="211">
        <f t="shared" si="17"/>
        <v>493</v>
      </c>
      <c r="S46" s="211">
        <f>'ごみ処理量内訳'!G46</f>
        <v>0</v>
      </c>
      <c r="T46" s="211">
        <f>'ごみ処理量内訳'!L46</f>
        <v>493</v>
      </c>
      <c r="U46" s="211">
        <f>'ごみ処理量内訳'!H46</f>
        <v>0</v>
      </c>
      <c r="V46" s="211">
        <f>'ごみ処理量内訳'!I46</f>
        <v>0</v>
      </c>
      <c r="W46" s="211">
        <f>'ごみ処理量内訳'!J46</f>
        <v>0</v>
      </c>
      <c r="X46" s="211">
        <f>'ごみ処理量内訳'!K46</f>
        <v>0</v>
      </c>
      <c r="Y46" s="211">
        <f>'ごみ処理量内訳'!M46</f>
        <v>0</v>
      </c>
      <c r="Z46" s="211">
        <f>'資源化量内訳'!Y46</f>
        <v>228</v>
      </c>
      <c r="AA46" s="211">
        <f t="shared" si="18"/>
        <v>5207</v>
      </c>
      <c r="AB46" s="215">
        <f t="shared" si="13"/>
        <v>100</v>
      </c>
      <c r="AC46" s="211">
        <f>'施設資源化量内訳'!Y46</f>
        <v>0</v>
      </c>
      <c r="AD46" s="211">
        <f>'施設資源化量内訳'!AT46</f>
        <v>0</v>
      </c>
      <c r="AE46" s="211">
        <f>'施設資源化量内訳'!BO46</f>
        <v>0</v>
      </c>
      <c r="AF46" s="211">
        <f>'施設資源化量内訳'!CJ46</f>
        <v>0</v>
      </c>
      <c r="AG46" s="211">
        <f>'施設資源化量内訳'!DE46</f>
        <v>0</v>
      </c>
      <c r="AH46" s="211">
        <f>'施設資源化量内訳'!DZ46</f>
        <v>0</v>
      </c>
      <c r="AI46" s="211">
        <f>'施設資源化量内訳'!EU46</f>
        <v>311</v>
      </c>
      <c r="AJ46" s="211">
        <f t="shared" si="19"/>
        <v>311</v>
      </c>
      <c r="AK46" s="215">
        <f t="shared" si="14"/>
        <v>10.351449971192626</v>
      </c>
      <c r="AL46" s="215">
        <f>IF((AA46+J46)&lt;&gt;0,('資源化量内訳'!D46-'資源化量内訳'!R46-'資源化量内訳'!T46-'資源化量内訳'!V46-'資源化量内訳'!U46)/(AA46+J46)*100,"-")</f>
        <v>10.351449971192626</v>
      </c>
      <c r="AM46" s="211">
        <f>'ごみ処理量内訳'!AA46</f>
        <v>0</v>
      </c>
      <c r="AN46" s="211">
        <f>'ごみ処理量内訳'!AB46</f>
        <v>538</v>
      </c>
      <c r="AO46" s="211">
        <f>'ごみ処理量内訳'!AC46</f>
        <v>129</v>
      </c>
      <c r="AP46" s="211">
        <f t="shared" si="20"/>
        <v>667</v>
      </c>
    </row>
    <row r="47" spans="1:42" s="177" customFormat="1" ht="12" customHeight="1">
      <c r="A47" s="178" t="s">
        <v>152</v>
      </c>
      <c r="B47" s="179" t="s">
        <v>232</v>
      </c>
      <c r="C47" s="178" t="s">
        <v>233</v>
      </c>
      <c r="D47" s="211">
        <f t="shared" si="15"/>
        <v>6435</v>
      </c>
      <c r="E47" s="211">
        <v>6435</v>
      </c>
      <c r="F47" s="211">
        <v>0</v>
      </c>
      <c r="G47" s="211">
        <v>22</v>
      </c>
      <c r="H47" s="211">
        <f>SUM('ごみ搬入量内訳'!E47,+'ごみ搬入量内訳'!AD47)</f>
        <v>1109</v>
      </c>
      <c r="I47" s="211">
        <f>'ごみ搬入量内訳'!BC47</f>
        <v>251</v>
      </c>
      <c r="J47" s="211">
        <f>'資源化量内訳'!BO47</f>
        <v>0</v>
      </c>
      <c r="K47" s="211">
        <f t="shared" si="16"/>
        <v>1360</v>
      </c>
      <c r="L47" s="211">
        <f t="shared" si="12"/>
        <v>577.4432003940201</v>
      </c>
      <c r="M47" s="211">
        <f>IF(D47&lt;&gt;0,('ごみ搬入量内訳'!BR47+'ごみ処理概要'!J47)/'ごみ処理概要'!D47/366*1000000,"-")</f>
        <v>447.94307089389054</v>
      </c>
      <c r="N47" s="211">
        <f>IF(D47&lt;&gt;0,'ごみ搬入量内訳'!CM47/'ごみ処理概要'!D47/366*1000000,"-")</f>
        <v>129.5001295001295</v>
      </c>
      <c r="O47" s="211">
        <f>'ごみ搬入量内訳'!DH47</f>
        <v>0</v>
      </c>
      <c r="P47" s="211">
        <f>'ごみ処理量内訳'!E47</f>
        <v>1240</v>
      </c>
      <c r="Q47" s="211">
        <f>'ごみ処理量内訳'!N47</f>
        <v>0</v>
      </c>
      <c r="R47" s="211">
        <f t="shared" si="17"/>
        <v>222</v>
      </c>
      <c r="S47" s="211">
        <f>'ごみ処理量内訳'!G47</f>
        <v>0</v>
      </c>
      <c r="T47" s="211">
        <f>'ごみ処理量内訳'!L47</f>
        <v>222</v>
      </c>
      <c r="U47" s="211">
        <f>'ごみ処理量内訳'!H47</f>
        <v>0</v>
      </c>
      <c r="V47" s="211">
        <f>'ごみ処理量内訳'!I47</f>
        <v>0</v>
      </c>
      <c r="W47" s="211">
        <f>'ごみ処理量内訳'!J47</f>
        <v>0</v>
      </c>
      <c r="X47" s="211">
        <f>'ごみ処理量内訳'!K47</f>
        <v>0</v>
      </c>
      <c r="Y47" s="211">
        <f>'ごみ処理量内訳'!M47</f>
        <v>0</v>
      </c>
      <c r="Z47" s="211">
        <f>'資源化量内訳'!Y47</f>
        <v>63</v>
      </c>
      <c r="AA47" s="211">
        <f t="shared" si="18"/>
        <v>1525</v>
      </c>
      <c r="AB47" s="215">
        <f t="shared" si="13"/>
        <v>100</v>
      </c>
      <c r="AC47" s="211">
        <f>'施設資源化量内訳'!Y47</f>
        <v>0</v>
      </c>
      <c r="AD47" s="211">
        <f>'施設資源化量内訳'!AT47</f>
        <v>0</v>
      </c>
      <c r="AE47" s="211">
        <f>'施設資源化量内訳'!BO47</f>
        <v>0</v>
      </c>
      <c r="AF47" s="211">
        <f>'施設資源化量内訳'!CJ47</f>
        <v>0</v>
      </c>
      <c r="AG47" s="211">
        <f>'施設資源化量内訳'!DE47</f>
        <v>0</v>
      </c>
      <c r="AH47" s="211">
        <f>'施設資源化量内訳'!DZ47</f>
        <v>0</v>
      </c>
      <c r="AI47" s="211">
        <f>'施設資源化量内訳'!EU47</f>
        <v>149</v>
      </c>
      <c r="AJ47" s="211">
        <f t="shared" si="19"/>
        <v>149</v>
      </c>
      <c r="AK47" s="215">
        <f t="shared" si="14"/>
        <v>13.901639344262296</v>
      </c>
      <c r="AL47" s="215">
        <f>IF((AA47+J47)&lt;&gt;0,('資源化量内訳'!D47-'資源化量内訳'!R47-'資源化量内訳'!T47-'資源化量内訳'!V47-'資源化量内訳'!U47)/(AA47+J47)*100,"-")</f>
        <v>13.901639344262296</v>
      </c>
      <c r="AM47" s="211">
        <f>'ごみ処理量内訳'!AA47</f>
        <v>0</v>
      </c>
      <c r="AN47" s="211">
        <f>'ごみ処理量内訳'!AB47</f>
        <v>147</v>
      </c>
      <c r="AO47" s="211">
        <f>'ごみ処理量内訳'!AC47</f>
        <v>65</v>
      </c>
      <c r="AP47" s="211">
        <f t="shared" si="20"/>
        <v>212</v>
      </c>
    </row>
    <row r="48" spans="1:42" s="177" customFormat="1" ht="12" customHeight="1">
      <c r="A48" s="178" t="s">
        <v>152</v>
      </c>
      <c r="B48" s="179" t="s">
        <v>234</v>
      </c>
      <c r="C48" s="178" t="s">
        <v>235</v>
      </c>
      <c r="D48" s="211">
        <f t="shared" si="15"/>
        <v>9677</v>
      </c>
      <c r="E48" s="211">
        <v>9677</v>
      </c>
      <c r="F48" s="211">
        <v>0</v>
      </c>
      <c r="G48" s="211">
        <v>64</v>
      </c>
      <c r="H48" s="211">
        <f>SUM('ごみ搬入量内訳'!E48,+'ごみ搬入量内訳'!AD48)</f>
        <v>2512</v>
      </c>
      <c r="I48" s="211">
        <f>'ごみ搬入量内訳'!BC48</f>
        <v>792</v>
      </c>
      <c r="J48" s="211">
        <f>'資源化量内訳'!BO48</f>
        <v>0</v>
      </c>
      <c r="K48" s="211">
        <f t="shared" si="16"/>
        <v>3304</v>
      </c>
      <c r="L48" s="211">
        <f t="shared" si="12"/>
        <v>932.863739213763</v>
      </c>
      <c r="M48" s="211">
        <f>IF(D48&lt;&gt;0,('ごみ搬入量内訳'!BR48+'ごみ処理概要'!J48)/'ごみ処理概要'!D48/366*1000000,"-")</f>
        <v>721.9529604024189</v>
      </c>
      <c r="N48" s="211">
        <f>IF(D48&lt;&gt;0,'ごみ搬入量内訳'!CM48/'ごみ処理概要'!D48/366*1000000,"-")</f>
        <v>210.9107788113441</v>
      </c>
      <c r="O48" s="211">
        <f>'ごみ搬入量内訳'!DH48</f>
        <v>0</v>
      </c>
      <c r="P48" s="211">
        <f>'ごみ処理量内訳'!E48</f>
        <v>3245</v>
      </c>
      <c r="Q48" s="211">
        <f>'ごみ処理量内訳'!N48</f>
        <v>0</v>
      </c>
      <c r="R48" s="211">
        <f t="shared" si="17"/>
        <v>354</v>
      </c>
      <c r="S48" s="211">
        <f>'ごみ処理量内訳'!G48</f>
        <v>0</v>
      </c>
      <c r="T48" s="211">
        <f>'ごみ処理量内訳'!L48</f>
        <v>354</v>
      </c>
      <c r="U48" s="211">
        <f>'ごみ処理量内訳'!H48</f>
        <v>0</v>
      </c>
      <c r="V48" s="211">
        <f>'ごみ処理量内訳'!I48</f>
        <v>0</v>
      </c>
      <c r="W48" s="211">
        <f>'ごみ処理量内訳'!J48</f>
        <v>0</v>
      </c>
      <c r="X48" s="211">
        <f>'ごみ処理量内訳'!K48</f>
        <v>0</v>
      </c>
      <c r="Y48" s="211">
        <f>'ごみ処理量内訳'!M48</f>
        <v>0</v>
      </c>
      <c r="Z48" s="211">
        <f>'資源化量内訳'!Y48</f>
        <v>164</v>
      </c>
      <c r="AA48" s="211">
        <f t="shared" si="18"/>
        <v>3763</v>
      </c>
      <c r="AB48" s="215">
        <f t="shared" si="13"/>
        <v>100</v>
      </c>
      <c r="AC48" s="211">
        <f>'施設資源化量内訳'!Y48</f>
        <v>0</v>
      </c>
      <c r="AD48" s="211">
        <f>'施設資源化量内訳'!AT48</f>
        <v>0</v>
      </c>
      <c r="AE48" s="211">
        <f>'施設資源化量内訳'!BO48</f>
        <v>0</v>
      </c>
      <c r="AF48" s="211">
        <f>'施設資源化量内訳'!CJ48</f>
        <v>0</v>
      </c>
      <c r="AG48" s="211">
        <f>'施設資源化量内訳'!DE48</f>
        <v>0</v>
      </c>
      <c r="AH48" s="211">
        <f>'施設資源化量内訳'!DZ48</f>
        <v>0</v>
      </c>
      <c r="AI48" s="211">
        <f>'施設資源化量内訳'!EU48</f>
        <v>237</v>
      </c>
      <c r="AJ48" s="211">
        <f t="shared" si="19"/>
        <v>237</v>
      </c>
      <c r="AK48" s="215">
        <f t="shared" si="14"/>
        <v>10.656391177252193</v>
      </c>
      <c r="AL48" s="215">
        <f>IF((AA48+J48)&lt;&gt;0,('資源化量内訳'!D48-'資源化量内訳'!R48-'資源化量内訳'!T48-'資源化量内訳'!V48-'資源化量内訳'!U48)/(AA48+J48)*100,"-")</f>
        <v>10.656391177252193</v>
      </c>
      <c r="AM48" s="211">
        <f>'ごみ処理量内訳'!AA48</f>
        <v>0</v>
      </c>
      <c r="AN48" s="211">
        <f>'ごみ処理量内訳'!AB48</f>
        <v>389</v>
      </c>
      <c r="AO48" s="211">
        <f>'ごみ処理量内訳'!AC48</f>
        <v>100</v>
      </c>
      <c r="AP48" s="211">
        <f t="shared" si="20"/>
        <v>489</v>
      </c>
    </row>
    <row r="49" spans="1:42" s="177" customFormat="1" ht="12" customHeight="1">
      <c r="A49" s="178" t="s">
        <v>152</v>
      </c>
      <c r="B49" s="179" t="s">
        <v>236</v>
      </c>
      <c r="C49" s="178" t="s">
        <v>237</v>
      </c>
      <c r="D49" s="211">
        <f t="shared" si="15"/>
        <v>4018</v>
      </c>
      <c r="E49" s="211">
        <v>4018</v>
      </c>
      <c r="F49" s="211">
        <v>0</v>
      </c>
      <c r="G49" s="211">
        <v>12</v>
      </c>
      <c r="H49" s="211">
        <f>SUM('ごみ搬入量内訳'!E49,+'ごみ搬入量内訳'!AD49)</f>
        <v>553</v>
      </c>
      <c r="I49" s="211">
        <f>'ごみ搬入量内訳'!BC49</f>
        <v>115</v>
      </c>
      <c r="J49" s="211">
        <f>'資源化量内訳'!BO49</f>
        <v>0</v>
      </c>
      <c r="K49" s="211">
        <f t="shared" si="16"/>
        <v>668</v>
      </c>
      <c r="L49" s="211">
        <f t="shared" si="12"/>
        <v>454.2400726784116</v>
      </c>
      <c r="M49" s="211">
        <f>IF(D49&lt;&gt;0,('ごみ搬入量内訳'!BR49+'ごみ処理概要'!J49)/'ごみ処理概要'!D49/366*1000000,"-")</f>
        <v>384.20006147200985</v>
      </c>
      <c r="N49" s="211">
        <f>IF(D49&lt;&gt;0,'ごみ搬入量内訳'!CM49/'ごみ処理概要'!D49/366*1000000,"-")</f>
        <v>70.0400112064018</v>
      </c>
      <c r="O49" s="211">
        <f>'ごみ搬入量内訳'!DH49</f>
        <v>0</v>
      </c>
      <c r="P49" s="211">
        <f>'ごみ処理量内訳'!E49</f>
        <v>573</v>
      </c>
      <c r="Q49" s="211">
        <f>'ごみ処理量内訳'!N49</f>
        <v>0</v>
      </c>
      <c r="R49" s="211">
        <f t="shared" si="17"/>
        <v>136</v>
      </c>
      <c r="S49" s="211">
        <f>'ごみ処理量内訳'!G49</f>
        <v>0</v>
      </c>
      <c r="T49" s="211">
        <f>'ごみ処理量内訳'!L49</f>
        <v>136</v>
      </c>
      <c r="U49" s="211">
        <f>'ごみ処理量内訳'!H49</f>
        <v>0</v>
      </c>
      <c r="V49" s="211">
        <f>'ごみ処理量内訳'!I49</f>
        <v>0</v>
      </c>
      <c r="W49" s="211">
        <f>'ごみ処理量内訳'!J49</f>
        <v>0</v>
      </c>
      <c r="X49" s="211">
        <f>'ごみ処理量内訳'!K49</f>
        <v>0</v>
      </c>
      <c r="Y49" s="211">
        <f>'ごみ処理量内訳'!M49</f>
        <v>0</v>
      </c>
      <c r="Z49" s="211">
        <f>'資源化量内訳'!Y49</f>
        <v>29</v>
      </c>
      <c r="AA49" s="211">
        <f t="shared" si="18"/>
        <v>738</v>
      </c>
      <c r="AB49" s="215">
        <f t="shared" si="13"/>
        <v>100</v>
      </c>
      <c r="AC49" s="211">
        <f>'施設資源化量内訳'!Y49</f>
        <v>0</v>
      </c>
      <c r="AD49" s="211">
        <f>'施設資源化量内訳'!AT49</f>
        <v>0</v>
      </c>
      <c r="AE49" s="211">
        <f>'施設資源化量内訳'!BO49</f>
        <v>0</v>
      </c>
      <c r="AF49" s="211">
        <f>'施設資源化量内訳'!CJ49</f>
        <v>0</v>
      </c>
      <c r="AG49" s="211">
        <f>'施設資源化量内訳'!DE49</f>
        <v>0</v>
      </c>
      <c r="AH49" s="211">
        <f>'施設資源化量内訳'!DZ49</f>
        <v>0</v>
      </c>
      <c r="AI49" s="211">
        <f>'施設資源化量内訳'!EU49</f>
        <v>92</v>
      </c>
      <c r="AJ49" s="211">
        <f t="shared" si="19"/>
        <v>92</v>
      </c>
      <c r="AK49" s="215">
        <f t="shared" si="14"/>
        <v>16.395663956639567</v>
      </c>
      <c r="AL49" s="215">
        <f>IF((AA49+J49)&lt;&gt;0,('資源化量内訳'!D49-'資源化量内訳'!R49-'資源化量内訳'!T49-'資源化量内訳'!V49-'資源化量内訳'!U49)/(AA49+J49)*100,"-")</f>
        <v>16.395663956639567</v>
      </c>
      <c r="AM49" s="211">
        <f>'ごみ処理量内訳'!AA49</f>
        <v>0</v>
      </c>
      <c r="AN49" s="211">
        <f>'ごみ処理量内訳'!AB49</f>
        <v>68</v>
      </c>
      <c r="AO49" s="211">
        <f>'ごみ処理量内訳'!AC49</f>
        <v>40</v>
      </c>
      <c r="AP49" s="211">
        <f t="shared" si="20"/>
        <v>108</v>
      </c>
    </row>
    <row r="50" spans="1:42" s="177" customFormat="1" ht="12" customHeight="1">
      <c r="A50" s="178" t="s">
        <v>152</v>
      </c>
      <c r="B50" s="179" t="s">
        <v>238</v>
      </c>
      <c r="C50" s="178" t="s">
        <v>239</v>
      </c>
      <c r="D50" s="211">
        <f t="shared" si="15"/>
        <v>17377</v>
      </c>
      <c r="E50" s="211">
        <v>17377</v>
      </c>
      <c r="F50" s="211">
        <v>0</v>
      </c>
      <c r="G50" s="211">
        <v>77</v>
      </c>
      <c r="H50" s="211">
        <f>SUM('ごみ搬入量内訳'!E50,+'ごみ搬入量内訳'!AD50)</f>
        <v>4817</v>
      </c>
      <c r="I50" s="211">
        <f>'ごみ搬入量内訳'!BC50</f>
        <v>345</v>
      </c>
      <c r="J50" s="211">
        <f>'資源化量内訳'!BO50</f>
        <v>0</v>
      </c>
      <c r="K50" s="211">
        <f t="shared" si="16"/>
        <v>5162</v>
      </c>
      <c r="L50" s="211">
        <f t="shared" si="12"/>
        <v>811.637517213099</v>
      </c>
      <c r="M50" s="211">
        <f>IF(D50&lt;&gt;0,('ごみ搬入量内訳'!BR50+'ごみ処理概要'!J50)/'ごみ処理概要'!D50/366*1000000,"-")</f>
        <v>591.6683411997078</v>
      </c>
      <c r="N50" s="211">
        <f>IF(D50&lt;&gt;0,'ごみ搬入量内訳'!CM50/'ごみ処理概要'!D50/366*1000000,"-")</f>
        <v>219.96917601339123</v>
      </c>
      <c r="O50" s="211">
        <f>'ごみ搬入量内訳'!DH50</f>
        <v>0</v>
      </c>
      <c r="P50" s="211">
        <f>'ごみ処理量内訳'!E50</f>
        <v>4267</v>
      </c>
      <c r="Q50" s="211">
        <f>'ごみ処理量内訳'!N50</f>
        <v>0</v>
      </c>
      <c r="R50" s="211">
        <f t="shared" si="17"/>
        <v>1040</v>
      </c>
      <c r="S50" s="211">
        <f>'ごみ処理量内訳'!G50</f>
        <v>1040</v>
      </c>
      <c r="T50" s="211">
        <f>'ごみ処理量内訳'!L50</f>
        <v>0</v>
      </c>
      <c r="U50" s="211">
        <f>'ごみ処理量内訳'!H50</f>
        <v>0</v>
      </c>
      <c r="V50" s="211">
        <f>'ごみ処理量内訳'!I50</f>
        <v>0</v>
      </c>
      <c r="W50" s="211">
        <f>'ごみ処理量内訳'!J50</f>
        <v>0</v>
      </c>
      <c r="X50" s="211">
        <f>'ごみ処理量内訳'!K50</f>
        <v>0</v>
      </c>
      <c r="Y50" s="211">
        <f>'ごみ処理量内訳'!M50</f>
        <v>0</v>
      </c>
      <c r="Z50" s="211">
        <f>'資源化量内訳'!Y50</f>
        <v>0</v>
      </c>
      <c r="AA50" s="211">
        <f t="shared" si="18"/>
        <v>5307</v>
      </c>
      <c r="AB50" s="215">
        <f t="shared" si="13"/>
        <v>100</v>
      </c>
      <c r="AC50" s="211">
        <f>'施設資源化量内訳'!Y50</f>
        <v>0</v>
      </c>
      <c r="AD50" s="211">
        <f>'施設資源化量内訳'!AT50</f>
        <v>588</v>
      </c>
      <c r="AE50" s="211">
        <f>'施設資源化量内訳'!BO50</f>
        <v>0</v>
      </c>
      <c r="AF50" s="211">
        <f>'施設資源化量内訳'!CJ50</f>
        <v>0</v>
      </c>
      <c r="AG50" s="211">
        <f>'施設資源化量内訳'!DE50</f>
        <v>0</v>
      </c>
      <c r="AH50" s="211">
        <f>'施設資源化量内訳'!DZ50</f>
        <v>0</v>
      </c>
      <c r="AI50" s="211">
        <f>'施設資源化量内訳'!EU50</f>
        <v>0</v>
      </c>
      <c r="AJ50" s="211">
        <f t="shared" si="19"/>
        <v>588</v>
      </c>
      <c r="AK50" s="215">
        <f t="shared" si="14"/>
        <v>11.079706048615037</v>
      </c>
      <c r="AL50" s="215">
        <f>IF((AA50+J50)&lt;&gt;0,('資源化量内訳'!D50-'資源化量内訳'!R50-'資源化量内訳'!T50-'資源化量内訳'!V50-'資源化量内訳'!U50)/(AA50+J50)*100,"-")</f>
        <v>11.079706048615037</v>
      </c>
      <c r="AM50" s="211">
        <f>'ごみ処理量内訳'!AA50</f>
        <v>0</v>
      </c>
      <c r="AN50" s="211">
        <f>'ごみ処理量内訳'!AB50</f>
        <v>574</v>
      </c>
      <c r="AO50" s="211">
        <f>'ごみ処理量内訳'!AC50</f>
        <v>145</v>
      </c>
      <c r="AP50" s="211">
        <f t="shared" si="20"/>
        <v>719</v>
      </c>
    </row>
    <row r="51" spans="1:42" s="177" customFormat="1" ht="12" customHeight="1">
      <c r="A51" s="178" t="s">
        <v>152</v>
      </c>
      <c r="B51" s="179" t="s">
        <v>240</v>
      </c>
      <c r="C51" s="178" t="s">
        <v>241</v>
      </c>
      <c r="D51" s="211">
        <f t="shared" si="15"/>
        <v>7227</v>
      </c>
      <c r="E51" s="211">
        <v>7227</v>
      </c>
      <c r="F51" s="211">
        <v>0</v>
      </c>
      <c r="G51" s="211">
        <v>32</v>
      </c>
      <c r="H51" s="211">
        <f>SUM('ごみ搬入量内訳'!E51,+'ごみ搬入量内訳'!AD51)</f>
        <v>1758</v>
      </c>
      <c r="I51" s="211">
        <f>'ごみ搬入量内訳'!BC51</f>
        <v>107</v>
      </c>
      <c r="J51" s="211">
        <f>'資源化量内訳'!BO51</f>
        <v>0</v>
      </c>
      <c r="K51" s="211">
        <f t="shared" si="16"/>
        <v>1865</v>
      </c>
      <c r="L51" s="211">
        <f t="shared" si="12"/>
        <v>705.0821108759578</v>
      </c>
      <c r="M51" s="211">
        <f>IF(D51&lt;&gt;0,('ごみ搬入量内訳'!BR51+'ごみ処理概要'!J51)/'ごみ処理概要'!D51/366*1000000,"-")</f>
        <v>499.4174093657588</v>
      </c>
      <c r="N51" s="211">
        <f>IF(D51&lt;&gt;0,'ごみ搬入量内訳'!CM51/'ごみ処理概要'!D51/366*1000000,"-")</f>
        <v>205.66470151019894</v>
      </c>
      <c r="O51" s="211">
        <f>'ごみ搬入量内訳'!DH51</f>
        <v>0</v>
      </c>
      <c r="P51" s="211">
        <f>'ごみ処理量内訳'!E51</f>
        <v>1553</v>
      </c>
      <c r="Q51" s="211">
        <f>'ごみ処理量内訳'!N51</f>
        <v>0</v>
      </c>
      <c r="R51" s="211">
        <f t="shared" si="17"/>
        <v>410</v>
      </c>
      <c r="S51" s="211">
        <f>'ごみ処理量内訳'!G51</f>
        <v>410</v>
      </c>
      <c r="T51" s="211">
        <f>'ごみ処理量内訳'!L51</f>
        <v>0</v>
      </c>
      <c r="U51" s="211">
        <f>'ごみ処理量内訳'!H51</f>
        <v>0</v>
      </c>
      <c r="V51" s="211">
        <f>'ごみ処理量内訳'!I51</f>
        <v>0</v>
      </c>
      <c r="W51" s="211">
        <f>'ごみ処理量内訳'!J51</f>
        <v>0</v>
      </c>
      <c r="X51" s="211">
        <f>'ごみ処理量内訳'!K51</f>
        <v>0</v>
      </c>
      <c r="Y51" s="211">
        <f>'ごみ処理量内訳'!M51</f>
        <v>0</v>
      </c>
      <c r="Z51" s="211">
        <f>'資源化量内訳'!Y51</f>
        <v>0</v>
      </c>
      <c r="AA51" s="211">
        <f t="shared" si="18"/>
        <v>1963</v>
      </c>
      <c r="AB51" s="215">
        <f t="shared" si="13"/>
        <v>100</v>
      </c>
      <c r="AC51" s="211">
        <f>'施設資源化量内訳'!Y51</f>
        <v>0</v>
      </c>
      <c r="AD51" s="211">
        <f>'施設資源化量内訳'!AT51</f>
        <v>246</v>
      </c>
      <c r="AE51" s="211">
        <f>'施設資源化量内訳'!BO51</f>
        <v>0</v>
      </c>
      <c r="AF51" s="211">
        <f>'施設資源化量内訳'!CJ51</f>
        <v>0</v>
      </c>
      <c r="AG51" s="211">
        <f>'施設資源化量内訳'!DE51</f>
        <v>0</v>
      </c>
      <c r="AH51" s="211">
        <f>'施設資源化量内訳'!DZ51</f>
        <v>0</v>
      </c>
      <c r="AI51" s="211">
        <f>'施設資源化量内訳'!EU51</f>
        <v>0</v>
      </c>
      <c r="AJ51" s="211">
        <f t="shared" si="19"/>
        <v>246</v>
      </c>
      <c r="AK51" s="215">
        <f t="shared" si="14"/>
        <v>12.531839021905247</v>
      </c>
      <c r="AL51" s="215">
        <f>IF((AA51+J51)&lt;&gt;0,('資源化量内訳'!D51-'資源化量内訳'!R51-'資源化量内訳'!T51-'資源化量内訳'!V51-'資源化量内訳'!U51)/(AA51+J51)*100,"-")</f>
        <v>12.531839021905247</v>
      </c>
      <c r="AM51" s="211">
        <f>'ごみ処理量内訳'!AA51</f>
        <v>0</v>
      </c>
      <c r="AN51" s="211">
        <f>'ごみ処理量内訳'!AB51</f>
        <v>209</v>
      </c>
      <c r="AO51" s="211">
        <f>'ごみ処理量内訳'!AC51</f>
        <v>52</v>
      </c>
      <c r="AP51" s="211">
        <f t="shared" si="20"/>
        <v>261</v>
      </c>
    </row>
    <row r="52" spans="1:42" s="177" customFormat="1" ht="12" customHeight="1">
      <c r="A52" s="178" t="s">
        <v>152</v>
      </c>
      <c r="B52" s="179" t="s">
        <v>242</v>
      </c>
      <c r="C52" s="178" t="s">
        <v>243</v>
      </c>
      <c r="D52" s="211">
        <f t="shared" si="15"/>
        <v>6968</v>
      </c>
      <c r="E52" s="211">
        <v>6968</v>
      </c>
      <c r="F52" s="211">
        <v>0</v>
      </c>
      <c r="G52" s="211">
        <v>66</v>
      </c>
      <c r="H52" s="211">
        <f>SUM('ごみ搬入量内訳'!E52,+'ごみ搬入量内訳'!AD52)</f>
        <v>1473</v>
      </c>
      <c r="I52" s="211">
        <f>'ごみ搬入量内訳'!BC52</f>
        <v>30</v>
      </c>
      <c r="J52" s="211">
        <f>'資源化量内訳'!BO52</f>
        <v>0</v>
      </c>
      <c r="K52" s="211">
        <f t="shared" si="16"/>
        <v>1503</v>
      </c>
      <c r="L52" s="211">
        <f t="shared" si="12"/>
        <v>589.3452033652669</v>
      </c>
      <c r="M52" s="211">
        <f>IF(D52&lt;&gt;0,('ごみ搬入量内訳'!BR52+'ごみ処理概要'!J52)/'ごみ処理概要'!D52/366*1000000,"-")</f>
        <v>392.8968022435114</v>
      </c>
      <c r="N52" s="211">
        <f>IF(D52&lt;&gt;0,'ごみ搬入量内訳'!CM52/'ごみ処理概要'!D52/366*1000000,"-")</f>
        <v>196.4484011217557</v>
      </c>
      <c r="O52" s="211">
        <f>'ごみ搬入量内訳'!DH52</f>
        <v>0</v>
      </c>
      <c r="P52" s="211">
        <f>'ごみ処理量内訳'!E52</f>
        <v>1185</v>
      </c>
      <c r="Q52" s="211">
        <f>'ごみ処理量内訳'!N52</f>
        <v>0</v>
      </c>
      <c r="R52" s="211">
        <f t="shared" si="17"/>
        <v>282</v>
      </c>
      <c r="S52" s="211">
        <f>'ごみ処理量内訳'!G52</f>
        <v>282</v>
      </c>
      <c r="T52" s="211">
        <f>'ごみ処理量内訳'!L52</f>
        <v>0</v>
      </c>
      <c r="U52" s="211">
        <f>'ごみ処理量内訳'!H52</f>
        <v>0</v>
      </c>
      <c r="V52" s="211">
        <f>'ごみ処理量内訳'!I52</f>
        <v>0</v>
      </c>
      <c r="W52" s="211">
        <f>'ごみ処理量内訳'!J52</f>
        <v>0</v>
      </c>
      <c r="X52" s="211">
        <f>'ごみ処理量内訳'!K52</f>
        <v>0</v>
      </c>
      <c r="Y52" s="211">
        <f>'ごみ処理量内訳'!M52</f>
        <v>0</v>
      </c>
      <c r="Z52" s="211">
        <f>'資源化量内訳'!Y52</f>
        <v>0</v>
      </c>
      <c r="AA52" s="211">
        <f t="shared" si="18"/>
        <v>1467</v>
      </c>
      <c r="AB52" s="215">
        <f t="shared" si="13"/>
        <v>100</v>
      </c>
      <c r="AC52" s="211">
        <f>'施設資源化量内訳'!Y52</f>
        <v>0</v>
      </c>
      <c r="AD52" s="211">
        <f>'施設資源化量内訳'!AT52</f>
        <v>192</v>
      </c>
      <c r="AE52" s="211">
        <f>'施設資源化量内訳'!BO52</f>
        <v>0</v>
      </c>
      <c r="AF52" s="211">
        <f>'施設資源化量内訳'!CJ52</f>
        <v>0</v>
      </c>
      <c r="AG52" s="211">
        <f>'施設資源化量内訳'!DE52</f>
        <v>0</v>
      </c>
      <c r="AH52" s="211">
        <f>'施設資源化量内訳'!DZ52</f>
        <v>0</v>
      </c>
      <c r="AI52" s="211">
        <f>'施設資源化量内訳'!EU52</f>
        <v>0</v>
      </c>
      <c r="AJ52" s="211">
        <f t="shared" si="19"/>
        <v>192</v>
      </c>
      <c r="AK52" s="215">
        <f t="shared" si="14"/>
        <v>13.0879345603272</v>
      </c>
      <c r="AL52" s="215">
        <f>IF((AA52+J52)&lt;&gt;0,('資源化量内訳'!D52-'資源化量内訳'!R52-'資源化量内訳'!T52-'資源化量内訳'!V52-'資源化量内訳'!U52)/(AA52+J52)*100,"-")</f>
        <v>13.0879345603272</v>
      </c>
      <c r="AM52" s="211">
        <f>'ごみ処理量内訳'!AA52</f>
        <v>0</v>
      </c>
      <c r="AN52" s="211">
        <f>'ごみ処理量内訳'!AB52</f>
        <v>161</v>
      </c>
      <c r="AO52" s="211">
        <f>'ごみ処理量内訳'!AC52</f>
        <v>59</v>
      </c>
      <c r="AP52" s="211">
        <f t="shared" si="20"/>
        <v>220</v>
      </c>
    </row>
    <row r="53" spans="1:42" s="177" customFormat="1" ht="12" customHeight="1">
      <c r="A53" s="178" t="s">
        <v>152</v>
      </c>
      <c r="B53" s="179" t="s">
        <v>244</v>
      </c>
      <c r="C53" s="178" t="s">
        <v>245</v>
      </c>
      <c r="D53" s="211">
        <f t="shared" si="15"/>
        <v>7046</v>
      </c>
      <c r="E53" s="211">
        <v>7046</v>
      </c>
      <c r="F53" s="211">
        <v>0</v>
      </c>
      <c r="G53" s="211">
        <v>25</v>
      </c>
      <c r="H53" s="211">
        <f>SUM('ごみ搬入量内訳'!E53,+'ごみ搬入量内訳'!AD53)</f>
        <v>1854</v>
      </c>
      <c r="I53" s="211">
        <f>'ごみ搬入量内訳'!BC53</f>
        <v>137</v>
      </c>
      <c r="J53" s="211">
        <f>'資源化量内訳'!BO53</f>
        <v>0</v>
      </c>
      <c r="K53" s="211">
        <f t="shared" si="16"/>
        <v>1991</v>
      </c>
      <c r="L53" s="211">
        <f t="shared" si="12"/>
        <v>772.053748280232</v>
      </c>
      <c r="M53" s="211">
        <f>IF(D53&lt;&gt;0,('ごみ搬入量内訳'!BR53+'ごみ処理概要'!J53)/'ごみ処理概要'!D53/366*1000000,"-")</f>
        <v>597.1686450786324</v>
      </c>
      <c r="N53" s="211">
        <f>IF(D53&lt;&gt;0,'ごみ搬入量内訳'!CM53/'ごみ処理概要'!D53/366*1000000,"-")</f>
        <v>174.8851032015995</v>
      </c>
      <c r="O53" s="211">
        <f>'ごみ搬入量内訳'!DH53</f>
        <v>0</v>
      </c>
      <c r="P53" s="211">
        <f>'ごみ処理量内訳'!E53</f>
        <v>1612</v>
      </c>
      <c r="Q53" s="211">
        <f>'ごみ処理量内訳'!N53</f>
        <v>0</v>
      </c>
      <c r="R53" s="211">
        <f t="shared" si="17"/>
        <v>344</v>
      </c>
      <c r="S53" s="211">
        <f>'ごみ処理量内訳'!G53</f>
        <v>344</v>
      </c>
      <c r="T53" s="211">
        <f>'ごみ処理量内訳'!L53</f>
        <v>0</v>
      </c>
      <c r="U53" s="211">
        <f>'ごみ処理量内訳'!H53</f>
        <v>0</v>
      </c>
      <c r="V53" s="211">
        <f>'ごみ処理量内訳'!I53</f>
        <v>0</v>
      </c>
      <c r="W53" s="211">
        <f>'ごみ処理量内訳'!J53</f>
        <v>0</v>
      </c>
      <c r="X53" s="211">
        <f>'ごみ処理量内訳'!K53</f>
        <v>0</v>
      </c>
      <c r="Y53" s="211">
        <f>'ごみ処理量内訳'!M53</f>
        <v>0</v>
      </c>
      <c r="Z53" s="211">
        <f>'資源化量内訳'!Y53</f>
        <v>0</v>
      </c>
      <c r="AA53" s="211">
        <f t="shared" si="18"/>
        <v>1956</v>
      </c>
      <c r="AB53" s="215">
        <f t="shared" si="13"/>
        <v>100</v>
      </c>
      <c r="AC53" s="211">
        <f>'施設資源化量内訳'!Y53</f>
        <v>0</v>
      </c>
      <c r="AD53" s="211">
        <f>'施設資源化量内訳'!AT53</f>
        <v>243</v>
      </c>
      <c r="AE53" s="211">
        <f>'施設資源化量内訳'!BO53</f>
        <v>0</v>
      </c>
      <c r="AF53" s="211">
        <f>'施設資源化量内訳'!CJ53</f>
        <v>0</v>
      </c>
      <c r="AG53" s="211">
        <f>'施設資源化量内訳'!DE53</f>
        <v>0</v>
      </c>
      <c r="AH53" s="211">
        <f>'施設資源化量内訳'!DZ53</f>
        <v>0</v>
      </c>
      <c r="AI53" s="211">
        <f>'施設資源化量内訳'!EU53</f>
        <v>0</v>
      </c>
      <c r="AJ53" s="211">
        <f t="shared" si="19"/>
        <v>243</v>
      </c>
      <c r="AK53" s="215">
        <f t="shared" si="14"/>
        <v>12.423312883435583</v>
      </c>
      <c r="AL53" s="215">
        <f>IF((AA53+J53)&lt;&gt;0,('資源化量内訳'!D53-'資源化量内訳'!R53-'資源化量内訳'!T53-'資源化量内訳'!V53-'資源化量内訳'!U53)/(AA53+J53)*100,"-")</f>
        <v>12.423312883435583</v>
      </c>
      <c r="AM53" s="211">
        <f>'ごみ処理量内訳'!AA53</f>
        <v>0</v>
      </c>
      <c r="AN53" s="211">
        <f>'ごみ処理量内訳'!AB53</f>
        <v>217</v>
      </c>
      <c r="AO53" s="211">
        <f>'ごみ処理量内訳'!AC53</f>
        <v>57</v>
      </c>
      <c r="AP53" s="211">
        <f t="shared" si="20"/>
        <v>274</v>
      </c>
    </row>
    <row r="54" spans="1:42" s="177" customFormat="1" ht="12" customHeight="1">
      <c r="A54" s="178" t="s">
        <v>152</v>
      </c>
      <c r="B54" s="179" t="s">
        <v>246</v>
      </c>
      <c r="C54" s="178" t="s">
        <v>247</v>
      </c>
      <c r="D54" s="211">
        <f t="shared" si="15"/>
        <v>6181</v>
      </c>
      <c r="E54" s="211">
        <v>6181</v>
      </c>
      <c r="F54" s="211">
        <v>0</v>
      </c>
      <c r="G54" s="211">
        <v>61</v>
      </c>
      <c r="H54" s="211">
        <f>SUM('ごみ搬入量内訳'!E54,+'ごみ搬入量内訳'!AD54)</f>
        <v>1569</v>
      </c>
      <c r="I54" s="211">
        <f>'ごみ搬入量内訳'!BC54</f>
        <v>58</v>
      </c>
      <c r="J54" s="211">
        <f>'資源化量内訳'!BO54</f>
        <v>0</v>
      </c>
      <c r="K54" s="211">
        <f t="shared" si="16"/>
        <v>1627</v>
      </c>
      <c r="L54" s="211">
        <f t="shared" si="12"/>
        <v>719.1967628631015</v>
      </c>
      <c r="M54" s="211">
        <f>IF(D54&lt;&gt;0,('ごみ搬入量内訳'!BR54+'ごみ処理概要'!J54)/'ごみ処理概要'!D54/366*1000000,"-")</f>
        <v>489.33670343543537</v>
      </c>
      <c r="N54" s="211">
        <f>IF(D54&lt;&gt;0,'ごみ搬入量内訳'!CM54/'ごみ処理概要'!D54/366*1000000,"-")</f>
        <v>229.86005942766613</v>
      </c>
      <c r="O54" s="211">
        <f>'ごみ搬入量内訳'!DH54</f>
        <v>0</v>
      </c>
      <c r="P54" s="211">
        <f>'ごみ処理量内訳'!E54</f>
        <v>1369</v>
      </c>
      <c r="Q54" s="211">
        <f>'ごみ処理量内訳'!N54</f>
        <v>0</v>
      </c>
      <c r="R54" s="211">
        <f t="shared" si="17"/>
        <v>258</v>
      </c>
      <c r="S54" s="211">
        <f>'ごみ処理量内訳'!G54</f>
        <v>258</v>
      </c>
      <c r="T54" s="211">
        <f>'ごみ処理量内訳'!L54</f>
        <v>0</v>
      </c>
      <c r="U54" s="211">
        <f>'ごみ処理量内訳'!H54</f>
        <v>0</v>
      </c>
      <c r="V54" s="211">
        <f>'ごみ処理量内訳'!I54</f>
        <v>0</v>
      </c>
      <c r="W54" s="211">
        <f>'ごみ処理量内訳'!J54</f>
        <v>0</v>
      </c>
      <c r="X54" s="211">
        <f>'ごみ処理量内訳'!K54</f>
        <v>0</v>
      </c>
      <c r="Y54" s="211">
        <f>'ごみ処理量内訳'!M54</f>
        <v>0</v>
      </c>
      <c r="Z54" s="211">
        <f>'資源化量内訳'!Y54</f>
        <v>0</v>
      </c>
      <c r="AA54" s="211">
        <f t="shared" si="18"/>
        <v>1627</v>
      </c>
      <c r="AB54" s="215">
        <f t="shared" si="13"/>
        <v>100</v>
      </c>
      <c r="AC54" s="211">
        <f>'施設資源化量内訳'!Y54</f>
        <v>0</v>
      </c>
      <c r="AD54" s="211">
        <f>'施設資源化量内訳'!AT54</f>
        <v>176</v>
      </c>
      <c r="AE54" s="211">
        <f>'施設資源化量内訳'!BO54</f>
        <v>0</v>
      </c>
      <c r="AF54" s="211">
        <f>'施設資源化量内訳'!CJ54</f>
        <v>0</v>
      </c>
      <c r="AG54" s="211">
        <f>'施設資源化量内訳'!DE54</f>
        <v>0</v>
      </c>
      <c r="AH54" s="211">
        <f>'施設資源化量内訳'!DZ54</f>
        <v>0</v>
      </c>
      <c r="AI54" s="211">
        <f>'施設資源化量内訳'!EU54</f>
        <v>0</v>
      </c>
      <c r="AJ54" s="211">
        <f t="shared" si="19"/>
        <v>176</v>
      </c>
      <c r="AK54" s="215">
        <f t="shared" si="14"/>
        <v>10.817455439459128</v>
      </c>
      <c r="AL54" s="215">
        <f>IF((AA54+J54)&lt;&gt;0,('資源化量内訳'!D54-'資源化量内訳'!R54-'資源化量内訳'!T54-'資源化量内訳'!V54-'資源化量内訳'!U54)/(AA54+J54)*100,"-")</f>
        <v>10.817455439459128</v>
      </c>
      <c r="AM54" s="211">
        <f>'ごみ処理量内訳'!AA54</f>
        <v>0</v>
      </c>
      <c r="AN54" s="211">
        <f>'ごみ処理量内訳'!AB54</f>
        <v>51</v>
      </c>
      <c r="AO54" s="211">
        <f>'ごみ処理量内訳'!AC54</f>
        <v>51</v>
      </c>
      <c r="AP54" s="211">
        <f t="shared" si="20"/>
        <v>102</v>
      </c>
    </row>
    <row r="55" spans="1:42" s="177" customFormat="1" ht="12" customHeight="1">
      <c r="A55" s="178" t="s">
        <v>248</v>
      </c>
      <c r="B55" s="179" t="s">
        <v>249</v>
      </c>
      <c r="C55" s="178" t="s">
        <v>250</v>
      </c>
      <c r="D55" s="211">
        <f t="shared" si="15"/>
        <v>18674</v>
      </c>
      <c r="E55" s="211">
        <v>18674</v>
      </c>
      <c r="F55" s="211">
        <v>0</v>
      </c>
      <c r="G55" s="211">
        <v>64</v>
      </c>
      <c r="H55" s="211">
        <f>SUM('ごみ搬入量内訳'!E55,+'ごみ搬入量内訳'!AD55)</f>
        <v>5342</v>
      </c>
      <c r="I55" s="211">
        <f>'ごみ搬入量内訳'!BC55</f>
        <v>1106</v>
      </c>
      <c r="J55" s="211">
        <f>'資源化量内訳'!BO55</f>
        <v>95</v>
      </c>
      <c r="K55" s="211">
        <f t="shared" si="16"/>
        <v>6543</v>
      </c>
      <c r="L55" s="211">
        <f t="shared" si="12"/>
        <v>957.3229720642535</v>
      </c>
      <c r="M55" s="211">
        <f>IF(D55&lt;&gt;0,('ごみ搬入量内訳'!BR55+'ごみ処理概要'!J55)/'ごみ処理概要'!D55/366*1000000,"-")</f>
        <v>702.3002087587371</v>
      </c>
      <c r="N55" s="211">
        <f>IF(D55&lt;&gt;0,'ごみ搬入量内訳'!CM55/'ごみ処理概要'!D55/366*1000000,"-")</f>
        <v>255.02276330551643</v>
      </c>
      <c r="O55" s="211">
        <f>'ごみ搬入量内訳'!DH55</f>
        <v>0</v>
      </c>
      <c r="P55" s="211">
        <f>'ごみ処理量内訳'!E55</f>
        <v>4259</v>
      </c>
      <c r="Q55" s="211">
        <f>'ごみ処理量内訳'!N55</f>
        <v>0</v>
      </c>
      <c r="R55" s="211">
        <f t="shared" si="17"/>
        <v>1760</v>
      </c>
      <c r="S55" s="211">
        <f>'ごみ処理量内訳'!G55</f>
        <v>0</v>
      </c>
      <c r="T55" s="211">
        <f>'ごみ処理量内訳'!L55</f>
        <v>1760</v>
      </c>
      <c r="U55" s="211">
        <f>'ごみ処理量内訳'!H55</f>
        <v>0</v>
      </c>
      <c r="V55" s="211">
        <f>'ごみ処理量内訳'!I55</f>
        <v>0</v>
      </c>
      <c r="W55" s="211">
        <f>'ごみ処理量内訳'!J55</f>
        <v>0</v>
      </c>
      <c r="X55" s="211">
        <f>'ごみ処理量内訳'!K55</f>
        <v>0</v>
      </c>
      <c r="Y55" s="211">
        <f>'ごみ処理量内訳'!M55</f>
        <v>0</v>
      </c>
      <c r="Z55" s="211">
        <f>'資源化量内訳'!Y55</f>
        <v>492</v>
      </c>
      <c r="AA55" s="211">
        <f t="shared" si="18"/>
        <v>6511</v>
      </c>
      <c r="AB55" s="215">
        <f t="shared" si="13"/>
        <v>100</v>
      </c>
      <c r="AC55" s="211">
        <f>'施設資源化量内訳'!Y55</f>
        <v>226</v>
      </c>
      <c r="AD55" s="211">
        <f>'施設資源化量内訳'!AT55</f>
        <v>0</v>
      </c>
      <c r="AE55" s="211">
        <f>'施設資源化量内訳'!BO55</f>
        <v>0</v>
      </c>
      <c r="AF55" s="211">
        <f>'施設資源化量内訳'!CJ55</f>
        <v>0</v>
      </c>
      <c r="AG55" s="211">
        <f>'施設資源化量内訳'!DE55</f>
        <v>0</v>
      </c>
      <c r="AH55" s="211">
        <f>'施設資源化量内訳'!DZ55</f>
        <v>0</v>
      </c>
      <c r="AI55" s="211">
        <f>'施設資源化量内訳'!EU55</f>
        <v>594</v>
      </c>
      <c r="AJ55" s="211">
        <f t="shared" si="19"/>
        <v>820</v>
      </c>
      <c r="AK55" s="215">
        <f t="shared" si="14"/>
        <v>21.298819255222526</v>
      </c>
      <c r="AL55" s="215">
        <f>IF((AA55+J55)&lt;&gt;0,('資源化量内訳'!D55-'資源化量内訳'!R55-'資源化量内訳'!T55-'資源化量内訳'!V55-'資源化量内訳'!U55)/(AA55+J55)*100,"-")</f>
        <v>21.298819255222526</v>
      </c>
      <c r="AM55" s="211">
        <f>'ごみ処理量内訳'!AA55</f>
        <v>0</v>
      </c>
      <c r="AN55" s="211">
        <f>'ごみ処理量内訳'!AB55</f>
        <v>534</v>
      </c>
      <c r="AO55" s="211">
        <f>'ごみ処理量内訳'!AC55</f>
        <v>815</v>
      </c>
      <c r="AP55" s="211">
        <f t="shared" si="20"/>
        <v>1349</v>
      </c>
    </row>
    <row r="56" spans="1:42" s="177" customFormat="1" ht="12" customHeight="1">
      <c r="A56" s="178" t="s">
        <v>248</v>
      </c>
      <c r="B56" s="179" t="s">
        <v>251</v>
      </c>
      <c r="C56" s="178" t="s">
        <v>252</v>
      </c>
      <c r="D56" s="211">
        <f t="shared" si="15"/>
        <v>11406</v>
      </c>
      <c r="E56" s="211">
        <v>11406</v>
      </c>
      <c r="F56" s="211">
        <v>0</v>
      </c>
      <c r="G56" s="211">
        <v>105</v>
      </c>
      <c r="H56" s="211">
        <f>SUM('ごみ搬入量内訳'!E56,+'ごみ搬入量内訳'!AD56)</f>
        <v>2527</v>
      </c>
      <c r="I56" s="211">
        <f>'ごみ搬入量内訳'!BC56</f>
        <v>600</v>
      </c>
      <c r="J56" s="211">
        <f>'資源化量内訳'!BO56</f>
        <v>0</v>
      </c>
      <c r="K56" s="211">
        <f t="shared" si="16"/>
        <v>3127</v>
      </c>
      <c r="L56" s="211">
        <f t="shared" si="12"/>
        <v>749.054519287615</v>
      </c>
      <c r="M56" s="211">
        <f>IF(D56&lt;&gt;0,('ごみ搬入量内訳'!BR56+'ごみ処理概要'!J56)/'ごみ処理概要'!D56/366*1000000,"-")</f>
        <v>516.2176172257148</v>
      </c>
      <c r="N56" s="211">
        <f>IF(D56&lt;&gt;0,'ごみ搬入量内訳'!CM56/'ごみ処理概要'!D56/366*1000000,"-")</f>
        <v>232.83690206190013</v>
      </c>
      <c r="O56" s="211">
        <f>'ごみ搬入量内訳'!DH56</f>
        <v>0</v>
      </c>
      <c r="P56" s="211">
        <f>'ごみ処理量内訳'!E56</f>
        <v>2492</v>
      </c>
      <c r="Q56" s="211">
        <f>'ごみ処理量内訳'!N56</f>
        <v>0</v>
      </c>
      <c r="R56" s="211">
        <f t="shared" si="17"/>
        <v>306</v>
      </c>
      <c r="S56" s="211">
        <f>'ごみ処理量内訳'!G56</f>
        <v>306</v>
      </c>
      <c r="T56" s="211">
        <f>'ごみ処理量内訳'!L56</f>
        <v>0</v>
      </c>
      <c r="U56" s="211">
        <f>'ごみ処理量内訳'!H56</f>
        <v>0</v>
      </c>
      <c r="V56" s="211">
        <f>'ごみ処理量内訳'!I56</f>
        <v>0</v>
      </c>
      <c r="W56" s="211">
        <f>'ごみ処理量内訳'!J56</f>
        <v>0</v>
      </c>
      <c r="X56" s="211">
        <f>'ごみ処理量内訳'!K56</f>
        <v>0</v>
      </c>
      <c r="Y56" s="211">
        <f>'ごみ処理量内訳'!M56</f>
        <v>0</v>
      </c>
      <c r="Z56" s="211">
        <f>'資源化量内訳'!Y56</f>
        <v>266</v>
      </c>
      <c r="AA56" s="211">
        <f t="shared" si="18"/>
        <v>3064</v>
      </c>
      <c r="AB56" s="215">
        <f t="shared" si="13"/>
        <v>100</v>
      </c>
      <c r="AC56" s="211">
        <f>'施設資源化量内訳'!Y56</f>
        <v>147</v>
      </c>
      <c r="AD56" s="211">
        <f>'施設資源化量内訳'!AT56</f>
        <v>111</v>
      </c>
      <c r="AE56" s="211">
        <f>'施設資源化量内訳'!BO56</f>
        <v>0</v>
      </c>
      <c r="AF56" s="211">
        <f>'施設資源化量内訳'!CJ56</f>
        <v>0</v>
      </c>
      <c r="AG56" s="211">
        <f>'施設資源化量内訳'!DE56</f>
        <v>0</v>
      </c>
      <c r="AH56" s="211">
        <f>'施設資源化量内訳'!DZ56</f>
        <v>58</v>
      </c>
      <c r="AI56" s="211">
        <f>'施設資源化量内訳'!EU56</f>
        <v>5</v>
      </c>
      <c r="AJ56" s="211">
        <f t="shared" si="19"/>
        <v>321</v>
      </c>
      <c r="AK56" s="215">
        <f t="shared" si="14"/>
        <v>19.157963446475197</v>
      </c>
      <c r="AL56" s="215">
        <f>IF((AA56+J56)&lt;&gt;0,('資源化量内訳'!D56-'資源化量内訳'!R56-'資源化量内訳'!T56-'資源化量内訳'!V56-'資源化量内訳'!U56)/(AA56+J56)*100,"-")</f>
        <v>19.157963446475197</v>
      </c>
      <c r="AM56" s="211">
        <f>'ごみ処理量内訳'!AA56</f>
        <v>0</v>
      </c>
      <c r="AN56" s="211">
        <f>'ごみ処理量内訳'!AB56</f>
        <v>47</v>
      </c>
      <c r="AO56" s="211">
        <f>'ごみ処理量内訳'!AC56</f>
        <v>92</v>
      </c>
      <c r="AP56" s="211">
        <f t="shared" si="20"/>
        <v>139</v>
      </c>
    </row>
    <row r="57" spans="1:42" s="177" customFormat="1" ht="12" customHeight="1">
      <c r="A57" s="178" t="s">
        <v>248</v>
      </c>
      <c r="B57" s="179" t="s">
        <v>253</v>
      </c>
      <c r="C57" s="178" t="s">
        <v>254</v>
      </c>
      <c r="D57" s="211">
        <f t="shared" si="15"/>
        <v>5337</v>
      </c>
      <c r="E57" s="211">
        <v>5337</v>
      </c>
      <c r="F57" s="211">
        <v>0</v>
      </c>
      <c r="G57" s="211">
        <v>22</v>
      </c>
      <c r="H57" s="211">
        <f>SUM('ごみ搬入量内訳'!E57,+'ごみ搬入量内訳'!AD57)</f>
        <v>721</v>
      </c>
      <c r="I57" s="211">
        <f>'ごみ搬入量内訳'!BC57</f>
        <v>110</v>
      </c>
      <c r="J57" s="211">
        <f>'資源化量内訳'!BO57</f>
        <v>0</v>
      </c>
      <c r="K57" s="211">
        <f t="shared" si="16"/>
        <v>831</v>
      </c>
      <c r="L57" s="211">
        <f t="shared" si="12"/>
        <v>425.4247336103969</v>
      </c>
      <c r="M57" s="211">
        <f>IF(D57&lt;&gt;0,('ごみ搬入量内訳'!BR57+'ごみ処理概要'!J57)/'ごみ処理概要'!D57/366*1000000,"-")</f>
        <v>251.36407244609492</v>
      </c>
      <c r="N57" s="211">
        <f>IF(D57&lt;&gt;0,'ごみ搬入量内訳'!CM57/'ごみ処理概要'!D57/366*1000000,"-")</f>
        <v>174.06066116430202</v>
      </c>
      <c r="O57" s="211">
        <f>'ごみ搬入量内訳'!DH57</f>
        <v>0</v>
      </c>
      <c r="P57" s="211">
        <f>'ごみ処理量内訳'!E57</f>
        <v>725</v>
      </c>
      <c r="Q57" s="211">
        <f>'ごみ処理量内訳'!N57</f>
        <v>0</v>
      </c>
      <c r="R57" s="211">
        <f t="shared" si="17"/>
        <v>106</v>
      </c>
      <c r="S57" s="211">
        <f>'ごみ処理量内訳'!G57</f>
        <v>48</v>
      </c>
      <c r="T57" s="211">
        <f>'ごみ処理量内訳'!L57</f>
        <v>41</v>
      </c>
      <c r="U57" s="211">
        <f>'ごみ処理量内訳'!H57</f>
        <v>0</v>
      </c>
      <c r="V57" s="211">
        <f>'ごみ処理量内訳'!I57</f>
        <v>0</v>
      </c>
      <c r="W57" s="211">
        <f>'ごみ処理量内訳'!J57</f>
        <v>0</v>
      </c>
      <c r="X57" s="211">
        <f>'ごみ処理量内訳'!K57</f>
        <v>0</v>
      </c>
      <c r="Y57" s="211">
        <f>'ごみ処理量内訳'!M57</f>
        <v>17</v>
      </c>
      <c r="Z57" s="211">
        <f>'資源化量内訳'!Y57</f>
        <v>0</v>
      </c>
      <c r="AA57" s="211">
        <f t="shared" si="18"/>
        <v>831</v>
      </c>
      <c r="AB57" s="215">
        <f t="shared" si="13"/>
        <v>100</v>
      </c>
      <c r="AC57" s="211">
        <f>'施設資源化量内訳'!Y57</f>
        <v>0</v>
      </c>
      <c r="AD57" s="211">
        <f>'施設資源化量内訳'!AT57</f>
        <v>0</v>
      </c>
      <c r="AE57" s="211">
        <f>'施設資源化量内訳'!BO57</f>
        <v>0</v>
      </c>
      <c r="AF57" s="211">
        <f>'施設資源化量内訳'!CJ57</f>
        <v>0</v>
      </c>
      <c r="AG57" s="211">
        <f>'施設資源化量内訳'!DE57</f>
        <v>0</v>
      </c>
      <c r="AH57" s="211">
        <f>'施設資源化量内訳'!DZ57</f>
        <v>0</v>
      </c>
      <c r="AI57" s="211">
        <f>'施設資源化量内訳'!EU57</f>
        <v>0</v>
      </c>
      <c r="AJ57" s="211">
        <f t="shared" si="19"/>
        <v>0</v>
      </c>
      <c r="AK57" s="215">
        <f t="shared" si="14"/>
        <v>0</v>
      </c>
      <c r="AL57" s="215">
        <f>IF((AA57+J57)&lt;&gt;0,('資源化量内訳'!D57-'資源化量内訳'!R57-'資源化量内訳'!T57-'資源化量内訳'!V57-'資源化量内訳'!U57)/(AA57+J57)*100,"-")</f>
        <v>0</v>
      </c>
      <c r="AM57" s="211">
        <f>'ごみ処理量内訳'!AA57</f>
        <v>0</v>
      </c>
      <c r="AN57" s="211">
        <f>'ごみ処理量内訳'!AB57</f>
        <v>105</v>
      </c>
      <c r="AO57" s="211">
        <f>'ごみ処理量内訳'!AC57</f>
        <v>105</v>
      </c>
      <c r="AP57" s="211">
        <f t="shared" si="20"/>
        <v>210</v>
      </c>
    </row>
    <row r="58" spans="1:42" s="177" customFormat="1" ht="12" customHeight="1">
      <c r="A58" s="178" t="s">
        <v>248</v>
      </c>
      <c r="B58" s="179" t="s">
        <v>255</v>
      </c>
      <c r="C58" s="178" t="s">
        <v>256</v>
      </c>
      <c r="D58" s="211">
        <f t="shared" si="15"/>
        <v>7740</v>
      </c>
      <c r="E58" s="211">
        <v>7740</v>
      </c>
      <c r="F58" s="211">
        <v>0</v>
      </c>
      <c r="G58" s="211">
        <v>25</v>
      </c>
      <c r="H58" s="211">
        <f>SUM('ごみ搬入量内訳'!E58,+'ごみ搬入量内訳'!AD58)</f>
        <v>0</v>
      </c>
      <c r="I58" s="211">
        <f>'ごみ搬入量内訳'!BC58</f>
        <v>5</v>
      </c>
      <c r="J58" s="211">
        <f>'資源化量内訳'!BO58</f>
        <v>0</v>
      </c>
      <c r="K58" s="211">
        <f t="shared" si="16"/>
        <v>5</v>
      </c>
      <c r="L58" s="211">
        <f t="shared" si="12"/>
        <v>1.7650132022987532</v>
      </c>
      <c r="M58" s="211">
        <f>IF(D58&lt;&gt;0,('ごみ搬入量内訳'!BR58+'ごみ処理概要'!J58)/'ごみ処理概要'!D58/366*1000000,"-")</f>
        <v>1.7650132022987532</v>
      </c>
      <c r="N58" s="211">
        <f>IF(D58&lt;&gt;0,'ごみ搬入量内訳'!CM58/'ごみ処理概要'!D58/366*1000000,"-")</f>
        <v>0</v>
      </c>
      <c r="O58" s="211">
        <f>'ごみ搬入量内訳'!DH58</f>
        <v>0</v>
      </c>
      <c r="P58" s="211">
        <f>'ごみ処理量内訳'!E58</f>
        <v>4</v>
      </c>
      <c r="Q58" s="211">
        <f>'ごみ処理量内訳'!N58</f>
        <v>0</v>
      </c>
      <c r="R58" s="211">
        <f t="shared" si="17"/>
        <v>1</v>
      </c>
      <c r="S58" s="211">
        <f>'ごみ処理量内訳'!G58</f>
        <v>1</v>
      </c>
      <c r="T58" s="211">
        <f>'ごみ処理量内訳'!L58</f>
        <v>0</v>
      </c>
      <c r="U58" s="211">
        <f>'ごみ処理量内訳'!H58</f>
        <v>0</v>
      </c>
      <c r="V58" s="211">
        <f>'ごみ処理量内訳'!I58</f>
        <v>0</v>
      </c>
      <c r="W58" s="211">
        <f>'ごみ処理量内訳'!J58</f>
        <v>0</v>
      </c>
      <c r="X58" s="211">
        <f>'ごみ処理量内訳'!K58</f>
        <v>0</v>
      </c>
      <c r="Y58" s="211">
        <f>'ごみ処理量内訳'!M58</f>
        <v>0</v>
      </c>
      <c r="Z58" s="211">
        <f>'資源化量内訳'!Y58</f>
        <v>0</v>
      </c>
      <c r="AA58" s="211">
        <f t="shared" si="18"/>
        <v>5</v>
      </c>
      <c r="AB58" s="215">
        <f t="shared" si="13"/>
        <v>100</v>
      </c>
      <c r="AC58" s="211">
        <f>'施設資源化量内訳'!Y58</f>
        <v>0</v>
      </c>
      <c r="AD58" s="211">
        <f>'施設資源化量内訳'!AT58</f>
        <v>1</v>
      </c>
      <c r="AE58" s="211">
        <f>'施設資源化量内訳'!BO58</f>
        <v>0</v>
      </c>
      <c r="AF58" s="211">
        <f>'施設資源化量内訳'!CJ58</f>
        <v>0</v>
      </c>
      <c r="AG58" s="211">
        <f>'施設資源化量内訳'!DE58</f>
        <v>0</v>
      </c>
      <c r="AH58" s="211">
        <f>'施設資源化量内訳'!DZ58</f>
        <v>0</v>
      </c>
      <c r="AI58" s="211">
        <f>'施設資源化量内訳'!EU58</f>
        <v>0</v>
      </c>
      <c r="AJ58" s="211">
        <f t="shared" si="19"/>
        <v>1</v>
      </c>
      <c r="AK58" s="215">
        <f t="shared" si="14"/>
        <v>20</v>
      </c>
      <c r="AL58" s="215">
        <f>IF((AA58+J58)&lt;&gt;0,('資源化量内訳'!D58-'資源化量内訳'!R58-'資源化量内訳'!T58-'資源化量内訳'!V58-'資源化量内訳'!U58)/(AA58+J58)*100,"-")</f>
        <v>20</v>
      </c>
      <c r="AM58" s="211">
        <f>'ごみ処理量内訳'!AA58</f>
        <v>0</v>
      </c>
      <c r="AN58" s="211">
        <f>'ごみ処理量内訳'!AB58</f>
        <v>0</v>
      </c>
      <c r="AO58" s="211">
        <f>'ごみ処理量内訳'!AC58</f>
        <v>0</v>
      </c>
      <c r="AP58" s="211">
        <f t="shared" si="20"/>
        <v>0</v>
      </c>
    </row>
    <row r="59" spans="1:42" s="177" customFormat="1" ht="12" customHeight="1">
      <c r="A59" s="178" t="s">
        <v>248</v>
      </c>
      <c r="B59" s="179" t="s">
        <v>257</v>
      </c>
      <c r="C59" s="178" t="s">
        <v>258</v>
      </c>
      <c r="D59" s="211">
        <f t="shared" si="15"/>
        <v>14820</v>
      </c>
      <c r="E59" s="211">
        <v>14820</v>
      </c>
      <c r="F59" s="211">
        <v>0</v>
      </c>
      <c r="G59" s="211">
        <v>65</v>
      </c>
      <c r="H59" s="211">
        <f>SUM('ごみ搬入量内訳'!E59,+'ごみ搬入量内訳'!AD59)</f>
        <v>0</v>
      </c>
      <c r="I59" s="211">
        <f>'ごみ搬入量内訳'!BC59</f>
        <v>0</v>
      </c>
      <c r="J59" s="211">
        <f>'資源化量内訳'!BO59</f>
        <v>0</v>
      </c>
      <c r="K59" s="211">
        <f t="shared" si="16"/>
        <v>0</v>
      </c>
      <c r="L59" s="211">
        <f t="shared" si="12"/>
        <v>0</v>
      </c>
      <c r="M59" s="211">
        <f>IF(D59&lt;&gt;0,('ごみ搬入量内訳'!BR59+'ごみ処理概要'!J59)/'ごみ処理概要'!D59/366*1000000,"-")</f>
        <v>0</v>
      </c>
      <c r="N59" s="211">
        <f>IF(D59&lt;&gt;0,'ごみ搬入量内訳'!CM59/'ごみ処理概要'!D59/366*1000000,"-")</f>
        <v>0</v>
      </c>
      <c r="O59" s="211">
        <f>'ごみ搬入量内訳'!DH59</f>
        <v>0</v>
      </c>
      <c r="P59" s="211">
        <f>'ごみ処理量内訳'!E59</f>
        <v>0</v>
      </c>
      <c r="Q59" s="211">
        <f>'ごみ処理量内訳'!N59</f>
        <v>0</v>
      </c>
      <c r="R59" s="211">
        <f t="shared" si="17"/>
        <v>0</v>
      </c>
      <c r="S59" s="211">
        <f>'ごみ処理量内訳'!G59</f>
        <v>0</v>
      </c>
      <c r="T59" s="211">
        <f>'ごみ処理量内訳'!L59</f>
        <v>0</v>
      </c>
      <c r="U59" s="211">
        <f>'ごみ処理量内訳'!H59</f>
        <v>0</v>
      </c>
      <c r="V59" s="211">
        <f>'ごみ処理量内訳'!I59</f>
        <v>0</v>
      </c>
      <c r="W59" s="211">
        <f>'ごみ処理量内訳'!J59</f>
        <v>0</v>
      </c>
      <c r="X59" s="211">
        <f>'ごみ処理量内訳'!K59</f>
        <v>0</v>
      </c>
      <c r="Y59" s="211">
        <f>'ごみ処理量内訳'!M59</f>
        <v>0</v>
      </c>
      <c r="Z59" s="211">
        <f>'資源化量内訳'!Y59</f>
        <v>0</v>
      </c>
      <c r="AA59" s="211">
        <f t="shared" si="18"/>
        <v>0</v>
      </c>
      <c r="AB59" s="215" t="str">
        <f t="shared" si="13"/>
        <v>-</v>
      </c>
      <c r="AC59" s="211">
        <f>'施設資源化量内訳'!Y59</f>
        <v>0</v>
      </c>
      <c r="AD59" s="211">
        <f>'施設資源化量内訳'!AT59</f>
        <v>0</v>
      </c>
      <c r="AE59" s="211">
        <f>'施設資源化量内訳'!BO59</f>
        <v>0</v>
      </c>
      <c r="AF59" s="211">
        <f>'施設資源化量内訳'!CJ59</f>
        <v>0</v>
      </c>
      <c r="AG59" s="211">
        <f>'施設資源化量内訳'!DE59</f>
        <v>0</v>
      </c>
      <c r="AH59" s="211">
        <f>'施設資源化量内訳'!DZ59</f>
        <v>0</v>
      </c>
      <c r="AI59" s="211">
        <f>'施設資源化量内訳'!EU59</f>
        <v>0</v>
      </c>
      <c r="AJ59" s="211">
        <f t="shared" si="19"/>
        <v>0</v>
      </c>
      <c r="AK59" s="215" t="str">
        <f t="shared" si="14"/>
        <v>-</v>
      </c>
      <c r="AL59" s="215" t="str">
        <f>IF((AA59+J59)&lt;&gt;0,('資源化量内訳'!D59-'資源化量内訳'!R59-'資源化量内訳'!T59-'資源化量内訳'!V59-'資源化量内訳'!U59)/(AA59+J59)*100,"-")</f>
        <v>-</v>
      </c>
      <c r="AM59" s="211">
        <f>'ごみ処理量内訳'!AA59</f>
        <v>0</v>
      </c>
      <c r="AN59" s="211">
        <f>'ごみ処理量内訳'!AB59</f>
        <v>0</v>
      </c>
      <c r="AO59" s="211">
        <f>'ごみ処理量内訳'!AC59</f>
        <v>0</v>
      </c>
      <c r="AP59" s="211">
        <f t="shared" si="20"/>
        <v>0</v>
      </c>
    </row>
    <row r="60" spans="1:42" s="177" customFormat="1" ht="12" customHeight="1">
      <c r="A60" s="178" t="s">
        <v>248</v>
      </c>
      <c r="B60" s="179" t="s">
        <v>259</v>
      </c>
      <c r="C60" s="178" t="s">
        <v>260</v>
      </c>
      <c r="D60" s="211">
        <f t="shared" si="15"/>
        <v>2887</v>
      </c>
      <c r="E60" s="211">
        <v>2887</v>
      </c>
      <c r="F60" s="211">
        <v>0</v>
      </c>
      <c r="G60" s="211">
        <v>28</v>
      </c>
      <c r="H60" s="211">
        <f>SUM('ごみ搬入量内訳'!E60,+'ごみ搬入量内訳'!AD60)</f>
        <v>136</v>
      </c>
      <c r="I60" s="211">
        <f>'ごみ搬入量内訳'!BC60</f>
        <v>3</v>
      </c>
      <c r="J60" s="211">
        <f>'資源化量内訳'!BO60</f>
        <v>0</v>
      </c>
      <c r="K60" s="211">
        <f t="shared" si="16"/>
        <v>139</v>
      </c>
      <c r="L60" s="211">
        <f t="shared" si="12"/>
        <v>131.54881218047362</v>
      </c>
      <c r="M60" s="211">
        <f>IF(D60&lt;&gt;0,('ごみ搬入量内訳'!BR60+'ごみ処理概要'!J60)/'ごみ処理概要'!D60/366*1000000,"-")</f>
        <v>115.46010853250202</v>
      </c>
      <c r="N60" s="211">
        <f>IF(D60&lt;&gt;0,'ごみ搬入量内訳'!CM60/'ごみ処理概要'!D60/366*1000000,"-")</f>
        <v>16.088703647971595</v>
      </c>
      <c r="O60" s="211">
        <f>'ごみ搬入量内訳'!DH60</f>
        <v>0</v>
      </c>
      <c r="P60" s="211">
        <f>'ごみ処理量内訳'!E60</f>
        <v>101</v>
      </c>
      <c r="Q60" s="211">
        <f>'ごみ処理量内訳'!N60</f>
        <v>0</v>
      </c>
      <c r="R60" s="211">
        <f t="shared" si="17"/>
        <v>38</v>
      </c>
      <c r="S60" s="211">
        <f>'ごみ処理量内訳'!G60</f>
        <v>24</v>
      </c>
      <c r="T60" s="211">
        <f>'ごみ処理量内訳'!L60</f>
        <v>14</v>
      </c>
      <c r="U60" s="211">
        <f>'ごみ処理量内訳'!H60</f>
        <v>0</v>
      </c>
      <c r="V60" s="211">
        <f>'ごみ処理量内訳'!I60</f>
        <v>0</v>
      </c>
      <c r="W60" s="211">
        <f>'ごみ処理量内訳'!J60</f>
        <v>0</v>
      </c>
      <c r="X60" s="211">
        <f>'ごみ処理量内訳'!K60</f>
        <v>0</v>
      </c>
      <c r="Y60" s="211">
        <f>'ごみ処理量内訳'!M60</f>
        <v>0</v>
      </c>
      <c r="Z60" s="211">
        <f>'資源化量内訳'!Y60</f>
        <v>0</v>
      </c>
      <c r="AA60" s="211">
        <f t="shared" si="18"/>
        <v>139</v>
      </c>
      <c r="AB60" s="215">
        <f t="shared" si="13"/>
        <v>100</v>
      </c>
      <c r="AC60" s="211">
        <f>'施設資源化量内訳'!Y60</f>
        <v>0</v>
      </c>
      <c r="AD60" s="211">
        <f>'施設資源化量内訳'!AT60</f>
        <v>4</v>
      </c>
      <c r="AE60" s="211">
        <f>'施設資源化量内訳'!BO60</f>
        <v>0</v>
      </c>
      <c r="AF60" s="211">
        <f>'施設資源化量内訳'!CJ60</f>
        <v>0</v>
      </c>
      <c r="AG60" s="211">
        <f>'施設資源化量内訳'!DE60</f>
        <v>0</v>
      </c>
      <c r="AH60" s="211">
        <f>'施設資源化量内訳'!DZ60</f>
        <v>0</v>
      </c>
      <c r="AI60" s="211">
        <f>'施設資源化量内訳'!EU60</f>
        <v>14</v>
      </c>
      <c r="AJ60" s="211">
        <f t="shared" si="19"/>
        <v>18</v>
      </c>
      <c r="AK60" s="215">
        <f t="shared" si="14"/>
        <v>12.949640287769784</v>
      </c>
      <c r="AL60" s="215">
        <f>IF((AA60+J60)&lt;&gt;0,('資源化量内訳'!D60-'資源化量内訳'!R60-'資源化量内訳'!T60-'資源化量内訳'!V60-'資源化量内訳'!U60)/(AA60+J60)*100,"-")</f>
        <v>12.949640287769784</v>
      </c>
      <c r="AM60" s="211">
        <f>'ごみ処理量内訳'!AA60</f>
        <v>0</v>
      </c>
      <c r="AN60" s="211">
        <f>'ごみ処理量内訳'!AB60</f>
        <v>16</v>
      </c>
      <c r="AO60" s="211">
        <f>'ごみ処理量内訳'!AC60</f>
        <v>20</v>
      </c>
      <c r="AP60" s="211">
        <f t="shared" si="20"/>
        <v>36</v>
      </c>
    </row>
    <row r="61" spans="1:42" s="177" customFormat="1" ht="12" customHeight="1">
      <c r="A61" s="178" t="s">
        <v>248</v>
      </c>
      <c r="B61" s="179" t="s">
        <v>261</v>
      </c>
      <c r="C61" s="178" t="s">
        <v>262</v>
      </c>
      <c r="D61" s="211">
        <f t="shared" si="15"/>
        <v>11252</v>
      </c>
      <c r="E61" s="211">
        <v>11252</v>
      </c>
      <c r="F61" s="211">
        <v>0</v>
      </c>
      <c r="G61" s="211">
        <v>50</v>
      </c>
      <c r="H61" s="211">
        <f>SUM('ごみ搬入量内訳'!E61,+'ごみ搬入量内訳'!AD61)</f>
        <v>0</v>
      </c>
      <c r="I61" s="211">
        <f>'ごみ搬入量内訳'!BC61</f>
        <v>0</v>
      </c>
      <c r="J61" s="211">
        <f>'資源化量内訳'!BO61</f>
        <v>0</v>
      </c>
      <c r="K61" s="211">
        <f t="shared" si="16"/>
        <v>0</v>
      </c>
      <c r="L61" s="211">
        <f t="shared" si="12"/>
        <v>0</v>
      </c>
      <c r="M61" s="211">
        <f>IF(D61&lt;&gt;0,('ごみ搬入量内訳'!BR61+'ごみ処理概要'!J61)/'ごみ処理概要'!D61/366*1000000,"-")</f>
        <v>0</v>
      </c>
      <c r="N61" s="211">
        <f>IF(D61&lt;&gt;0,'ごみ搬入量内訳'!CM61/'ごみ処理概要'!D61/366*1000000,"-")</f>
        <v>0</v>
      </c>
      <c r="O61" s="211">
        <f>'ごみ搬入量内訳'!DH61</f>
        <v>0</v>
      </c>
      <c r="P61" s="211">
        <f>'ごみ処理量内訳'!E61</f>
        <v>0</v>
      </c>
      <c r="Q61" s="211">
        <f>'ごみ処理量内訳'!N61</f>
        <v>0</v>
      </c>
      <c r="R61" s="211">
        <f t="shared" si="17"/>
        <v>0</v>
      </c>
      <c r="S61" s="211">
        <f>'ごみ処理量内訳'!G61</f>
        <v>0</v>
      </c>
      <c r="T61" s="211">
        <f>'ごみ処理量内訳'!L61</f>
        <v>0</v>
      </c>
      <c r="U61" s="211">
        <f>'ごみ処理量内訳'!H61</f>
        <v>0</v>
      </c>
      <c r="V61" s="211">
        <f>'ごみ処理量内訳'!I61</f>
        <v>0</v>
      </c>
      <c r="W61" s="211">
        <f>'ごみ処理量内訳'!J61</f>
        <v>0</v>
      </c>
      <c r="X61" s="211">
        <f>'ごみ処理量内訳'!K61</f>
        <v>0</v>
      </c>
      <c r="Y61" s="211">
        <f>'ごみ処理量内訳'!M61</f>
        <v>0</v>
      </c>
      <c r="Z61" s="211">
        <f>'資源化量内訳'!Y61</f>
        <v>0</v>
      </c>
      <c r="AA61" s="211">
        <f t="shared" si="18"/>
        <v>0</v>
      </c>
      <c r="AB61" s="215" t="str">
        <f t="shared" si="13"/>
        <v>-</v>
      </c>
      <c r="AC61" s="211">
        <f>'施設資源化量内訳'!Y61</f>
        <v>0</v>
      </c>
      <c r="AD61" s="211">
        <f>'施設資源化量内訳'!AT61</f>
        <v>0</v>
      </c>
      <c r="AE61" s="211">
        <f>'施設資源化量内訳'!BO61</f>
        <v>0</v>
      </c>
      <c r="AF61" s="211">
        <f>'施設資源化量内訳'!CJ61</f>
        <v>0</v>
      </c>
      <c r="AG61" s="211">
        <f>'施設資源化量内訳'!DE61</f>
        <v>0</v>
      </c>
      <c r="AH61" s="211">
        <f>'施設資源化量内訳'!DZ61</f>
        <v>0</v>
      </c>
      <c r="AI61" s="211">
        <f>'施設資源化量内訳'!EU61</f>
        <v>0</v>
      </c>
      <c r="AJ61" s="211">
        <f t="shared" si="19"/>
        <v>0</v>
      </c>
      <c r="AK61" s="215" t="str">
        <f t="shared" si="14"/>
        <v>-</v>
      </c>
      <c r="AL61" s="215" t="str">
        <f>IF((AA61+J61)&lt;&gt;0,('資源化量内訳'!D61-'資源化量内訳'!R61-'資源化量内訳'!T61-'資源化量内訳'!V61-'資源化量内訳'!U61)/(AA61+J61)*100,"-")</f>
        <v>-</v>
      </c>
      <c r="AM61" s="211">
        <f>'ごみ処理量内訳'!AA61</f>
        <v>0</v>
      </c>
      <c r="AN61" s="211">
        <f>'ごみ処理量内訳'!AB61</f>
        <v>0</v>
      </c>
      <c r="AO61" s="211">
        <f>'ごみ処理量内訳'!AC61</f>
        <v>0</v>
      </c>
      <c r="AP61" s="211">
        <f t="shared" si="20"/>
        <v>0</v>
      </c>
    </row>
    <row r="62" spans="1:42" s="177" customFormat="1" ht="12" customHeight="1">
      <c r="A62" s="178" t="s">
        <v>248</v>
      </c>
      <c r="B62" s="179" t="s">
        <v>263</v>
      </c>
      <c r="C62" s="178" t="s">
        <v>264</v>
      </c>
      <c r="D62" s="211">
        <f t="shared" si="15"/>
        <v>6681</v>
      </c>
      <c r="E62" s="211">
        <v>6681</v>
      </c>
      <c r="F62" s="211">
        <v>0</v>
      </c>
      <c r="G62" s="211">
        <v>26</v>
      </c>
      <c r="H62" s="211">
        <f>SUM('ごみ搬入量内訳'!E62,+'ごみ搬入量内訳'!AD62)</f>
        <v>0</v>
      </c>
      <c r="I62" s="211">
        <f>'ごみ搬入量内訳'!BC62</f>
        <v>0</v>
      </c>
      <c r="J62" s="211">
        <f>'資源化量内訳'!BO62</f>
        <v>0</v>
      </c>
      <c r="K62" s="211">
        <f t="shared" si="16"/>
        <v>0</v>
      </c>
      <c r="L62" s="211">
        <f t="shared" si="12"/>
        <v>0</v>
      </c>
      <c r="M62" s="211">
        <f>IF(D62&lt;&gt;0,('ごみ搬入量内訳'!BR62+'ごみ処理概要'!J62)/'ごみ処理概要'!D62/366*1000000,"-")</f>
        <v>0</v>
      </c>
      <c r="N62" s="211">
        <f>IF(D62&lt;&gt;0,'ごみ搬入量内訳'!CM62/'ごみ処理概要'!D62/366*1000000,"-")</f>
        <v>0</v>
      </c>
      <c r="O62" s="211">
        <f>'ごみ搬入量内訳'!DH62</f>
        <v>0</v>
      </c>
      <c r="P62" s="211">
        <f>'ごみ処理量内訳'!E62</f>
        <v>0</v>
      </c>
      <c r="Q62" s="211">
        <f>'ごみ処理量内訳'!N62</f>
        <v>0</v>
      </c>
      <c r="R62" s="211">
        <f t="shared" si="17"/>
        <v>0</v>
      </c>
      <c r="S62" s="211">
        <f>'ごみ処理量内訳'!G62</f>
        <v>0</v>
      </c>
      <c r="T62" s="211">
        <f>'ごみ処理量内訳'!L62</f>
        <v>0</v>
      </c>
      <c r="U62" s="211">
        <f>'ごみ処理量内訳'!H62</f>
        <v>0</v>
      </c>
      <c r="V62" s="211">
        <f>'ごみ処理量内訳'!I62</f>
        <v>0</v>
      </c>
      <c r="W62" s="211">
        <f>'ごみ処理量内訳'!J62</f>
        <v>0</v>
      </c>
      <c r="X62" s="211">
        <f>'ごみ処理量内訳'!K62</f>
        <v>0</v>
      </c>
      <c r="Y62" s="211">
        <f>'ごみ処理量内訳'!M62</f>
        <v>0</v>
      </c>
      <c r="Z62" s="211">
        <f>'資源化量内訳'!Y62</f>
        <v>0</v>
      </c>
      <c r="AA62" s="211">
        <f t="shared" si="18"/>
        <v>0</v>
      </c>
      <c r="AB62" s="215" t="str">
        <f t="shared" si="13"/>
        <v>-</v>
      </c>
      <c r="AC62" s="211">
        <f>'施設資源化量内訳'!Y62</f>
        <v>0</v>
      </c>
      <c r="AD62" s="211">
        <f>'施設資源化量内訳'!AT62</f>
        <v>0</v>
      </c>
      <c r="AE62" s="211">
        <f>'施設資源化量内訳'!BO62</f>
        <v>0</v>
      </c>
      <c r="AF62" s="211">
        <f>'施設資源化量内訳'!CJ62</f>
        <v>0</v>
      </c>
      <c r="AG62" s="211">
        <f>'施設資源化量内訳'!DE62</f>
        <v>0</v>
      </c>
      <c r="AH62" s="211">
        <f>'施設資源化量内訳'!DZ62</f>
        <v>0</v>
      </c>
      <c r="AI62" s="211">
        <f>'施設資源化量内訳'!EU62</f>
        <v>0</v>
      </c>
      <c r="AJ62" s="211">
        <f t="shared" si="19"/>
        <v>0</v>
      </c>
      <c r="AK62" s="215" t="str">
        <f t="shared" si="14"/>
        <v>-</v>
      </c>
      <c r="AL62" s="215" t="str">
        <f>IF((AA62+J62)&lt;&gt;0,('資源化量内訳'!D62-'資源化量内訳'!R62-'資源化量内訳'!T62-'資源化量内訳'!V62-'資源化量内訳'!U62)/(AA62+J62)*100,"-")</f>
        <v>-</v>
      </c>
      <c r="AM62" s="211">
        <f>'ごみ処理量内訳'!AA62</f>
        <v>0</v>
      </c>
      <c r="AN62" s="211">
        <f>'ごみ処理量内訳'!AB62</f>
        <v>0</v>
      </c>
      <c r="AO62" s="211">
        <f>'ごみ処理量内訳'!AC62</f>
        <v>0</v>
      </c>
      <c r="AP62" s="211">
        <f t="shared" si="20"/>
        <v>0</v>
      </c>
    </row>
    <row r="63" spans="1:42" s="177" customFormat="1" ht="12" customHeight="1">
      <c r="A63" s="178" t="s">
        <v>248</v>
      </c>
      <c r="B63" s="179" t="s">
        <v>265</v>
      </c>
      <c r="C63" s="178" t="s">
        <v>266</v>
      </c>
      <c r="D63" s="211">
        <f t="shared" si="15"/>
        <v>20156</v>
      </c>
      <c r="E63" s="211">
        <v>20156</v>
      </c>
      <c r="F63" s="211">
        <v>0</v>
      </c>
      <c r="G63" s="211">
        <v>80</v>
      </c>
      <c r="H63" s="211">
        <f>SUM('ごみ搬入量内訳'!E63,+'ごみ搬入量内訳'!AD63)</f>
        <v>0</v>
      </c>
      <c r="I63" s="211">
        <f>'ごみ搬入量内訳'!BC63</f>
        <v>0</v>
      </c>
      <c r="J63" s="211">
        <f>'資源化量内訳'!BO63</f>
        <v>0</v>
      </c>
      <c r="K63" s="211">
        <f t="shared" si="16"/>
        <v>0</v>
      </c>
      <c r="L63" s="211">
        <f t="shared" si="12"/>
        <v>0</v>
      </c>
      <c r="M63" s="211">
        <f>IF(D63&lt;&gt;0,('ごみ搬入量内訳'!BR63+'ごみ処理概要'!J63)/'ごみ処理概要'!D63/366*1000000,"-")</f>
        <v>0</v>
      </c>
      <c r="N63" s="211">
        <f>IF(D63&lt;&gt;0,'ごみ搬入量内訳'!CM63/'ごみ処理概要'!D63/366*1000000,"-")</f>
        <v>0</v>
      </c>
      <c r="O63" s="211">
        <f>'ごみ搬入量内訳'!DH63</f>
        <v>0</v>
      </c>
      <c r="P63" s="211">
        <f>'ごみ処理量内訳'!E63</f>
        <v>0</v>
      </c>
      <c r="Q63" s="211">
        <f>'ごみ処理量内訳'!N63</f>
        <v>0</v>
      </c>
      <c r="R63" s="211">
        <f t="shared" si="17"/>
        <v>0</v>
      </c>
      <c r="S63" s="211">
        <f>'ごみ処理量内訳'!G63</f>
        <v>0</v>
      </c>
      <c r="T63" s="211">
        <f>'ごみ処理量内訳'!L63</f>
        <v>0</v>
      </c>
      <c r="U63" s="211">
        <f>'ごみ処理量内訳'!H63</f>
        <v>0</v>
      </c>
      <c r="V63" s="211">
        <f>'ごみ処理量内訳'!I63</f>
        <v>0</v>
      </c>
      <c r="W63" s="211">
        <f>'ごみ処理量内訳'!J63</f>
        <v>0</v>
      </c>
      <c r="X63" s="211">
        <f>'ごみ処理量内訳'!K63</f>
        <v>0</v>
      </c>
      <c r="Y63" s="211">
        <f>'ごみ処理量内訳'!M63</f>
        <v>0</v>
      </c>
      <c r="Z63" s="211">
        <f>'資源化量内訳'!Y63</f>
        <v>0</v>
      </c>
      <c r="AA63" s="211">
        <f t="shared" si="18"/>
        <v>0</v>
      </c>
      <c r="AB63" s="215" t="str">
        <f t="shared" si="13"/>
        <v>-</v>
      </c>
      <c r="AC63" s="211">
        <f>'施設資源化量内訳'!Y63</f>
        <v>0</v>
      </c>
      <c r="AD63" s="211">
        <f>'施設資源化量内訳'!AT63</f>
        <v>0</v>
      </c>
      <c r="AE63" s="211">
        <f>'施設資源化量内訳'!BO63</f>
        <v>0</v>
      </c>
      <c r="AF63" s="211">
        <f>'施設資源化量内訳'!CJ63</f>
        <v>0</v>
      </c>
      <c r="AG63" s="211">
        <f>'施設資源化量内訳'!DE63</f>
        <v>0</v>
      </c>
      <c r="AH63" s="211">
        <f>'施設資源化量内訳'!DZ63</f>
        <v>0</v>
      </c>
      <c r="AI63" s="211">
        <f>'施設資源化量内訳'!EU63</f>
        <v>0</v>
      </c>
      <c r="AJ63" s="211">
        <f t="shared" si="19"/>
        <v>0</v>
      </c>
      <c r="AK63" s="215" t="str">
        <f t="shared" si="14"/>
        <v>-</v>
      </c>
      <c r="AL63" s="215" t="str">
        <f>IF((AA63+J63)&lt;&gt;0,('資源化量内訳'!D63-'資源化量内訳'!R63-'資源化量内訳'!T63-'資源化量内訳'!V63-'資源化量内訳'!U63)/(AA63+J63)*100,"-")</f>
        <v>-</v>
      </c>
      <c r="AM63" s="211">
        <f>'ごみ処理量内訳'!AA63</f>
        <v>0</v>
      </c>
      <c r="AN63" s="211">
        <f>'ごみ処理量内訳'!AB63</f>
        <v>0</v>
      </c>
      <c r="AO63" s="211">
        <f>'ごみ処理量内訳'!AC63</f>
        <v>0</v>
      </c>
      <c r="AP63" s="211">
        <f t="shared" si="20"/>
        <v>0</v>
      </c>
    </row>
    <row r="64" spans="1:42" s="177" customFormat="1" ht="12" customHeight="1">
      <c r="A64" s="178" t="s">
        <v>248</v>
      </c>
      <c r="B64" s="179" t="s">
        <v>267</v>
      </c>
      <c r="C64" s="178" t="s">
        <v>268</v>
      </c>
      <c r="D64" s="211">
        <f t="shared" si="15"/>
        <v>1529</v>
      </c>
      <c r="E64" s="211">
        <v>1529</v>
      </c>
      <c r="F64" s="211">
        <v>0</v>
      </c>
      <c r="G64" s="211">
        <v>5</v>
      </c>
      <c r="H64" s="211">
        <f>SUM('ごみ搬入量内訳'!E64,+'ごみ搬入量内訳'!AD64)</f>
        <v>8</v>
      </c>
      <c r="I64" s="211">
        <f>'ごみ搬入量内訳'!BC64</f>
        <v>0</v>
      </c>
      <c r="J64" s="211">
        <f>'資源化量内訳'!BO64</f>
        <v>0</v>
      </c>
      <c r="K64" s="211">
        <f t="shared" si="16"/>
        <v>8</v>
      </c>
      <c r="L64" s="211">
        <f t="shared" si="12"/>
        <v>14.295568016525678</v>
      </c>
      <c r="M64" s="211">
        <f>IF(D64&lt;&gt;0,('ごみ搬入量内訳'!BR64+'ごみ処理概要'!J64)/'ごみ処理概要'!D64/366*1000000,"-")</f>
        <v>10.721676012394257</v>
      </c>
      <c r="N64" s="211">
        <f>IF(D64&lt;&gt;0,'ごみ搬入量内訳'!CM64/'ごみ処理概要'!D64/366*1000000,"-")</f>
        <v>3.5738920041314195</v>
      </c>
      <c r="O64" s="211">
        <f>'ごみ搬入量内訳'!DH64</f>
        <v>0</v>
      </c>
      <c r="P64" s="211">
        <f>'ごみ処理量内訳'!E64</f>
        <v>6</v>
      </c>
      <c r="Q64" s="211">
        <f>'ごみ処理量内訳'!N64</f>
        <v>0</v>
      </c>
      <c r="R64" s="211">
        <f t="shared" si="17"/>
        <v>2</v>
      </c>
      <c r="S64" s="211">
        <f>'ごみ処理量内訳'!G64</f>
        <v>2</v>
      </c>
      <c r="T64" s="211">
        <f>'ごみ処理量内訳'!L64</f>
        <v>0</v>
      </c>
      <c r="U64" s="211">
        <f>'ごみ処理量内訳'!H64</f>
        <v>0</v>
      </c>
      <c r="V64" s="211">
        <f>'ごみ処理量内訳'!I64</f>
        <v>0</v>
      </c>
      <c r="W64" s="211">
        <f>'ごみ処理量内訳'!J64</f>
        <v>0</v>
      </c>
      <c r="X64" s="211">
        <f>'ごみ処理量内訳'!K64</f>
        <v>0</v>
      </c>
      <c r="Y64" s="211">
        <f>'ごみ処理量内訳'!M64</f>
        <v>0</v>
      </c>
      <c r="Z64" s="211">
        <f>'資源化量内訳'!Y64</f>
        <v>0</v>
      </c>
      <c r="AA64" s="211">
        <f t="shared" si="18"/>
        <v>8</v>
      </c>
      <c r="AB64" s="215">
        <f t="shared" si="13"/>
        <v>100</v>
      </c>
      <c r="AC64" s="211">
        <f>'施設資源化量内訳'!Y64</f>
        <v>0</v>
      </c>
      <c r="AD64" s="211">
        <f>'施設資源化量内訳'!AT64</f>
        <v>1</v>
      </c>
      <c r="AE64" s="211">
        <f>'施設資源化量内訳'!BO64</f>
        <v>0</v>
      </c>
      <c r="AF64" s="211">
        <f>'施設資源化量内訳'!CJ64</f>
        <v>0</v>
      </c>
      <c r="AG64" s="211">
        <f>'施設資源化量内訳'!DE64</f>
        <v>0</v>
      </c>
      <c r="AH64" s="211">
        <f>'施設資源化量内訳'!DZ64</f>
        <v>0</v>
      </c>
      <c r="AI64" s="211">
        <f>'施設資源化量内訳'!EU64</f>
        <v>0</v>
      </c>
      <c r="AJ64" s="211">
        <f t="shared" si="19"/>
        <v>1</v>
      </c>
      <c r="AK64" s="215">
        <f t="shared" si="14"/>
        <v>12.5</v>
      </c>
      <c r="AL64" s="215">
        <f>IF((AA64+J64)&lt;&gt;0,('資源化量内訳'!D64-'資源化量内訳'!R64-'資源化量内訳'!T64-'資源化量内訳'!V64-'資源化量内訳'!U64)/(AA64+J64)*100,"-")</f>
        <v>12.5</v>
      </c>
      <c r="AM64" s="211">
        <f>'ごみ処理量内訳'!AA64</f>
        <v>0</v>
      </c>
      <c r="AN64" s="211">
        <f>'ごみ処理量内訳'!AB64</f>
        <v>0</v>
      </c>
      <c r="AO64" s="211">
        <f>'ごみ処理量内訳'!AC64</f>
        <v>1</v>
      </c>
      <c r="AP64" s="211">
        <f t="shared" si="20"/>
        <v>1</v>
      </c>
    </row>
    <row r="65" spans="1:42" s="177" customFormat="1" ht="12" customHeight="1">
      <c r="A65" s="178" t="s">
        <v>248</v>
      </c>
      <c r="B65" s="179" t="s">
        <v>269</v>
      </c>
      <c r="C65" s="178" t="s">
        <v>270</v>
      </c>
      <c r="D65" s="211">
        <f t="shared" si="15"/>
        <v>7933</v>
      </c>
      <c r="E65" s="211">
        <v>7933</v>
      </c>
      <c r="F65" s="211">
        <v>0</v>
      </c>
      <c r="G65" s="211">
        <v>25</v>
      </c>
      <c r="H65" s="211">
        <f>SUM('ごみ搬入量内訳'!E65,+'ごみ搬入量内訳'!AD65)</f>
        <v>1876</v>
      </c>
      <c r="I65" s="211">
        <f>'ごみ搬入量内訳'!BC65</f>
        <v>14</v>
      </c>
      <c r="J65" s="211">
        <f>'資源化量内訳'!BO65</f>
        <v>0</v>
      </c>
      <c r="K65" s="211">
        <f t="shared" si="16"/>
        <v>1890</v>
      </c>
      <c r="L65" s="211">
        <f t="shared" si="12"/>
        <v>650.9434547119007</v>
      </c>
      <c r="M65" s="211">
        <f>IF(D65&lt;&gt;0,('ごみ搬入量内訳'!BR65+'ごみ処理概要'!J65)/'ごみ処理概要'!D65/366*1000000,"-")</f>
        <v>597.5592031349988</v>
      </c>
      <c r="N65" s="211">
        <f>IF(D65&lt;&gt;0,'ごみ搬入量内訳'!CM65/'ごみ処理概要'!D65/366*1000000,"-")</f>
        <v>53.38425157690191</v>
      </c>
      <c r="O65" s="211">
        <f>'ごみ搬入量内訳'!DH65</f>
        <v>0</v>
      </c>
      <c r="P65" s="211">
        <f>'ごみ処理量内訳'!E65</f>
        <v>1463</v>
      </c>
      <c r="Q65" s="211">
        <f>'ごみ処理量内訳'!N65</f>
        <v>88</v>
      </c>
      <c r="R65" s="211">
        <f t="shared" si="17"/>
        <v>189</v>
      </c>
      <c r="S65" s="211">
        <f>'ごみ処理量内訳'!G65</f>
        <v>0</v>
      </c>
      <c r="T65" s="211">
        <f>'ごみ処理量内訳'!L65</f>
        <v>189</v>
      </c>
      <c r="U65" s="211">
        <f>'ごみ処理量内訳'!H65</f>
        <v>0</v>
      </c>
      <c r="V65" s="211">
        <f>'ごみ処理量内訳'!I65</f>
        <v>0</v>
      </c>
      <c r="W65" s="211">
        <f>'ごみ処理量内訳'!J65</f>
        <v>0</v>
      </c>
      <c r="X65" s="211">
        <f>'ごみ処理量内訳'!K65</f>
        <v>0</v>
      </c>
      <c r="Y65" s="211">
        <f>'ごみ処理量内訳'!M65</f>
        <v>0</v>
      </c>
      <c r="Z65" s="211">
        <f>'資源化量内訳'!Y65</f>
        <v>149</v>
      </c>
      <c r="AA65" s="211">
        <f t="shared" si="18"/>
        <v>1889</v>
      </c>
      <c r="AB65" s="215">
        <f t="shared" si="13"/>
        <v>95.3414505029116</v>
      </c>
      <c r="AC65" s="211">
        <f>'施設資源化量内訳'!Y65</f>
        <v>0</v>
      </c>
      <c r="AD65" s="211">
        <f>'施設資源化量内訳'!AT65</f>
        <v>0</v>
      </c>
      <c r="AE65" s="211">
        <f>'施設資源化量内訳'!BO65</f>
        <v>0</v>
      </c>
      <c r="AF65" s="211">
        <f>'施設資源化量内訳'!CJ65</f>
        <v>0</v>
      </c>
      <c r="AG65" s="211">
        <f>'施設資源化量内訳'!DE65</f>
        <v>0</v>
      </c>
      <c r="AH65" s="211">
        <f>'施設資源化量内訳'!DZ65</f>
        <v>0</v>
      </c>
      <c r="AI65" s="211">
        <f>'施設資源化量内訳'!EU65</f>
        <v>169</v>
      </c>
      <c r="AJ65" s="211">
        <f t="shared" si="19"/>
        <v>169</v>
      </c>
      <c r="AK65" s="215">
        <f t="shared" si="14"/>
        <v>16.83430386447856</v>
      </c>
      <c r="AL65" s="215">
        <f>IF((AA65+J65)&lt;&gt;0,('資源化量内訳'!D65-'資源化量内訳'!R65-'資源化量内訳'!T65-'資源化量内訳'!V65-'資源化量内訳'!U65)/(AA65+J65)*100,"-")</f>
        <v>16.83430386447856</v>
      </c>
      <c r="AM65" s="211">
        <f>'ごみ処理量内訳'!AA65</f>
        <v>88</v>
      </c>
      <c r="AN65" s="211">
        <f>'ごみ処理量内訳'!AB65</f>
        <v>289</v>
      </c>
      <c r="AO65" s="211">
        <f>'ごみ処理量内訳'!AC65</f>
        <v>20</v>
      </c>
      <c r="AP65" s="211">
        <f t="shared" si="20"/>
        <v>397</v>
      </c>
    </row>
    <row r="66" spans="1:42" s="177" customFormat="1" ht="12" customHeight="1">
      <c r="A66" s="178" t="s">
        <v>248</v>
      </c>
      <c r="B66" s="179" t="s">
        <v>271</v>
      </c>
      <c r="C66" s="178" t="s">
        <v>272</v>
      </c>
      <c r="D66" s="211">
        <f t="shared" si="15"/>
        <v>6372</v>
      </c>
      <c r="E66" s="211">
        <v>6372</v>
      </c>
      <c r="F66" s="211">
        <v>0</v>
      </c>
      <c r="G66" s="211">
        <v>31</v>
      </c>
      <c r="H66" s="211">
        <f>SUM('ごみ搬入量内訳'!E66,+'ごみ搬入量内訳'!AD66)</f>
        <v>290</v>
      </c>
      <c r="I66" s="211">
        <f>'ごみ搬入量内訳'!BC66</f>
        <v>3</v>
      </c>
      <c r="J66" s="211">
        <f>'資源化量内訳'!BO66</f>
        <v>0</v>
      </c>
      <c r="K66" s="211">
        <f t="shared" si="16"/>
        <v>293</v>
      </c>
      <c r="L66" s="211">
        <f t="shared" si="12"/>
        <v>125.63503579526548</v>
      </c>
      <c r="M66" s="211">
        <f>IF(D66&lt;&gt;0,('ごみ搬入量内訳'!BR66+'ごみ処理概要'!J66)/'ごみ処理概要'!D66/366*1000000,"-")</f>
        <v>125.63503579526548</v>
      </c>
      <c r="N66" s="211">
        <f>IF(D66&lt;&gt;0,'ごみ搬入量内訳'!CM66/'ごみ処理概要'!D66/366*1000000,"-")</f>
        <v>0</v>
      </c>
      <c r="O66" s="211">
        <f>'ごみ搬入量内訳'!DH66</f>
        <v>0</v>
      </c>
      <c r="P66" s="211">
        <f>'ごみ処理量内訳'!E66</f>
        <v>128</v>
      </c>
      <c r="Q66" s="211">
        <f>'ごみ処理量内訳'!N66</f>
        <v>42</v>
      </c>
      <c r="R66" s="211">
        <f t="shared" si="17"/>
        <v>35</v>
      </c>
      <c r="S66" s="211">
        <f>'ごみ処理量内訳'!G66</f>
        <v>0</v>
      </c>
      <c r="T66" s="211">
        <f>'ごみ処理量内訳'!L66</f>
        <v>35</v>
      </c>
      <c r="U66" s="211">
        <f>'ごみ処理量内訳'!H66</f>
        <v>0</v>
      </c>
      <c r="V66" s="211">
        <f>'ごみ処理量内訳'!I66</f>
        <v>0</v>
      </c>
      <c r="W66" s="211">
        <f>'ごみ処理量内訳'!J66</f>
        <v>0</v>
      </c>
      <c r="X66" s="211">
        <f>'ごみ処理量内訳'!K66</f>
        <v>0</v>
      </c>
      <c r="Y66" s="211">
        <f>'ごみ処理量内訳'!M66</f>
        <v>0</v>
      </c>
      <c r="Z66" s="211">
        <f>'資源化量内訳'!Y66</f>
        <v>85</v>
      </c>
      <c r="AA66" s="211">
        <f t="shared" si="18"/>
        <v>290</v>
      </c>
      <c r="AB66" s="215">
        <f t="shared" si="13"/>
        <v>85.51724137931035</v>
      </c>
      <c r="AC66" s="211">
        <f>'施設資源化量内訳'!Y66</f>
        <v>0</v>
      </c>
      <c r="AD66" s="211">
        <f>'施設資源化量内訳'!AT66</f>
        <v>0</v>
      </c>
      <c r="AE66" s="211">
        <f>'施設資源化量内訳'!BO66</f>
        <v>0</v>
      </c>
      <c r="AF66" s="211">
        <f>'施設資源化量内訳'!CJ66</f>
        <v>0</v>
      </c>
      <c r="AG66" s="211">
        <f>'施設資源化量内訳'!DE66</f>
        <v>0</v>
      </c>
      <c r="AH66" s="211">
        <f>'施設資源化量内訳'!DZ66</f>
        <v>0</v>
      </c>
      <c r="AI66" s="211">
        <f>'施設資源化量内訳'!EU66</f>
        <v>35</v>
      </c>
      <c r="AJ66" s="211">
        <f t="shared" si="19"/>
        <v>35</v>
      </c>
      <c r="AK66" s="215">
        <f t="shared" si="14"/>
        <v>41.37931034482759</v>
      </c>
      <c r="AL66" s="215">
        <f>IF((AA66+J66)&lt;&gt;0,('資源化量内訳'!D66-'資源化量内訳'!R66-'資源化量内訳'!T66-'資源化量内訳'!V66-'資源化量内訳'!U66)/(AA66+J66)*100,"-")</f>
        <v>41.37931034482759</v>
      </c>
      <c r="AM66" s="211">
        <f>'ごみ処理量内訳'!AA66</f>
        <v>42</v>
      </c>
      <c r="AN66" s="211">
        <f>'ごみ処理量内訳'!AB66</f>
        <v>0</v>
      </c>
      <c r="AO66" s="211">
        <f>'ごみ処理量内訳'!AC66</f>
        <v>0</v>
      </c>
      <c r="AP66" s="211">
        <f t="shared" si="20"/>
        <v>42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2" customWidth="1"/>
    <col min="118" max="16384" width="9" style="168" customWidth="1"/>
  </cols>
  <sheetData>
    <row r="1" spans="1:117" ht="17.25">
      <c r="A1" s="256" t="s">
        <v>273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06" t="s">
        <v>274</v>
      </c>
      <c r="B2" s="306" t="s">
        <v>275</v>
      </c>
      <c r="C2" s="306" t="s">
        <v>276</v>
      </c>
      <c r="D2" s="226" t="s">
        <v>277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1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3"/>
      <c r="BD2" s="223"/>
      <c r="BE2" s="224"/>
      <c r="BF2" s="225"/>
      <c r="BG2" s="225"/>
      <c r="BH2" s="225"/>
      <c r="BI2" s="225"/>
      <c r="BJ2" s="225"/>
      <c r="BK2" s="223"/>
      <c r="BL2" s="224"/>
      <c r="BM2" s="225"/>
      <c r="BN2" s="225"/>
      <c r="BO2" s="225"/>
      <c r="BP2" s="225"/>
      <c r="BQ2" s="225"/>
      <c r="BR2" s="226" t="s">
        <v>279</v>
      </c>
      <c r="BS2" s="225"/>
      <c r="BT2" s="225"/>
      <c r="BU2" s="225"/>
      <c r="BV2" s="225"/>
      <c r="BW2" s="225"/>
      <c r="BX2" s="225"/>
      <c r="BY2" s="227"/>
      <c r="BZ2" s="227"/>
      <c r="CA2" s="227"/>
      <c r="CB2" s="227"/>
      <c r="CC2" s="227"/>
      <c r="CD2" s="227"/>
      <c r="CE2" s="227"/>
      <c r="CF2" s="223"/>
      <c r="CG2" s="225"/>
      <c r="CH2" s="225"/>
      <c r="CI2" s="225"/>
      <c r="CJ2" s="225"/>
      <c r="CK2" s="225"/>
      <c r="CL2" s="225"/>
      <c r="CM2" s="226" t="s">
        <v>281</v>
      </c>
      <c r="CN2" s="225"/>
      <c r="CO2" s="225"/>
      <c r="CP2" s="225"/>
      <c r="CQ2" s="225"/>
      <c r="CR2" s="225"/>
      <c r="CS2" s="225"/>
      <c r="CT2" s="227"/>
      <c r="CU2" s="227"/>
      <c r="CV2" s="227"/>
      <c r="CW2" s="227"/>
      <c r="CX2" s="227"/>
      <c r="CY2" s="227"/>
      <c r="CZ2" s="227"/>
      <c r="DA2" s="223"/>
      <c r="DB2" s="225"/>
      <c r="DC2" s="225"/>
      <c r="DD2" s="225"/>
      <c r="DE2" s="225"/>
      <c r="DF2" s="225"/>
      <c r="DG2" s="225"/>
      <c r="DH2" s="261" t="s">
        <v>282</v>
      </c>
      <c r="DI2" s="226" t="s">
        <v>283</v>
      </c>
      <c r="DJ2" s="228"/>
      <c r="DK2" s="228"/>
      <c r="DL2" s="228"/>
      <c r="DM2" s="229"/>
    </row>
    <row r="3" spans="1:117" ht="25.5" customHeight="1">
      <c r="A3" s="307"/>
      <c r="B3" s="307"/>
      <c r="C3" s="309"/>
      <c r="D3" s="230"/>
      <c r="E3" s="233" t="s">
        <v>284</v>
      </c>
      <c r="F3" s="227"/>
      <c r="G3" s="227"/>
      <c r="H3" s="227"/>
      <c r="I3" s="227"/>
      <c r="J3" s="227"/>
      <c r="K3" s="222"/>
      <c r="L3" s="222"/>
      <c r="M3" s="222"/>
      <c r="N3" s="227"/>
      <c r="O3" s="222"/>
      <c r="P3" s="222"/>
      <c r="Q3" s="222"/>
      <c r="R3" s="227"/>
      <c r="S3" s="222"/>
      <c r="T3" s="222"/>
      <c r="U3" s="222"/>
      <c r="V3" s="227"/>
      <c r="W3" s="222"/>
      <c r="X3" s="222"/>
      <c r="Y3" s="222"/>
      <c r="Z3" s="227"/>
      <c r="AA3" s="222"/>
      <c r="AB3" s="222"/>
      <c r="AC3" s="231"/>
      <c r="AD3" s="233" t="s">
        <v>285</v>
      </c>
      <c r="AE3" s="227"/>
      <c r="AF3" s="227"/>
      <c r="AG3" s="227"/>
      <c r="AH3" s="227"/>
      <c r="AI3" s="227"/>
      <c r="AJ3" s="222"/>
      <c r="AK3" s="222"/>
      <c r="AL3" s="222"/>
      <c r="AM3" s="227"/>
      <c r="AN3" s="222"/>
      <c r="AO3" s="222"/>
      <c r="AP3" s="222"/>
      <c r="AQ3" s="227"/>
      <c r="AR3" s="222"/>
      <c r="AS3" s="222"/>
      <c r="AT3" s="222"/>
      <c r="AU3" s="227"/>
      <c r="AV3" s="222"/>
      <c r="AW3" s="222"/>
      <c r="AX3" s="222"/>
      <c r="AY3" s="227"/>
      <c r="AZ3" s="222"/>
      <c r="BA3" s="222"/>
      <c r="BB3" s="231"/>
      <c r="BC3" s="234" t="s">
        <v>118</v>
      </c>
      <c r="BD3" s="223"/>
      <c r="BE3" s="224"/>
      <c r="BF3" s="225"/>
      <c r="BG3" s="225"/>
      <c r="BH3" s="225"/>
      <c r="BI3" s="225"/>
      <c r="BJ3" s="225"/>
      <c r="BK3" s="223"/>
      <c r="BL3" s="224"/>
      <c r="BM3" s="225"/>
      <c r="BN3" s="225"/>
      <c r="BO3" s="225"/>
      <c r="BP3" s="225"/>
      <c r="BQ3" s="225"/>
      <c r="BR3" s="232"/>
      <c r="BS3" s="233" t="s">
        <v>286</v>
      </c>
      <c r="BT3" s="234"/>
      <c r="BU3" s="234"/>
      <c r="BV3" s="234"/>
      <c r="BW3" s="234"/>
      <c r="BX3" s="234"/>
      <c r="BY3" s="222"/>
      <c r="BZ3" s="227"/>
      <c r="CA3" s="227"/>
      <c r="CB3" s="227"/>
      <c r="CC3" s="227"/>
      <c r="CD3" s="227"/>
      <c r="CE3" s="227"/>
      <c r="CF3" s="223"/>
      <c r="CG3" s="225"/>
      <c r="CH3" s="225"/>
      <c r="CI3" s="225"/>
      <c r="CJ3" s="225"/>
      <c r="CK3" s="225"/>
      <c r="CL3" s="225"/>
      <c r="CM3" s="232"/>
      <c r="CN3" s="233" t="s">
        <v>287</v>
      </c>
      <c r="CO3" s="234"/>
      <c r="CP3" s="234"/>
      <c r="CQ3" s="234"/>
      <c r="CR3" s="234"/>
      <c r="CS3" s="234"/>
      <c r="CT3" s="222"/>
      <c r="CU3" s="227"/>
      <c r="CV3" s="227"/>
      <c r="CW3" s="227"/>
      <c r="CX3" s="227"/>
      <c r="CY3" s="227"/>
      <c r="CZ3" s="227"/>
      <c r="DA3" s="223"/>
      <c r="DB3" s="225"/>
      <c r="DC3" s="225"/>
      <c r="DD3" s="225"/>
      <c r="DE3" s="225"/>
      <c r="DF3" s="225"/>
      <c r="DG3" s="225"/>
      <c r="DH3" s="235"/>
      <c r="DI3" s="330" t="s">
        <v>129</v>
      </c>
      <c r="DJ3" s="329" t="s">
        <v>288</v>
      </c>
      <c r="DK3" s="329" t="s">
        <v>289</v>
      </c>
      <c r="DL3" s="329" t="s">
        <v>290</v>
      </c>
      <c r="DM3" s="329" t="s">
        <v>291</v>
      </c>
    </row>
    <row r="4" spans="1:117" ht="25.5" customHeight="1">
      <c r="A4" s="307"/>
      <c r="B4" s="307"/>
      <c r="C4" s="309"/>
      <c r="D4" s="206"/>
      <c r="E4" s="230"/>
      <c r="F4" s="331" t="s">
        <v>292</v>
      </c>
      <c r="G4" s="332"/>
      <c r="H4" s="332"/>
      <c r="I4" s="333"/>
      <c r="J4" s="331" t="s">
        <v>293</v>
      </c>
      <c r="K4" s="332"/>
      <c r="L4" s="332"/>
      <c r="M4" s="333"/>
      <c r="N4" s="331" t="s">
        <v>294</v>
      </c>
      <c r="O4" s="332"/>
      <c r="P4" s="332"/>
      <c r="Q4" s="333"/>
      <c r="R4" s="331" t="s">
        <v>295</v>
      </c>
      <c r="S4" s="332"/>
      <c r="T4" s="332"/>
      <c r="U4" s="333"/>
      <c r="V4" s="331" t="s">
        <v>296</v>
      </c>
      <c r="W4" s="332"/>
      <c r="X4" s="332"/>
      <c r="Y4" s="333"/>
      <c r="Z4" s="331" t="s">
        <v>297</v>
      </c>
      <c r="AA4" s="332"/>
      <c r="AB4" s="332"/>
      <c r="AC4" s="333"/>
      <c r="AD4" s="230"/>
      <c r="AE4" s="331" t="s">
        <v>292</v>
      </c>
      <c r="AF4" s="332"/>
      <c r="AG4" s="332"/>
      <c r="AH4" s="333"/>
      <c r="AI4" s="331" t="s">
        <v>293</v>
      </c>
      <c r="AJ4" s="332"/>
      <c r="AK4" s="332"/>
      <c r="AL4" s="333"/>
      <c r="AM4" s="331" t="s">
        <v>294</v>
      </c>
      <c r="AN4" s="332"/>
      <c r="AO4" s="332"/>
      <c r="AP4" s="333"/>
      <c r="AQ4" s="331" t="s">
        <v>295</v>
      </c>
      <c r="AR4" s="332"/>
      <c r="AS4" s="332"/>
      <c r="AT4" s="333"/>
      <c r="AU4" s="331" t="s">
        <v>296</v>
      </c>
      <c r="AV4" s="332"/>
      <c r="AW4" s="332"/>
      <c r="AX4" s="333"/>
      <c r="AY4" s="331" t="s">
        <v>297</v>
      </c>
      <c r="AZ4" s="332"/>
      <c r="BA4" s="332"/>
      <c r="BB4" s="333"/>
      <c r="BC4" s="236"/>
      <c r="BD4" s="233" t="s">
        <v>298</v>
      </c>
      <c r="BE4" s="221"/>
      <c r="BF4" s="221"/>
      <c r="BG4" s="221"/>
      <c r="BH4" s="221"/>
      <c r="BI4" s="221"/>
      <c r="BJ4" s="237"/>
      <c r="BK4" s="227" t="s">
        <v>299</v>
      </c>
      <c r="BL4" s="221"/>
      <c r="BM4" s="221"/>
      <c r="BN4" s="221"/>
      <c r="BO4" s="221"/>
      <c r="BP4" s="221"/>
      <c r="BQ4" s="221"/>
      <c r="BR4" s="236"/>
      <c r="BS4" s="239"/>
      <c r="BT4" s="240"/>
      <c r="BU4" s="240"/>
      <c r="BV4" s="240"/>
      <c r="BW4" s="240"/>
      <c r="BX4" s="241"/>
      <c r="BY4" s="233" t="s">
        <v>284</v>
      </c>
      <c r="BZ4" s="238"/>
      <c r="CA4" s="221"/>
      <c r="CB4" s="221"/>
      <c r="CC4" s="221"/>
      <c r="CD4" s="221"/>
      <c r="CE4" s="237"/>
      <c r="CF4" s="227" t="s">
        <v>300</v>
      </c>
      <c r="CG4" s="221"/>
      <c r="CH4" s="221"/>
      <c r="CI4" s="221"/>
      <c r="CJ4" s="221"/>
      <c r="CK4" s="221"/>
      <c r="CL4" s="237"/>
      <c r="CM4" s="236"/>
      <c r="CN4" s="239"/>
      <c r="CO4" s="240"/>
      <c r="CP4" s="240"/>
      <c r="CQ4" s="240"/>
      <c r="CR4" s="240"/>
      <c r="CS4" s="241"/>
      <c r="CT4" s="233" t="s">
        <v>285</v>
      </c>
      <c r="CU4" s="238"/>
      <c r="CV4" s="221"/>
      <c r="CW4" s="221"/>
      <c r="CX4" s="221"/>
      <c r="CY4" s="221"/>
      <c r="CZ4" s="237"/>
      <c r="DA4" s="227" t="s">
        <v>300</v>
      </c>
      <c r="DB4" s="221"/>
      <c r="DC4" s="221"/>
      <c r="DD4" s="221"/>
      <c r="DE4" s="221"/>
      <c r="DF4" s="221"/>
      <c r="DG4" s="237"/>
      <c r="DH4" s="235"/>
      <c r="DI4" s="330"/>
      <c r="DJ4" s="330"/>
      <c r="DK4" s="330"/>
      <c r="DL4" s="330"/>
      <c r="DM4" s="330"/>
    </row>
    <row r="5" spans="1:117" ht="25.5" customHeight="1">
      <c r="A5" s="307"/>
      <c r="B5" s="307"/>
      <c r="C5" s="309"/>
      <c r="D5" s="206" t="s">
        <v>129</v>
      </c>
      <c r="E5" s="230" t="s">
        <v>129</v>
      </c>
      <c r="F5" s="230" t="s">
        <v>129</v>
      </c>
      <c r="G5" s="257" t="s">
        <v>288</v>
      </c>
      <c r="H5" s="257" t="s">
        <v>289</v>
      </c>
      <c r="I5" s="257" t="s">
        <v>290</v>
      </c>
      <c r="J5" s="230" t="s">
        <v>129</v>
      </c>
      <c r="K5" s="257" t="s">
        <v>288</v>
      </c>
      <c r="L5" s="257" t="s">
        <v>289</v>
      </c>
      <c r="M5" s="257" t="s">
        <v>290</v>
      </c>
      <c r="N5" s="230" t="s">
        <v>129</v>
      </c>
      <c r="O5" s="257" t="s">
        <v>288</v>
      </c>
      <c r="P5" s="257" t="s">
        <v>289</v>
      </c>
      <c r="Q5" s="257" t="s">
        <v>290</v>
      </c>
      <c r="R5" s="230" t="s">
        <v>129</v>
      </c>
      <c r="S5" s="257" t="s">
        <v>288</v>
      </c>
      <c r="T5" s="257" t="s">
        <v>289</v>
      </c>
      <c r="U5" s="257" t="s">
        <v>290</v>
      </c>
      <c r="V5" s="230" t="s">
        <v>129</v>
      </c>
      <c r="W5" s="257" t="s">
        <v>288</v>
      </c>
      <c r="X5" s="257" t="s">
        <v>289</v>
      </c>
      <c r="Y5" s="257" t="s">
        <v>290</v>
      </c>
      <c r="Z5" s="230" t="s">
        <v>129</v>
      </c>
      <c r="AA5" s="257" t="s">
        <v>288</v>
      </c>
      <c r="AB5" s="257" t="s">
        <v>289</v>
      </c>
      <c r="AC5" s="257" t="s">
        <v>290</v>
      </c>
      <c r="AD5" s="230" t="s">
        <v>129</v>
      </c>
      <c r="AE5" s="230" t="s">
        <v>129</v>
      </c>
      <c r="AF5" s="257" t="s">
        <v>288</v>
      </c>
      <c r="AG5" s="257" t="s">
        <v>289</v>
      </c>
      <c r="AH5" s="257" t="s">
        <v>290</v>
      </c>
      <c r="AI5" s="230" t="s">
        <v>129</v>
      </c>
      <c r="AJ5" s="257" t="s">
        <v>288</v>
      </c>
      <c r="AK5" s="257" t="s">
        <v>289</v>
      </c>
      <c r="AL5" s="257" t="s">
        <v>290</v>
      </c>
      <c r="AM5" s="230" t="s">
        <v>129</v>
      </c>
      <c r="AN5" s="257" t="s">
        <v>288</v>
      </c>
      <c r="AO5" s="257" t="s">
        <v>289</v>
      </c>
      <c r="AP5" s="257" t="s">
        <v>290</v>
      </c>
      <c r="AQ5" s="230" t="s">
        <v>129</v>
      </c>
      <c r="AR5" s="257" t="s">
        <v>288</v>
      </c>
      <c r="AS5" s="257" t="s">
        <v>289</v>
      </c>
      <c r="AT5" s="257" t="s">
        <v>290</v>
      </c>
      <c r="AU5" s="230" t="s">
        <v>129</v>
      </c>
      <c r="AV5" s="257" t="s">
        <v>288</v>
      </c>
      <c r="AW5" s="257" t="s">
        <v>289</v>
      </c>
      <c r="AX5" s="257" t="s">
        <v>290</v>
      </c>
      <c r="AY5" s="230" t="s">
        <v>129</v>
      </c>
      <c r="AZ5" s="257" t="s">
        <v>288</v>
      </c>
      <c r="BA5" s="257" t="s">
        <v>289</v>
      </c>
      <c r="BB5" s="257" t="s">
        <v>290</v>
      </c>
      <c r="BC5" s="206" t="s">
        <v>129</v>
      </c>
      <c r="BD5" s="206" t="s">
        <v>129</v>
      </c>
      <c r="BE5" s="206" t="s">
        <v>302</v>
      </c>
      <c r="BF5" s="206" t="s">
        <v>304</v>
      </c>
      <c r="BG5" s="206" t="s">
        <v>306</v>
      </c>
      <c r="BH5" s="206" t="s">
        <v>308</v>
      </c>
      <c r="BI5" s="206" t="s">
        <v>309</v>
      </c>
      <c r="BJ5" s="206" t="s">
        <v>311</v>
      </c>
      <c r="BK5" s="206" t="s">
        <v>121</v>
      </c>
      <c r="BL5" s="206" t="s">
        <v>312</v>
      </c>
      <c r="BM5" s="206" t="s">
        <v>313</v>
      </c>
      <c r="BN5" s="206" t="s">
        <v>314</v>
      </c>
      <c r="BO5" s="206" t="s">
        <v>308</v>
      </c>
      <c r="BP5" s="206" t="s">
        <v>309</v>
      </c>
      <c r="BQ5" s="236" t="s">
        <v>311</v>
      </c>
      <c r="BR5" s="206" t="s">
        <v>121</v>
      </c>
      <c r="BS5" s="257" t="s">
        <v>312</v>
      </c>
      <c r="BT5" s="257" t="s">
        <v>313</v>
      </c>
      <c r="BU5" s="257" t="s">
        <v>314</v>
      </c>
      <c r="BV5" s="257" t="s">
        <v>308</v>
      </c>
      <c r="BW5" s="257" t="s">
        <v>309</v>
      </c>
      <c r="BX5" s="257" t="s">
        <v>311</v>
      </c>
      <c r="BY5" s="206" t="s">
        <v>121</v>
      </c>
      <c r="BZ5" s="257" t="s">
        <v>312</v>
      </c>
      <c r="CA5" s="206" t="s">
        <v>313</v>
      </c>
      <c r="CB5" s="206" t="s">
        <v>314</v>
      </c>
      <c r="CC5" s="206" t="s">
        <v>308</v>
      </c>
      <c r="CD5" s="206" t="s">
        <v>309</v>
      </c>
      <c r="CE5" s="206" t="s">
        <v>311</v>
      </c>
      <c r="CF5" s="206" t="s">
        <v>121</v>
      </c>
      <c r="CG5" s="206" t="s">
        <v>312</v>
      </c>
      <c r="CH5" s="206" t="s">
        <v>313</v>
      </c>
      <c r="CI5" s="206" t="s">
        <v>314</v>
      </c>
      <c r="CJ5" s="206" t="s">
        <v>308</v>
      </c>
      <c r="CK5" s="206" t="s">
        <v>309</v>
      </c>
      <c r="CL5" s="206" t="s">
        <v>311</v>
      </c>
      <c r="CM5" s="206" t="s">
        <v>121</v>
      </c>
      <c r="CN5" s="257" t="s">
        <v>312</v>
      </c>
      <c r="CO5" s="257" t="s">
        <v>313</v>
      </c>
      <c r="CP5" s="257" t="s">
        <v>314</v>
      </c>
      <c r="CQ5" s="257" t="s">
        <v>308</v>
      </c>
      <c r="CR5" s="257" t="s">
        <v>309</v>
      </c>
      <c r="CS5" s="257" t="s">
        <v>311</v>
      </c>
      <c r="CT5" s="206" t="s">
        <v>121</v>
      </c>
      <c r="CU5" s="257" t="s">
        <v>312</v>
      </c>
      <c r="CV5" s="206" t="s">
        <v>313</v>
      </c>
      <c r="CW5" s="206" t="s">
        <v>314</v>
      </c>
      <c r="CX5" s="206" t="s">
        <v>308</v>
      </c>
      <c r="CY5" s="206" t="s">
        <v>309</v>
      </c>
      <c r="CZ5" s="206" t="s">
        <v>311</v>
      </c>
      <c r="DA5" s="206" t="s">
        <v>121</v>
      </c>
      <c r="DB5" s="206" t="s">
        <v>312</v>
      </c>
      <c r="DC5" s="206" t="s">
        <v>313</v>
      </c>
      <c r="DD5" s="206" t="s">
        <v>314</v>
      </c>
      <c r="DE5" s="206" t="s">
        <v>308</v>
      </c>
      <c r="DF5" s="206" t="s">
        <v>309</v>
      </c>
      <c r="DG5" s="206" t="s">
        <v>311</v>
      </c>
      <c r="DH5" s="235"/>
      <c r="DI5" s="230"/>
      <c r="DJ5" s="230"/>
      <c r="DK5" s="230"/>
      <c r="DL5" s="230"/>
      <c r="DM5" s="230"/>
    </row>
    <row r="6" spans="1:117" s="180" customFormat="1" ht="13.5">
      <c r="A6" s="308"/>
      <c r="B6" s="308"/>
      <c r="C6" s="334"/>
      <c r="D6" s="242" t="s">
        <v>315</v>
      </c>
      <c r="E6" s="243" t="s">
        <v>315</v>
      </c>
      <c r="F6" s="243" t="s">
        <v>315</v>
      </c>
      <c r="G6" s="242" t="s">
        <v>315</v>
      </c>
      <c r="H6" s="242" t="s">
        <v>315</v>
      </c>
      <c r="I6" s="242" t="s">
        <v>315</v>
      </c>
      <c r="J6" s="243" t="s">
        <v>315</v>
      </c>
      <c r="K6" s="242" t="s">
        <v>315</v>
      </c>
      <c r="L6" s="242" t="s">
        <v>315</v>
      </c>
      <c r="M6" s="242" t="s">
        <v>315</v>
      </c>
      <c r="N6" s="243" t="s">
        <v>315</v>
      </c>
      <c r="O6" s="242" t="s">
        <v>315</v>
      </c>
      <c r="P6" s="242" t="s">
        <v>315</v>
      </c>
      <c r="Q6" s="242" t="s">
        <v>315</v>
      </c>
      <c r="R6" s="243" t="s">
        <v>315</v>
      </c>
      <c r="S6" s="242" t="s">
        <v>315</v>
      </c>
      <c r="T6" s="242" t="s">
        <v>315</v>
      </c>
      <c r="U6" s="242" t="s">
        <v>315</v>
      </c>
      <c r="V6" s="243" t="s">
        <v>315</v>
      </c>
      <c r="W6" s="242" t="s">
        <v>315</v>
      </c>
      <c r="X6" s="242" t="s">
        <v>315</v>
      </c>
      <c r="Y6" s="242" t="s">
        <v>315</v>
      </c>
      <c r="Z6" s="243" t="s">
        <v>315</v>
      </c>
      <c r="AA6" s="242" t="s">
        <v>315</v>
      </c>
      <c r="AB6" s="242" t="s">
        <v>315</v>
      </c>
      <c r="AC6" s="242" t="s">
        <v>315</v>
      </c>
      <c r="AD6" s="243" t="s">
        <v>315</v>
      </c>
      <c r="AE6" s="243" t="s">
        <v>315</v>
      </c>
      <c r="AF6" s="242" t="s">
        <v>315</v>
      </c>
      <c r="AG6" s="242" t="s">
        <v>315</v>
      </c>
      <c r="AH6" s="242" t="s">
        <v>315</v>
      </c>
      <c r="AI6" s="243" t="s">
        <v>315</v>
      </c>
      <c r="AJ6" s="242" t="s">
        <v>315</v>
      </c>
      <c r="AK6" s="242" t="s">
        <v>315</v>
      </c>
      <c r="AL6" s="242" t="s">
        <v>315</v>
      </c>
      <c r="AM6" s="243" t="s">
        <v>315</v>
      </c>
      <c r="AN6" s="242" t="s">
        <v>315</v>
      </c>
      <c r="AO6" s="242" t="s">
        <v>315</v>
      </c>
      <c r="AP6" s="242" t="s">
        <v>315</v>
      </c>
      <c r="AQ6" s="243" t="s">
        <v>315</v>
      </c>
      <c r="AR6" s="242" t="s">
        <v>315</v>
      </c>
      <c r="AS6" s="242" t="s">
        <v>315</v>
      </c>
      <c r="AT6" s="242" t="s">
        <v>315</v>
      </c>
      <c r="AU6" s="243" t="s">
        <v>315</v>
      </c>
      <c r="AV6" s="242" t="s">
        <v>315</v>
      </c>
      <c r="AW6" s="242" t="s">
        <v>315</v>
      </c>
      <c r="AX6" s="242" t="s">
        <v>315</v>
      </c>
      <c r="AY6" s="243" t="s">
        <v>315</v>
      </c>
      <c r="AZ6" s="242" t="s">
        <v>315</v>
      </c>
      <c r="BA6" s="242" t="s">
        <v>315</v>
      </c>
      <c r="BB6" s="242" t="s">
        <v>315</v>
      </c>
      <c r="BC6" s="242" t="s">
        <v>315</v>
      </c>
      <c r="BD6" s="242" t="s">
        <v>315</v>
      </c>
      <c r="BE6" s="242" t="s">
        <v>315</v>
      </c>
      <c r="BF6" s="242" t="s">
        <v>315</v>
      </c>
      <c r="BG6" s="242" t="s">
        <v>315</v>
      </c>
      <c r="BH6" s="242" t="s">
        <v>315</v>
      </c>
      <c r="BI6" s="242" t="s">
        <v>315</v>
      </c>
      <c r="BJ6" s="242" t="s">
        <v>315</v>
      </c>
      <c r="BK6" s="242" t="s">
        <v>315</v>
      </c>
      <c r="BL6" s="242" t="s">
        <v>315</v>
      </c>
      <c r="BM6" s="242" t="s">
        <v>315</v>
      </c>
      <c r="BN6" s="242" t="s">
        <v>315</v>
      </c>
      <c r="BO6" s="242" t="s">
        <v>315</v>
      </c>
      <c r="BP6" s="242" t="s">
        <v>315</v>
      </c>
      <c r="BQ6" s="244" t="s">
        <v>315</v>
      </c>
      <c r="BR6" s="242" t="s">
        <v>315</v>
      </c>
      <c r="BS6" s="242" t="s">
        <v>315</v>
      </c>
      <c r="BT6" s="242" t="s">
        <v>315</v>
      </c>
      <c r="BU6" s="242" t="s">
        <v>315</v>
      </c>
      <c r="BV6" s="242" t="s">
        <v>315</v>
      </c>
      <c r="BW6" s="242" t="s">
        <v>315</v>
      </c>
      <c r="BX6" s="242" t="s">
        <v>315</v>
      </c>
      <c r="BY6" s="242" t="s">
        <v>315</v>
      </c>
      <c r="BZ6" s="243" t="s">
        <v>315</v>
      </c>
      <c r="CA6" s="243" t="s">
        <v>315</v>
      </c>
      <c r="CB6" s="243" t="s">
        <v>315</v>
      </c>
      <c r="CC6" s="243" t="s">
        <v>315</v>
      </c>
      <c r="CD6" s="243" t="s">
        <v>315</v>
      </c>
      <c r="CE6" s="243" t="s">
        <v>315</v>
      </c>
      <c r="CF6" s="242" t="s">
        <v>315</v>
      </c>
      <c r="CG6" s="242" t="s">
        <v>315</v>
      </c>
      <c r="CH6" s="242" t="s">
        <v>315</v>
      </c>
      <c r="CI6" s="242" t="s">
        <v>315</v>
      </c>
      <c r="CJ6" s="242" t="s">
        <v>315</v>
      </c>
      <c r="CK6" s="242" t="s">
        <v>315</v>
      </c>
      <c r="CL6" s="242" t="s">
        <v>315</v>
      </c>
      <c r="CM6" s="242" t="s">
        <v>315</v>
      </c>
      <c r="CN6" s="242" t="s">
        <v>315</v>
      </c>
      <c r="CO6" s="242" t="s">
        <v>315</v>
      </c>
      <c r="CP6" s="242" t="s">
        <v>315</v>
      </c>
      <c r="CQ6" s="242" t="s">
        <v>315</v>
      </c>
      <c r="CR6" s="242" t="s">
        <v>315</v>
      </c>
      <c r="CS6" s="242" t="s">
        <v>315</v>
      </c>
      <c r="CT6" s="242" t="s">
        <v>315</v>
      </c>
      <c r="CU6" s="243" t="s">
        <v>315</v>
      </c>
      <c r="CV6" s="243" t="s">
        <v>315</v>
      </c>
      <c r="CW6" s="243" t="s">
        <v>315</v>
      </c>
      <c r="CX6" s="243" t="s">
        <v>315</v>
      </c>
      <c r="CY6" s="243" t="s">
        <v>315</v>
      </c>
      <c r="CZ6" s="243" t="s">
        <v>315</v>
      </c>
      <c r="DA6" s="242" t="s">
        <v>315</v>
      </c>
      <c r="DB6" s="242" t="s">
        <v>315</v>
      </c>
      <c r="DC6" s="242" t="s">
        <v>315</v>
      </c>
      <c r="DD6" s="242" t="s">
        <v>315</v>
      </c>
      <c r="DE6" s="242" t="s">
        <v>315</v>
      </c>
      <c r="DF6" s="242" t="s">
        <v>315</v>
      </c>
      <c r="DG6" s="242" t="s">
        <v>315</v>
      </c>
      <c r="DH6" s="242" t="s">
        <v>315</v>
      </c>
      <c r="DI6" s="243" t="s">
        <v>316</v>
      </c>
      <c r="DJ6" s="242" t="s">
        <v>315</v>
      </c>
      <c r="DK6" s="242" t="s">
        <v>315</v>
      </c>
      <c r="DL6" s="242" t="s">
        <v>315</v>
      </c>
      <c r="DM6" s="242" t="s">
        <v>315</v>
      </c>
    </row>
    <row r="7" spans="1:117" s="181" customFormat="1" ht="12" customHeight="1">
      <c r="A7" s="173" t="s">
        <v>248</v>
      </c>
      <c r="B7" s="188" t="s">
        <v>317</v>
      </c>
      <c r="C7" s="174" t="s">
        <v>121</v>
      </c>
      <c r="D7" s="217">
        <f aca="true" t="shared" si="0" ref="D7:AI7">SUM(D8:D66)</f>
        <v>751743</v>
      </c>
      <c r="E7" s="217">
        <f t="shared" si="0"/>
        <v>514011</v>
      </c>
      <c r="F7" s="217">
        <f t="shared" si="0"/>
        <v>10193</v>
      </c>
      <c r="G7" s="217">
        <f t="shared" si="0"/>
        <v>0</v>
      </c>
      <c r="H7" s="217">
        <f t="shared" si="0"/>
        <v>10193</v>
      </c>
      <c r="I7" s="217">
        <f t="shared" si="0"/>
        <v>0</v>
      </c>
      <c r="J7" s="217">
        <f t="shared" si="0"/>
        <v>397658</v>
      </c>
      <c r="K7" s="217">
        <f t="shared" si="0"/>
        <v>2968</v>
      </c>
      <c r="L7" s="217">
        <f t="shared" si="0"/>
        <v>394690</v>
      </c>
      <c r="M7" s="217">
        <f t="shared" si="0"/>
        <v>0</v>
      </c>
      <c r="N7" s="217">
        <f t="shared" si="0"/>
        <v>33743</v>
      </c>
      <c r="O7" s="217">
        <f t="shared" si="0"/>
        <v>2729</v>
      </c>
      <c r="P7" s="217">
        <f t="shared" si="0"/>
        <v>31014</v>
      </c>
      <c r="Q7" s="217">
        <f t="shared" si="0"/>
        <v>0</v>
      </c>
      <c r="R7" s="217">
        <f t="shared" si="0"/>
        <v>67212</v>
      </c>
      <c r="S7" s="217">
        <f t="shared" si="0"/>
        <v>360</v>
      </c>
      <c r="T7" s="217">
        <f t="shared" si="0"/>
        <v>66852</v>
      </c>
      <c r="U7" s="217">
        <f t="shared" si="0"/>
        <v>0</v>
      </c>
      <c r="V7" s="217">
        <f t="shared" si="0"/>
        <v>408</v>
      </c>
      <c r="W7" s="217">
        <f t="shared" si="0"/>
        <v>34</v>
      </c>
      <c r="X7" s="217">
        <f t="shared" si="0"/>
        <v>374</v>
      </c>
      <c r="Y7" s="217">
        <f t="shared" si="0"/>
        <v>0</v>
      </c>
      <c r="Z7" s="217">
        <f t="shared" si="0"/>
        <v>4797</v>
      </c>
      <c r="AA7" s="217">
        <f t="shared" si="0"/>
        <v>358</v>
      </c>
      <c r="AB7" s="217">
        <f t="shared" si="0"/>
        <v>4439</v>
      </c>
      <c r="AC7" s="217">
        <f t="shared" si="0"/>
        <v>0</v>
      </c>
      <c r="AD7" s="217">
        <f t="shared" si="0"/>
        <v>156378</v>
      </c>
      <c r="AE7" s="217">
        <f t="shared" si="0"/>
        <v>657</v>
      </c>
      <c r="AF7" s="217">
        <f t="shared" si="0"/>
        <v>0</v>
      </c>
      <c r="AG7" s="217">
        <f t="shared" si="0"/>
        <v>0</v>
      </c>
      <c r="AH7" s="217">
        <f t="shared" si="0"/>
        <v>657</v>
      </c>
      <c r="AI7" s="217">
        <f t="shared" si="0"/>
        <v>152605</v>
      </c>
      <c r="AJ7" s="217">
        <f aca="true" t="shared" si="1" ref="AJ7:BO7">SUM(AJ8:AJ66)</f>
        <v>5</v>
      </c>
      <c r="AK7" s="217">
        <f t="shared" si="1"/>
        <v>0</v>
      </c>
      <c r="AL7" s="217">
        <f t="shared" si="1"/>
        <v>152600</v>
      </c>
      <c r="AM7" s="217">
        <f t="shared" si="1"/>
        <v>1402</v>
      </c>
      <c r="AN7" s="217">
        <f t="shared" si="1"/>
        <v>0</v>
      </c>
      <c r="AO7" s="217">
        <f t="shared" si="1"/>
        <v>0</v>
      </c>
      <c r="AP7" s="217">
        <f t="shared" si="1"/>
        <v>1402</v>
      </c>
      <c r="AQ7" s="217">
        <f t="shared" si="1"/>
        <v>1283</v>
      </c>
      <c r="AR7" s="217">
        <f t="shared" si="1"/>
        <v>0</v>
      </c>
      <c r="AS7" s="217">
        <f t="shared" si="1"/>
        <v>0</v>
      </c>
      <c r="AT7" s="217">
        <f t="shared" si="1"/>
        <v>1283</v>
      </c>
      <c r="AU7" s="217">
        <f t="shared" si="1"/>
        <v>5</v>
      </c>
      <c r="AV7" s="217">
        <f t="shared" si="1"/>
        <v>0</v>
      </c>
      <c r="AW7" s="217">
        <f t="shared" si="1"/>
        <v>0</v>
      </c>
      <c r="AX7" s="217">
        <f t="shared" si="1"/>
        <v>5</v>
      </c>
      <c r="AY7" s="217">
        <f t="shared" si="1"/>
        <v>426</v>
      </c>
      <c r="AZ7" s="217">
        <f t="shared" si="1"/>
        <v>0</v>
      </c>
      <c r="BA7" s="217">
        <f t="shared" si="1"/>
        <v>0</v>
      </c>
      <c r="BB7" s="217">
        <f t="shared" si="1"/>
        <v>426</v>
      </c>
      <c r="BC7" s="217">
        <f t="shared" si="1"/>
        <v>81354</v>
      </c>
      <c r="BD7" s="217">
        <f t="shared" si="1"/>
        <v>35625</v>
      </c>
      <c r="BE7" s="217">
        <f t="shared" si="1"/>
        <v>817</v>
      </c>
      <c r="BF7" s="217">
        <f t="shared" si="1"/>
        <v>21611</v>
      </c>
      <c r="BG7" s="217">
        <f t="shared" si="1"/>
        <v>10276</v>
      </c>
      <c r="BH7" s="217">
        <f t="shared" si="1"/>
        <v>1155</v>
      </c>
      <c r="BI7" s="217">
        <f t="shared" si="1"/>
        <v>21</v>
      </c>
      <c r="BJ7" s="217">
        <f t="shared" si="1"/>
        <v>1745</v>
      </c>
      <c r="BK7" s="217">
        <f t="shared" si="1"/>
        <v>45729</v>
      </c>
      <c r="BL7" s="217">
        <f t="shared" si="1"/>
        <v>0</v>
      </c>
      <c r="BM7" s="217">
        <f t="shared" si="1"/>
        <v>39870</v>
      </c>
      <c r="BN7" s="217">
        <f t="shared" si="1"/>
        <v>2477</v>
      </c>
      <c r="BO7" s="217">
        <f t="shared" si="1"/>
        <v>779</v>
      </c>
      <c r="BP7" s="217">
        <f aca="true" t="shared" si="2" ref="BP7:CU7">SUM(BP8:BP66)</f>
        <v>5</v>
      </c>
      <c r="BQ7" s="217">
        <f t="shared" si="2"/>
        <v>2598</v>
      </c>
      <c r="BR7" s="217">
        <f t="shared" si="2"/>
        <v>549636</v>
      </c>
      <c r="BS7" s="217">
        <f t="shared" si="2"/>
        <v>11010</v>
      </c>
      <c r="BT7" s="217">
        <f t="shared" si="2"/>
        <v>419269</v>
      </c>
      <c r="BU7" s="217">
        <f t="shared" si="2"/>
        <v>44019</v>
      </c>
      <c r="BV7" s="217">
        <f t="shared" si="2"/>
        <v>68367</v>
      </c>
      <c r="BW7" s="217">
        <f t="shared" si="2"/>
        <v>429</v>
      </c>
      <c r="BX7" s="217">
        <f t="shared" si="2"/>
        <v>6542</v>
      </c>
      <c r="BY7" s="217">
        <f t="shared" si="2"/>
        <v>514011</v>
      </c>
      <c r="BZ7" s="217">
        <f t="shared" si="2"/>
        <v>10193</v>
      </c>
      <c r="CA7" s="217">
        <f t="shared" si="2"/>
        <v>397658</v>
      </c>
      <c r="CB7" s="217">
        <f t="shared" si="2"/>
        <v>33743</v>
      </c>
      <c r="CC7" s="217">
        <f t="shared" si="2"/>
        <v>67212</v>
      </c>
      <c r="CD7" s="217">
        <f t="shared" si="2"/>
        <v>408</v>
      </c>
      <c r="CE7" s="217">
        <f t="shared" si="2"/>
        <v>4797</v>
      </c>
      <c r="CF7" s="217">
        <f t="shared" si="2"/>
        <v>35625</v>
      </c>
      <c r="CG7" s="217">
        <f t="shared" si="2"/>
        <v>817</v>
      </c>
      <c r="CH7" s="217">
        <f t="shared" si="2"/>
        <v>21611</v>
      </c>
      <c r="CI7" s="217">
        <f t="shared" si="2"/>
        <v>10276</v>
      </c>
      <c r="CJ7" s="217">
        <f t="shared" si="2"/>
        <v>1155</v>
      </c>
      <c r="CK7" s="217">
        <f t="shared" si="2"/>
        <v>21</v>
      </c>
      <c r="CL7" s="217">
        <f t="shared" si="2"/>
        <v>1745</v>
      </c>
      <c r="CM7" s="217">
        <f t="shared" si="2"/>
        <v>202107</v>
      </c>
      <c r="CN7" s="217">
        <f t="shared" si="2"/>
        <v>657</v>
      </c>
      <c r="CO7" s="217">
        <f t="shared" si="2"/>
        <v>192475</v>
      </c>
      <c r="CP7" s="217">
        <f t="shared" si="2"/>
        <v>3879</v>
      </c>
      <c r="CQ7" s="217">
        <f t="shared" si="2"/>
        <v>2062</v>
      </c>
      <c r="CR7" s="217">
        <f t="shared" si="2"/>
        <v>10</v>
      </c>
      <c r="CS7" s="217">
        <f t="shared" si="2"/>
        <v>3024</v>
      </c>
      <c r="CT7" s="217">
        <f t="shared" si="2"/>
        <v>156378</v>
      </c>
      <c r="CU7" s="217">
        <f t="shared" si="2"/>
        <v>657</v>
      </c>
      <c r="CV7" s="217">
        <f aca="true" t="shared" si="3" ref="CV7:DM7">SUM(CV8:CV66)</f>
        <v>152605</v>
      </c>
      <c r="CW7" s="217">
        <f t="shared" si="3"/>
        <v>1402</v>
      </c>
      <c r="CX7" s="217">
        <f t="shared" si="3"/>
        <v>1283</v>
      </c>
      <c r="CY7" s="217">
        <f t="shared" si="3"/>
        <v>5</v>
      </c>
      <c r="CZ7" s="217">
        <f t="shared" si="3"/>
        <v>426</v>
      </c>
      <c r="DA7" s="217">
        <f t="shared" si="3"/>
        <v>45729</v>
      </c>
      <c r="DB7" s="217">
        <f t="shared" si="3"/>
        <v>0</v>
      </c>
      <c r="DC7" s="217">
        <f t="shared" si="3"/>
        <v>39870</v>
      </c>
      <c r="DD7" s="217">
        <f t="shared" si="3"/>
        <v>2477</v>
      </c>
      <c r="DE7" s="217">
        <f t="shared" si="3"/>
        <v>779</v>
      </c>
      <c r="DF7" s="217">
        <f t="shared" si="3"/>
        <v>5</v>
      </c>
      <c r="DG7" s="217">
        <f t="shared" si="3"/>
        <v>2598</v>
      </c>
      <c r="DH7" s="217">
        <f t="shared" si="3"/>
        <v>0</v>
      </c>
      <c r="DI7" s="217">
        <f t="shared" si="3"/>
        <v>84</v>
      </c>
      <c r="DJ7" s="217">
        <f t="shared" si="3"/>
        <v>9</v>
      </c>
      <c r="DK7" s="217">
        <f t="shared" si="3"/>
        <v>8</v>
      </c>
      <c r="DL7" s="217">
        <f t="shared" si="3"/>
        <v>9</v>
      </c>
      <c r="DM7" s="217">
        <f t="shared" si="3"/>
        <v>58</v>
      </c>
    </row>
    <row r="8" spans="1:117" s="177" customFormat="1" ht="12" customHeight="1">
      <c r="A8" s="176" t="s">
        <v>248</v>
      </c>
      <c r="B8" s="190" t="s">
        <v>318</v>
      </c>
      <c r="C8" s="176" t="s">
        <v>319</v>
      </c>
      <c r="D8" s="218">
        <f aca="true" t="shared" si="4" ref="D8:D39">SUM(E8,AD8,BC8)</f>
        <v>121429</v>
      </c>
      <c r="E8" s="219">
        <f aca="true" t="shared" si="5" ref="E8:E39">SUM(F8,J8,N8,R8,V8,Z8)</f>
        <v>84788</v>
      </c>
      <c r="F8" s="219">
        <f aca="true" t="shared" si="6" ref="F8:F39">SUM(G8:I8)</f>
        <v>0</v>
      </c>
      <c r="G8" s="219">
        <v>0</v>
      </c>
      <c r="H8" s="219">
        <v>0</v>
      </c>
      <c r="I8" s="219">
        <v>0</v>
      </c>
      <c r="J8" s="219">
        <f aca="true" t="shared" si="7" ref="J8:J39">SUM(K8:M8)</f>
        <v>65816</v>
      </c>
      <c r="K8" s="219">
        <v>175</v>
      </c>
      <c r="L8" s="219">
        <v>65641</v>
      </c>
      <c r="M8" s="219">
        <v>0</v>
      </c>
      <c r="N8" s="219">
        <f aca="true" t="shared" si="8" ref="N8:N39">SUM(O8:Q8)</f>
        <v>6252</v>
      </c>
      <c r="O8" s="219">
        <v>23</v>
      </c>
      <c r="P8" s="219">
        <v>6229</v>
      </c>
      <c r="Q8" s="219">
        <v>0</v>
      </c>
      <c r="R8" s="219">
        <f aca="true" t="shared" si="9" ref="R8:R39">SUM(S8:U8)</f>
        <v>11416</v>
      </c>
      <c r="S8" s="219">
        <v>10</v>
      </c>
      <c r="T8" s="219">
        <v>11406</v>
      </c>
      <c r="U8" s="219">
        <v>0</v>
      </c>
      <c r="V8" s="219">
        <f aca="true" t="shared" si="10" ref="V8:V39">SUM(W8:Y8)</f>
        <v>307</v>
      </c>
      <c r="W8" s="219">
        <v>0</v>
      </c>
      <c r="X8" s="219">
        <v>307</v>
      </c>
      <c r="Y8" s="219">
        <v>0</v>
      </c>
      <c r="Z8" s="219">
        <f aca="true" t="shared" si="11" ref="Z8:Z39">SUM(AA8:AC8)</f>
        <v>997</v>
      </c>
      <c r="AA8" s="219">
        <v>0</v>
      </c>
      <c r="AB8" s="219">
        <v>997</v>
      </c>
      <c r="AC8" s="219">
        <v>0</v>
      </c>
      <c r="AD8" s="219">
        <f aca="true" t="shared" si="12" ref="AD8:AD39">SUM(AE8,AI8,AM8,AQ8,AU8,AY8)</f>
        <v>25590</v>
      </c>
      <c r="AE8" s="219">
        <f aca="true" t="shared" si="13" ref="AE8:AE39">SUM(AF8:AH8)</f>
        <v>0</v>
      </c>
      <c r="AF8" s="219">
        <v>0</v>
      </c>
      <c r="AG8" s="219">
        <v>0</v>
      </c>
      <c r="AH8" s="219">
        <v>0</v>
      </c>
      <c r="AI8" s="219">
        <f aca="true" t="shared" si="14" ref="AI8:AI39">SUM(AJ8:AL8)</f>
        <v>25352</v>
      </c>
      <c r="AJ8" s="219">
        <v>0</v>
      </c>
      <c r="AK8" s="219">
        <v>0</v>
      </c>
      <c r="AL8" s="219">
        <v>25352</v>
      </c>
      <c r="AM8" s="219">
        <f aca="true" t="shared" si="15" ref="AM8:AM39">SUM(AN8:AP8)</f>
        <v>112</v>
      </c>
      <c r="AN8" s="219">
        <v>0</v>
      </c>
      <c r="AO8" s="219">
        <v>0</v>
      </c>
      <c r="AP8" s="219">
        <v>112</v>
      </c>
      <c r="AQ8" s="219">
        <f aca="true" t="shared" si="16" ref="AQ8:AQ39">SUM(AR8:AT8)</f>
        <v>126</v>
      </c>
      <c r="AR8" s="219">
        <v>0</v>
      </c>
      <c r="AS8" s="219">
        <v>0</v>
      </c>
      <c r="AT8" s="219">
        <v>126</v>
      </c>
      <c r="AU8" s="219">
        <f aca="true" t="shared" si="17" ref="AU8:AU39">SUM(AV8:AX8)</f>
        <v>0</v>
      </c>
      <c r="AV8" s="219">
        <v>0</v>
      </c>
      <c r="AW8" s="219">
        <v>0</v>
      </c>
      <c r="AX8" s="219">
        <v>0</v>
      </c>
      <c r="AY8" s="219">
        <f aca="true" t="shared" si="18" ref="AY8:AY39">SUM(AZ8:BB8)</f>
        <v>0</v>
      </c>
      <c r="AZ8" s="219">
        <v>0</v>
      </c>
      <c r="BA8" s="219">
        <v>0</v>
      </c>
      <c r="BB8" s="219">
        <v>0</v>
      </c>
      <c r="BC8" s="218">
        <f aca="true" t="shared" si="19" ref="BC8:BC39">SUM(BD8,BK8)</f>
        <v>11051</v>
      </c>
      <c r="BD8" s="218">
        <f aca="true" t="shared" si="20" ref="BD8:BD39">SUM(BE8:BJ8)</f>
        <v>7093</v>
      </c>
      <c r="BE8" s="219">
        <v>0</v>
      </c>
      <c r="BF8" s="219">
        <v>5438</v>
      </c>
      <c r="BG8" s="219">
        <v>1599</v>
      </c>
      <c r="BH8" s="219">
        <v>56</v>
      </c>
      <c r="BI8" s="219">
        <v>0</v>
      </c>
      <c r="BJ8" s="219">
        <v>0</v>
      </c>
      <c r="BK8" s="218">
        <f aca="true" t="shared" si="21" ref="BK8:BK39">SUM(BL8:BQ8)</f>
        <v>3958</v>
      </c>
      <c r="BL8" s="219">
        <v>0</v>
      </c>
      <c r="BM8" s="219">
        <v>3956</v>
      </c>
      <c r="BN8" s="219">
        <v>1</v>
      </c>
      <c r="BO8" s="219">
        <v>1</v>
      </c>
      <c r="BP8" s="219">
        <v>0</v>
      </c>
      <c r="BQ8" s="219">
        <v>0</v>
      </c>
      <c r="BR8" s="219">
        <f aca="true" t="shared" si="22" ref="BR8:BR39">SUM(BY8,CF8)</f>
        <v>91881</v>
      </c>
      <c r="BS8" s="219">
        <f aca="true" t="shared" si="23" ref="BS8:BS39">SUM(BZ8,CG8)</f>
        <v>0</v>
      </c>
      <c r="BT8" s="219">
        <f aca="true" t="shared" si="24" ref="BT8:BT39">SUM(CA8,CH8)</f>
        <v>71254</v>
      </c>
      <c r="BU8" s="219">
        <f aca="true" t="shared" si="25" ref="BU8:BU39">SUM(CB8,CI8)</f>
        <v>7851</v>
      </c>
      <c r="BV8" s="219">
        <f aca="true" t="shared" si="26" ref="BV8:BV39">SUM(CC8,CJ8)</f>
        <v>11472</v>
      </c>
      <c r="BW8" s="219">
        <f aca="true" t="shared" si="27" ref="BW8:BW39">SUM(CD8,CK8)</f>
        <v>307</v>
      </c>
      <c r="BX8" s="219">
        <f aca="true" t="shared" si="28" ref="BX8:BX39">SUM(CE8,CL8)</f>
        <v>997</v>
      </c>
      <c r="BY8" s="218">
        <f aca="true" t="shared" si="29" ref="BY8:BY39">SUM(BZ8:CE8)</f>
        <v>84788</v>
      </c>
      <c r="BZ8" s="219">
        <f aca="true" t="shared" si="30" ref="BZ8:BZ39">F8</f>
        <v>0</v>
      </c>
      <c r="CA8" s="219">
        <f aca="true" t="shared" si="31" ref="CA8:CA39">J8</f>
        <v>65816</v>
      </c>
      <c r="CB8" s="219">
        <f aca="true" t="shared" si="32" ref="CB8:CB39">N8</f>
        <v>6252</v>
      </c>
      <c r="CC8" s="219">
        <f aca="true" t="shared" si="33" ref="CC8:CC39">R8</f>
        <v>11416</v>
      </c>
      <c r="CD8" s="219">
        <f aca="true" t="shared" si="34" ref="CD8:CD39">V8</f>
        <v>307</v>
      </c>
      <c r="CE8" s="219">
        <f aca="true" t="shared" si="35" ref="CE8:CE39">Z8</f>
        <v>997</v>
      </c>
      <c r="CF8" s="218">
        <f aca="true" t="shared" si="36" ref="CF8:CF39">SUM(CG8:CL8)</f>
        <v>7093</v>
      </c>
      <c r="CG8" s="219">
        <f aca="true" t="shared" si="37" ref="CG8:CG39">BE8</f>
        <v>0</v>
      </c>
      <c r="CH8" s="219">
        <f aca="true" t="shared" si="38" ref="CH8:CH39">BF8</f>
        <v>5438</v>
      </c>
      <c r="CI8" s="219">
        <f aca="true" t="shared" si="39" ref="CI8:CI39">BG8</f>
        <v>1599</v>
      </c>
      <c r="CJ8" s="219">
        <f aca="true" t="shared" si="40" ref="CJ8:CJ39">BH8</f>
        <v>56</v>
      </c>
      <c r="CK8" s="219">
        <f aca="true" t="shared" si="41" ref="CK8:CK39">BI8</f>
        <v>0</v>
      </c>
      <c r="CL8" s="219">
        <f aca="true" t="shared" si="42" ref="CL8:CL39">BJ8</f>
        <v>0</v>
      </c>
      <c r="CM8" s="219">
        <f aca="true" t="shared" si="43" ref="CM8:CM39">SUM(CT8,DA8)</f>
        <v>29548</v>
      </c>
      <c r="CN8" s="219">
        <f aca="true" t="shared" si="44" ref="CN8:CN39">SUM(CU8,DB8)</f>
        <v>0</v>
      </c>
      <c r="CO8" s="219">
        <f aca="true" t="shared" si="45" ref="CO8:CO39">SUM(CV8,DC8)</f>
        <v>29308</v>
      </c>
      <c r="CP8" s="219">
        <f aca="true" t="shared" si="46" ref="CP8:CP39">SUM(CW8,DD8)</f>
        <v>113</v>
      </c>
      <c r="CQ8" s="219">
        <f aca="true" t="shared" si="47" ref="CQ8:CQ39">SUM(CX8,DE8)</f>
        <v>127</v>
      </c>
      <c r="CR8" s="219">
        <f aca="true" t="shared" si="48" ref="CR8:CR39">SUM(CY8,DF8)</f>
        <v>0</v>
      </c>
      <c r="CS8" s="219">
        <f aca="true" t="shared" si="49" ref="CS8:CS39">SUM(CZ8,DG8)</f>
        <v>0</v>
      </c>
      <c r="CT8" s="218">
        <f aca="true" t="shared" si="50" ref="CT8:CT39">SUM(CU8:CZ8)</f>
        <v>25590</v>
      </c>
      <c r="CU8" s="219">
        <f aca="true" t="shared" si="51" ref="CU8:CU39">AE8</f>
        <v>0</v>
      </c>
      <c r="CV8" s="219">
        <f aca="true" t="shared" si="52" ref="CV8:CV39">AI8</f>
        <v>25352</v>
      </c>
      <c r="CW8" s="219">
        <f aca="true" t="shared" si="53" ref="CW8:CW39">AM8</f>
        <v>112</v>
      </c>
      <c r="CX8" s="219">
        <f aca="true" t="shared" si="54" ref="CX8:CX39">AQ8</f>
        <v>126</v>
      </c>
      <c r="CY8" s="219">
        <f aca="true" t="shared" si="55" ref="CY8:CY39">AU8</f>
        <v>0</v>
      </c>
      <c r="CZ8" s="219">
        <f aca="true" t="shared" si="56" ref="CZ8:CZ39">AY8</f>
        <v>0</v>
      </c>
      <c r="DA8" s="218">
        <f aca="true" t="shared" si="57" ref="DA8:DA39">SUM(DB8:DG8)</f>
        <v>3958</v>
      </c>
      <c r="DB8" s="219">
        <f aca="true" t="shared" si="58" ref="DB8:DB39">BL8</f>
        <v>0</v>
      </c>
      <c r="DC8" s="219">
        <f aca="true" t="shared" si="59" ref="DC8:DC39">BM8</f>
        <v>3956</v>
      </c>
      <c r="DD8" s="219">
        <f aca="true" t="shared" si="60" ref="DD8:DD39">BN8</f>
        <v>1</v>
      </c>
      <c r="DE8" s="219">
        <f aca="true" t="shared" si="61" ref="DE8:DE39">BO8</f>
        <v>1</v>
      </c>
      <c r="DF8" s="219">
        <f aca="true" t="shared" si="62" ref="DF8:DF39">BP8</f>
        <v>0</v>
      </c>
      <c r="DG8" s="219">
        <f aca="true" t="shared" si="63" ref="DG8:DG39">BQ8</f>
        <v>0</v>
      </c>
      <c r="DH8" s="219">
        <v>0</v>
      </c>
      <c r="DI8" s="218">
        <f aca="true" t="shared" si="64" ref="DI8:DI39">SUM(DJ8:DM8)</f>
        <v>0</v>
      </c>
      <c r="DJ8" s="219">
        <v>0</v>
      </c>
      <c r="DK8" s="219">
        <v>0</v>
      </c>
      <c r="DL8" s="219">
        <v>0</v>
      </c>
      <c r="DM8" s="219">
        <v>0</v>
      </c>
    </row>
    <row r="9" spans="1:117" s="177" customFormat="1" ht="12" customHeight="1">
      <c r="A9" s="176" t="s">
        <v>248</v>
      </c>
      <c r="B9" s="190" t="s">
        <v>320</v>
      </c>
      <c r="C9" s="176" t="s">
        <v>321</v>
      </c>
      <c r="D9" s="218">
        <f t="shared" si="4"/>
        <v>51083</v>
      </c>
      <c r="E9" s="219">
        <f t="shared" si="5"/>
        <v>35195</v>
      </c>
      <c r="F9" s="219">
        <f t="shared" si="6"/>
        <v>0</v>
      </c>
      <c r="G9" s="219">
        <v>0</v>
      </c>
      <c r="H9" s="219">
        <v>0</v>
      </c>
      <c r="I9" s="219">
        <v>0</v>
      </c>
      <c r="J9" s="219">
        <f t="shared" si="7"/>
        <v>27411</v>
      </c>
      <c r="K9" s="219">
        <v>103</v>
      </c>
      <c r="L9" s="219">
        <v>27308</v>
      </c>
      <c r="M9" s="219">
        <v>0</v>
      </c>
      <c r="N9" s="219">
        <f t="shared" si="8"/>
        <v>1533</v>
      </c>
      <c r="O9" s="219">
        <v>1533</v>
      </c>
      <c r="P9" s="219">
        <v>0</v>
      </c>
      <c r="Q9" s="219">
        <v>0</v>
      </c>
      <c r="R9" s="219">
        <f t="shared" si="9"/>
        <v>5911</v>
      </c>
      <c r="S9" s="219">
        <v>0</v>
      </c>
      <c r="T9" s="219">
        <v>5911</v>
      </c>
      <c r="U9" s="219">
        <v>0</v>
      </c>
      <c r="V9" s="219">
        <f t="shared" si="10"/>
        <v>0</v>
      </c>
      <c r="W9" s="219">
        <v>0</v>
      </c>
      <c r="X9" s="219">
        <v>0</v>
      </c>
      <c r="Y9" s="219">
        <v>0</v>
      </c>
      <c r="Z9" s="219">
        <f t="shared" si="11"/>
        <v>340</v>
      </c>
      <c r="AA9" s="219">
        <v>340</v>
      </c>
      <c r="AB9" s="219">
        <v>0</v>
      </c>
      <c r="AC9" s="219">
        <v>0</v>
      </c>
      <c r="AD9" s="219">
        <f t="shared" si="12"/>
        <v>13441</v>
      </c>
      <c r="AE9" s="219">
        <f t="shared" si="13"/>
        <v>0</v>
      </c>
      <c r="AF9" s="219">
        <v>0</v>
      </c>
      <c r="AG9" s="219">
        <v>0</v>
      </c>
      <c r="AH9" s="219">
        <v>0</v>
      </c>
      <c r="AI9" s="219">
        <f t="shared" si="14"/>
        <v>13091</v>
      </c>
      <c r="AJ9" s="219">
        <v>0</v>
      </c>
      <c r="AK9" s="219">
        <v>0</v>
      </c>
      <c r="AL9" s="219">
        <v>13091</v>
      </c>
      <c r="AM9" s="219">
        <f t="shared" si="15"/>
        <v>171</v>
      </c>
      <c r="AN9" s="219">
        <v>0</v>
      </c>
      <c r="AO9" s="219">
        <v>0</v>
      </c>
      <c r="AP9" s="219">
        <v>171</v>
      </c>
      <c r="AQ9" s="219">
        <f t="shared" si="16"/>
        <v>149</v>
      </c>
      <c r="AR9" s="219">
        <v>0</v>
      </c>
      <c r="AS9" s="219">
        <v>0</v>
      </c>
      <c r="AT9" s="219">
        <v>149</v>
      </c>
      <c r="AU9" s="219">
        <f t="shared" si="17"/>
        <v>0</v>
      </c>
      <c r="AV9" s="219">
        <v>0</v>
      </c>
      <c r="AW9" s="219">
        <v>0</v>
      </c>
      <c r="AX9" s="219">
        <v>0</v>
      </c>
      <c r="AY9" s="219">
        <f t="shared" si="18"/>
        <v>30</v>
      </c>
      <c r="AZ9" s="219">
        <v>0</v>
      </c>
      <c r="BA9" s="219">
        <v>0</v>
      </c>
      <c r="BB9" s="219">
        <v>30</v>
      </c>
      <c r="BC9" s="218">
        <f t="shared" si="19"/>
        <v>2447</v>
      </c>
      <c r="BD9" s="218">
        <f t="shared" si="20"/>
        <v>1494</v>
      </c>
      <c r="BE9" s="219">
        <v>0</v>
      </c>
      <c r="BF9" s="219">
        <v>1167</v>
      </c>
      <c r="BG9" s="219">
        <v>278</v>
      </c>
      <c r="BH9" s="219">
        <v>0</v>
      </c>
      <c r="BI9" s="219">
        <v>0</v>
      </c>
      <c r="BJ9" s="219">
        <v>49</v>
      </c>
      <c r="BK9" s="218">
        <f t="shared" si="21"/>
        <v>953</v>
      </c>
      <c r="BL9" s="219">
        <v>0</v>
      </c>
      <c r="BM9" s="219">
        <v>846</v>
      </c>
      <c r="BN9" s="219">
        <v>2</v>
      </c>
      <c r="BO9" s="219">
        <v>105</v>
      </c>
      <c r="BP9" s="219">
        <v>0</v>
      </c>
      <c r="BQ9" s="219">
        <v>0</v>
      </c>
      <c r="BR9" s="219">
        <f t="shared" si="22"/>
        <v>36689</v>
      </c>
      <c r="BS9" s="219">
        <f t="shared" si="23"/>
        <v>0</v>
      </c>
      <c r="BT9" s="219">
        <f t="shared" si="24"/>
        <v>28578</v>
      </c>
      <c r="BU9" s="219">
        <f t="shared" si="25"/>
        <v>1811</v>
      </c>
      <c r="BV9" s="219">
        <f t="shared" si="26"/>
        <v>5911</v>
      </c>
      <c r="BW9" s="219">
        <f t="shared" si="27"/>
        <v>0</v>
      </c>
      <c r="BX9" s="219">
        <f t="shared" si="28"/>
        <v>389</v>
      </c>
      <c r="BY9" s="218">
        <f t="shared" si="29"/>
        <v>35195</v>
      </c>
      <c r="BZ9" s="219">
        <f t="shared" si="30"/>
        <v>0</v>
      </c>
      <c r="CA9" s="219">
        <f t="shared" si="31"/>
        <v>27411</v>
      </c>
      <c r="CB9" s="219">
        <f t="shared" si="32"/>
        <v>1533</v>
      </c>
      <c r="CC9" s="219">
        <f t="shared" si="33"/>
        <v>5911</v>
      </c>
      <c r="CD9" s="219">
        <f t="shared" si="34"/>
        <v>0</v>
      </c>
      <c r="CE9" s="219">
        <f t="shared" si="35"/>
        <v>340</v>
      </c>
      <c r="CF9" s="218">
        <f t="shared" si="36"/>
        <v>1494</v>
      </c>
      <c r="CG9" s="219">
        <f t="shared" si="37"/>
        <v>0</v>
      </c>
      <c r="CH9" s="219">
        <f t="shared" si="38"/>
        <v>1167</v>
      </c>
      <c r="CI9" s="219">
        <f t="shared" si="39"/>
        <v>278</v>
      </c>
      <c r="CJ9" s="219">
        <f t="shared" si="40"/>
        <v>0</v>
      </c>
      <c r="CK9" s="219">
        <f t="shared" si="41"/>
        <v>0</v>
      </c>
      <c r="CL9" s="219">
        <f t="shared" si="42"/>
        <v>49</v>
      </c>
      <c r="CM9" s="219">
        <f t="shared" si="43"/>
        <v>14394</v>
      </c>
      <c r="CN9" s="219">
        <f t="shared" si="44"/>
        <v>0</v>
      </c>
      <c r="CO9" s="219">
        <f t="shared" si="45"/>
        <v>13937</v>
      </c>
      <c r="CP9" s="219">
        <f t="shared" si="46"/>
        <v>173</v>
      </c>
      <c r="CQ9" s="219">
        <f t="shared" si="47"/>
        <v>254</v>
      </c>
      <c r="CR9" s="219">
        <f t="shared" si="48"/>
        <v>0</v>
      </c>
      <c r="CS9" s="219">
        <f t="shared" si="49"/>
        <v>30</v>
      </c>
      <c r="CT9" s="218">
        <f t="shared" si="50"/>
        <v>13441</v>
      </c>
      <c r="CU9" s="219">
        <f t="shared" si="51"/>
        <v>0</v>
      </c>
      <c r="CV9" s="219">
        <f t="shared" si="52"/>
        <v>13091</v>
      </c>
      <c r="CW9" s="219">
        <f t="shared" si="53"/>
        <v>171</v>
      </c>
      <c r="CX9" s="219">
        <f t="shared" si="54"/>
        <v>149</v>
      </c>
      <c r="CY9" s="219">
        <f t="shared" si="55"/>
        <v>0</v>
      </c>
      <c r="CZ9" s="219">
        <f t="shared" si="56"/>
        <v>30</v>
      </c>
      <c r="DA9" s="218">
        <f t="shared" si="57"/>
        <v>953</v>
      </c>
      <c r="DB9" s="219">
        <f t="shared" si="58"/>
        <v>0</v>
      </c>
      <c r="DC9" s="219">
        <f t="shared" si="59"/>
        <v>846</v>
      </c>
      <c r="DD9" s="219">
        <f t="shared" si="60"/>
        <v>2</v>
      </c>
      <c r="DE9" s="219">
        <f t="shared" si="61"/>
        <v>105</v>
      </c>
      <c r="DF9" s="219">
        <f t="shared" si="62"/>
        <v>0</v>
      </c>
      <c r="DG9" s="219">
        <f t="shared" si="63"/>
        <v>0</v>
      </c>
      <c r="DH9" s="219">
        <v>0</v>
      </c>
      <c r="DI9" s="218">
        <f t="shared" si="64"/>
        <v>0</v>
      </c>
      <c r="DJ9" s="219">
        <v>0</v>
      </c>
      <c r="DK9" s="219">
        <v>0</v>
      </c>
      <c r="DL9" s="219">
        <v>0</v>
      </c>
      <c r="DM9" s="219">
        <v>0</v>
      </c>
    </row>
    <row r="10" spans="1:117" s="177" customFormat="1" ht="12" customHeight="1">
      <c r="A10" s="176" t="s">
        <v>248</v>
      </c>
      <c r="B10" s="190" t="s">
        <v>322</v>
      </c>
      <c r="C10" s="176" t="s">
        <v>323</v>
      </c>
      <c r="D10" s="218">
        <f t="shared" si="4"/>
        <v>161676</v>
      </c>
      <c r="E10" s="219">
        <f t="shared" si="5"/>
        <v>93793</v>
      </c>
      <c r="F10" s="219">
        <f t="shared" si="6"/>
        <v>0</v>
      </c>
      <c r="G10" s="219">
        <v>0</v>
      </c>
      <c r="H10" s="219">
        <v>0</v>
      </c>
      <c r="I10" s="219">
        <v>0</v>
      </c>
      <c r="J10" s="219">
        <f t="shared" si="7"/>
        <v>76413</v>
      </c>
      <c r="K10" s="219">
        <v>50</v>
      </c>
      <c r="L10" s="219">
        <v>76363</v>
      </c>
      <c r="M10" s="219">
        <v>0</v>
      </c>
      <c r="N10" s="219">
        <f t="shared" si="8"/>
        <v>6108</v>
      </c>
      <c r="O10" s="219">
        <v>30</v>
      </c>
      <c r="P10" s="219">
        <v>6078</v>
      </c>
      <c r="Q10" s="219">
        <v>0</v>
      </c>
      <c r="R10" s="219">
        <f t="shared" si="9"/>
        <v>10334</v>
      </c>
      <c r="S10" s="219">
        <v>0</v>
      </c>
      <c r="T10" s="219">
        <v>10334</v>
      </c>
      <c r="U10" s="219">
        <v>0</v>
      </c>
      <c r="V10" s="219">
        <f t="shared" si="10"/>
        <v>0</v>
      </c>
      <c r="W10" s="219">
        <v>0</v>
      </c>
      <c r="X10" s="219">
        <v>0</v>
      </c>
      <c r="Y10" s="219">
        <v>0</v>
      </c>
      <c r="Z10" s="219">
        <f t="shared" si="11"/>
        <v>938</v>
      </c>
      <c r="AA10" s="219">
        <v>0</v>
      </c>
      <c r="AB10" s="219">
        <v>938</v>
      </c>
      <c r="AC10" s="219">
        <v>0</v>
      </c>
      <c r="AD10" s="219">
        <f t="shared" si="12"/>
        <v>36141</v>
      </c>
      <c r="AE10" s="219">
        <f t="shared" si="13"/>
        <v>0</v>
      </c>
      <c r="AF10" s="219">
        <v>0</v>
      </c>
      <c r="AG10" s="219">
        <v>0</v>
      </c>
      <c r="AH10" s="219">
        <v>0</v>
      </c>
      <c r="AI10" s="219">
        <f t="shared" si="14"/>
        <v>36069</v>
      </c>
      <c r="AJ10" s="219">
        <v>0</v>
      </c>
      <c r="AK10" s="219">
        <v>0</v>
      </c>
      <c r="AL10" s="219">
        <v>36069</v>
      </c>
      <c r="AM10" s="219">
        <f t="shared" si="15"/>
        <v>72</v>
      </c>
      <c r="AN10" s="219">
        <v>0</v>
      </c>
      <c r="AO10" s="219">
        <v>0</v>
      </c>
      <c r="AP10" s="219">
        <v>72</v>
      </c>
      <c r="AQ10" s="219">
        <f t="shared" si="16"/>
        <v>0</v>
      </c>
      <c r="AR10" s="219">
        <v>0</v>
      </c>
      <c r="AS10" s="219">
        <v>0</v>
      </c>
      <c r="AT10" s="219">
        <v>0</v>
      </c>
      <c r="AU10" s="219">
        <f t="shared" si="17"/>
        <v>0</v>
      </c>
      <c r="AV10" s="219">
        <v>0</v>
      </c>
      <c r="AW10" s="219">
        <v>0</v>
      </c>
      <c r="AX10" s="219">
        <v>0</v>
      </c>
      <c r="AY10" s="219">
        <f t="shared" si="18"/>
        <v>0</v>
      </c>
      <c r="AZ10" s="219">
        <v>0</v>
      </c>
      <c r="BA10" s="219">
        <v>0</v>
      </c>
      <c r="BB10" s="219">
        <v>0</v>
      </c>
      <c r="BC10" s="218">
        <f t="shared" si="19"/>
        <v>31742</v>
      </c>
      <c r="BD10" s="218">
        <f t="shared" si="20"/>
        <v>6424</v>
      </c>
      <c r="BE10" s="219">
        <v>0</v>
      </c>
      <c r="BF10" s="219">
        <v>5709</v>
      </c>
      <c r="BG10" s="219">
        <v>715</v>
      </c>
      <c r="BH10" s="219">
        <v>0</v>
      </c>
      <c r="BI10" s="219">
        <v>0</v>
      </c>
      <c r="BJ10" s="219">
        <v>0</v>
      </c>
      <c r="BK10" s="218">
        <f t="shared" si="21"/>
        <v>25318</v>
      </c>
      <c r="BL10" s="219">
        <v>0</v>
      </c>
      <c r="BM10" s="219">
        <v>23314</v>
      </c>
      <c r="BN10" s="219">
        <v>1677</v>
      </c>
      <c r="BO10" s="219">
        <v>327</v>
      </c>
      <c r="BP10" s="219">
        <v>0</v>
      </c>
      <c r="BQ10" s="219">
        <v>0</v>
      </c>
      <c r="BR10" s="219">
        <f t="shared" si="22"/>
        <v>100217</v>
      </c>
      <c r="BS10" s="219">
        <f t="shared" si="23"/>
        <v>0</v>
      </c>
      <c r="BT10" s="219">
        <f t="shared" si="24"/>
        <v>82122</v>
      </c>
      <c r="BU10" s="219">
        <f t="shared" si="25"/>
        <v>6823</v>
      </c>
      <c r="BV10" s="219">
        <f t="shared" si="26"/>
        <v>10334</v>
      </c>
      <c r="BW10" s="219">
        <f t="shared" si="27"/>
        <v>0</v>
      </c>
      <c r="BX10" s="219">
        <f t="shared" si="28"/>
        <v>938</v>
      </c>
      <c r="BY10" s="218">
        <f t="shared" si="29"/>
        <v>93793</v>
      </c>
      <c r="BZ10" s="219">
        <f t="shared" si="30"/>
        <v>0</v>
      </c>
      <c r="CA10" s="219">
        <f t="shared" si="31"/>
        <v>76413</v>
      </c>
      <c r="CB10" s="219">
        <f t="shared" si="32"/>
        <v>6108</v>
      </c>
      <c r="CC10" s="219">
        <f t="shared" si="33"/>
        <v>10334</v>
      </c>
      <c r="CD10" s="219">
        <f t="shared" si="34"/>
        <v>0</v>
      </c>
      <c r="CE10" s="219">
        <f t="shared" si="35"/>
        <v>938</v>
      </c>
      <c r="CF10" s="218">
        <f t="shared" si="36"/>
        <v>6424</v>
      </c>
      <c r="CG10" s="219">
        <f t="shared" si="37"/>
        <v>0</v>
      </c>
      <c r="CH10" s="219">
        <f t="shared" si="38"/>
        <v>5709</v>
      </c>
      <c r="CI10" s="219">
        <f t="shared" si="39"/>
        <v>715</v>
      </c>
      <c r="CJ10" s="219">
        <f t="shared" si="40"/>
        <v>0</v>
      </c>
      <c r="CK10" s="219">
        <f t="shared" si="41"/>
        <v>0</v>
      </c>
      <c r="CL10" s="219">
        <f t="shared" si="42"/>
        <v>0</v>
      </c>
      <c r="CM10" s="219">
        <f t="shared" si="43"/>
        <v>61459</v>
      </c>
      <c r="CN10" s="219">
        <f t="shared" si="44"/>
        <v>0</v>
      </c>
      <c r="CO10" s="219">
        <f t="shared" si="45"/>
        <v>59383</v>
      </c>
      <c r="CP10" s="219">
        <f t="shared" si="46"/>
        <v>1749</v>
      </c>
      <c r="CQ10" s="219">
        <f t="shared" si="47"/>
        <v>327</v>
      </c>
      <c r="CR10" s="219">
        <f t="shared" si="48"/>
        <v>0</v>
      </c>
      <c r="CS10" s="219">
        <f t="shared" si="49"/>
        <v>0</v>
      </c>
      <c r="CT10" s="218">
        <f t="shared" si="50"/>
        <v>36141</v>
      </c>
      <c r="CU10" s="219">
        <f t="shared" si="51"/>
        <v>0</v>
      </c>
      <c r="CV10" s="219">
        <f t="shared" si="52"/>
        <v>36069</v>
      </c>
      <c r="CW10" s="219">
        <f t="shared" si="53"/>
        <v>72</v>
      </c>
      <c r="CX10" s="219">
        <f t="shared" si="54"/>
        <v>0</v>
      </c>
      <c r="CY10" s="219">
        <f t="shared" si="55"/>
        <v>0</v>
      </c>
      <c r="CZ10" s="219">
        <f t="shared" si="56"/>
        <v>0</v>
      </c>
      <c r="DA10" s="218">
        <f t="shared" si="57"/>
        <v>25318</v>
      </c>
      <c r="DB10" s="219">
        <f t="shared" si="58"/>
        <v>0</v>
      </c>
      <c r="DC10" s="219">
        <f t="shared" si="59"/>
        <v>23314</v>
      </c>
      <c r="DD10" s="219">
        <f t="shared" si="60"/>
        <v>1677</v>
      </c>
      <c r="DE10" s="219">
        <f t="shared" si="61"/>
        <v>327</v>
      </c>
      <c r="DF10" s="219">
        <f t="shared" si="62"/>
        <v>0</v>
      </c>
      <c r="DG10" s="219">
        <f t="shared" si="63"/>
        <v>0</v>
      </c>
      <c r="DH10" s="219">
        <v>0</v>
      </c>
      <c r="DI10" s="218">
        <f t="shared" si="64"/>
        <v>4</v>
      </c>
      <c r="DJ10" s="219">
        <v>4</v>
      </c>
      <c r="DK10" s="219">
        <v>0</v>
      </c>
      <c r="DL10" s="219">
        <v>0</v>
      </c>
      <c r="DM10" s="219">
        <v>0</v>
      </c>
    </row>
    <row r="11" spans="1:117" s="177" customFormat="1" ht="12" customHeight="1">
      <c r="A11" s="176" t="s">
        <v>248</v>
      </c>
      <c r="B11" s="190" t="s">
        <v>324</v>
      </c>
      <c r="C11" s="176" t="s">
        <v>325</v>
      </c>
      <c r="D11" s="218">
        <f t="shared" si="4"/>
        <v>122690</v>
      </c>
      <c r="E11" s="219">
        <f t="shared" si="5"/>
        <v>88445</v>
      </c>
      <c r="F11" s="219">
        <f t="shared" si="6"/>
        <v>0</v>
      </c>
      <c r="G11" s="219">
        <v>0</v>
      </c>
      <c r="H11" s="219">
        <v>0</v>
      </c>
      <c r="I11" s="219">
        <v>0</v>
      </c>
      <c r="J11" s="219">
        <f t="shared" si="7"/>
        <v>75159</v>
      </c>
      <c r="K11" s="219">
        <v>0</v>
      </c>
      <c r="L11" s="219">
        <v>75159</v>
      </c>
      <c r="M11" s="219">
        <v>0</v>
      </c>
      <c r="N11" s="219">
        <f t="shared" si="8"/>
        <v>2255</v>
      </c>
      <c r="O11" s="219">
        <v>0</v>
      </c>
      <c r="P11" s="219">
        <v>2255</v>
      </c>
      <c r="Q11" s="219">
        <v>0</v>
      </c>
      <c r="R11" s="219">
        <f t="shared" si="9"/>
        <v>10846</v>
      </c>
      <c r="S11" s="219">
        <v>0</v>
      </c>
      <c r="T11" s="219">
        <v>10846</v>
      </c>
      <c r="U11" s="219">
        <v>0</v>
      </c>
      <c r="V11" s="219">
        <f t="shared" si="10"/>
        <v>0</v>
      </c>
      <c r="W11" s="219">
        <v>0</v>
      </c>
      <c r="X11" s="219">
        <v>0</v>
      </c>
      <c r="Y11" s="219">
        <v>0</v>
      </c>
      <c r="Z11" s="219">
        <f t="shared" si="11"/>
        <v>185</v>
      </c>
      <c r="AA11" s="219">
        <v>0</v>
      </c>
      <c r="AB11" s="219">
        <v>185</v>
      </c>
      <c r="AC11" s="219">
        <v>0</v>
      </c>
      <c r="AD11" s="219">
        <f t="shared" si="12"/>
        <v>30175</v>
      </c>
      <c r="AE11" s="219">
        <f t="shared" si="13"/>
        <v>0</v>
      </c>
      <c r="AF11" s="219">
        <v>0</v>
      </c>
      <c r="AG11" s="219">
        <v>0</v>
      </c>
      <c r="AH11" s="219">
        <v>0</v>
      </c>
      <c r="AI11" s="219">
        <f t="shared" si="14"/>
        <v>29120</v>
      </c>
      <c r="AJ11" s="219">
        <v>0</v>
      </c>
      <c r="AK11" s="219">
        <v>0</v>
      </c>
      <c r="AL11" s="219">
        <v>29120</v>
      </c>
      <c r="AM11" s="219">
        <f t="shared" si="15"/>
        <v>81</v>
      </c>
      <c r="AN11" s="219">
        <v>0</v>
      </c>
      <c r="AO11" s="219">
        <v>0</v>
      </c>
      <c r="AP11" s="219">
        <v>81</v>
      </c>
      <c r="AQ11" s="219">
        <f t="shared" si="16"/>
        <v>792</v>
      </c>
      <c r="AR11" s="219">
        <v>0</v>
      </c>
      <c r="AS11" s="219">
        <v>0</v>
      </c>
      <c r="AT11" s="219">
        <v>792</v>
      </c>
      <c r="AU11" s="219">
        <f t="shared" si="17"/>
        <v>0</v>
      </c>
      <c r="AV11" s="219">
        <v>0</v>
      </c>
      <c r="AW11" s="219">
        <v>0</v>
      </c>
      <c r="AX11" s="219">
        <v>0</v>
      </c>
      <c r="AY11" s="219">
        <f t="shared" si="18"/>
        <v>182</v>
      </c>
      <c r="AZ11" s="219">
        <v>0</v>
      </c>
      <c r="BA11" s="219">
        <v>0</v>
      </c>
      <c r="BB11" s="219">
        <v>182</v>
      </c>
      <c r="BC11" s="218">
        <f t="shared" si="19"/>
        <v>4070</v>
      </c>
      <c r="BD11" s="218">
        <f t="shared" si="20"/>
        <v>0</v>
      </c>
      <c r="BE11" s="219">
        <v>0</v>
      </c>
      <c r="BF11" s="219">
        <v>0</v>
      </c>
      <c r="BG11" s="219">
        <v>0</v>
      </c>
      <c r="BH11" s="219">
        <v>0</v>
      </c>
      <c r="BI11" s="219">
        <v>0</v>
      </c>
      <c r="BJ11" s="219">
        <v>0</v>
      </c>
      <c r="BK11" s="218">
        <f t="shared" si="21"/>
        <v>4070</v>
      </c>
      <c r="BL11" s="219">
        <v>0</v>
      </c>
      <c r="BM11" s="219">
        <v>2803</v>
      </c>
      <c r="BN11" s="219">
        <v>101</v>
      </c>
      <c r="BO11" s="219">
        <v>7</v>
      </c>
      <c r="BP11" s="219">
        <v>0</v>
      </c>
      <c r="BQ11" s="219">
        <v>1159</v>
      </c>
      <c r="BR11" s="219">
        <f t="shared" si="22"/>
        <v>88445</v>
      </c>
      <c r="BS11" s="219">
        <f t="shared" si="23"/>
        <v>0</v>
      </c>
      <c r="BT11" s="219">
        <f t="shared" si="24"/>
        <v>75159</v>
      </c>
      <c r="BU11" s="219">
        <f t="shared" si="25"/>
        <v>2255</v>
      </c>
      <c r="BV11" s="219">
        <f t="shared" si="26"/>
        <v>10846</v>
      </c>
      <c r="BW11" s="219">
        <f t="shared" si="27"/>
        <v>0</v>
      </c>
      <c r="BX11" s="219">
        <f t="shared" si="28"/>
        <v>185</v>
      </c>
      <c r="BY11" s="218">
        <f t="shared" si="29"/>
        <v>88445</v>
      </c>
      <c r="BZ11" s="219">
        <f t="shared" si="30"/>
        <v>0</v>
      </c>
      <c r="CA11" s="219">
        <f t="shared" si="31"/>
        <v>75159</v>
      </c>
      <c r="CB11" s="219">
        <f t="shared" si="32"/>
        <v>2255</v>
      </c>
      <c r="CC11" s="219">
        <f t="shared" si="33"/>
        <v>10846</v>
      </c>
      <c r="CD11" s="219">
        <f t="shared" si="34"/>
        <v>0</v>
      </c>
      <c r="CE11" s="219">
        <f t="shared" si="35"/>
        <v>185</v>
      </c>
      <c r="CF11" s="218">
        <f t="shared" si="36"/>
        <v>0</v>
      </c>
      <c r="CG11" s="219">
        <f t="shared" si="37"/>
        <v>0</v>
      </c>
      <c r="CH11" s="219">
        <f t="shared" si="38"/>
        <v>0</v>
      </c>
      <c r="CI11" s="219">
        <f t="shared" si="39"/>
        <v>0</v>
      </c>
      <c r="CJ11" s="219">
        <f t="shared" si="40"/>
        <v>0</v>
      </c>
      <c r="CK11" s="219">
        <f t="shared" si="41"/>
        <v>0</v>
      </c>
      <c r="CL11" s="219">
        <f t="shared" si="42"/>
        <v>0</v>
      </c>
      <c r="CM11" s="219">
        <f t="shared" si="43"/>
        <v>34245</v>
      </c>
      <c r="CN11" s="219">
        <f t="shared" si="44"/>
        <v>0</v>
      </c>
      <c r="CO11" s="219">
        <f t="shared" si="45"/>
        <v>31923</v>
      </c>
      <c r="CP11" s="219">
        <f t="shared" si="46"/>
        <v>182</v>
      </c>
      <c r="CQ11" s="219">
        <f t="shared" si="47"/>
        <v>799</v>
      </c>
      <c r="CR11" s="219">
        <f t="shared" si="48"/>
        <v>0</v>
      </c>
      <c r="CS11" s="219">
        <f t="shared" si="49"/>
        <v>1341</v>
      </c>
      <c r="CT11" s="218">
        <f t="shared" si="50"/>
        <v>30175</v>
      </c>
      <c r="CU11" s="219">
        <f t="shared" si="51"/>
        <v>0</v>
      </c>
      <c r="CV11" s="219">
        <f t="shared" si="52"/>
        <v>29120</v>
      </c>
      <c r="CW11" s="219">
        <f t="shared" si="53"/>
        <v>81</v>
      </c>
      <c r="CX11" s="219">
        <f t="shared" si="54"/>
        <v>792</v>
      </c>
      <c r="CY11" s="219">
        <f t="shared" si="55"/>
        <v>0</v>
      </c>
      <c r="CZ11" s="219">
        <f t="shared" si="56"/>
        <v>182</v>
      </c>
      <c r="DA11" s="218">
        <f t="shared" si="57"/>
        <v>4070</v>
      </c>
      <c r="DB11" s="219">
        <f t="shared" si="58"/>
        <v>0</v>
      </c>
      <c r="DC11" s="219">
        <f t="shared" si="59"/>
        <v>2803</v>
      </c>
      <c r="DD11" s="219">
        <f t="shared" si="60"/>
        <v>101</v>
      </c>
      <c r="DE11" s="219">
        <f t="shared" si="61"/>
        <v>7</v>
      </c>
      <c r="DF11" s="219">
        <f t="shared" si="62"/>
        <v>0</v>
      </c>
      <c r="DG11" s="219">
        <f t="shared" si="63"/>
        <v>1159</v>
      </c>
      <c r="DH11" s="219">
        <v>0</v>
      </c>
      <c r="DI11" s="218">
        <f t="shared" si="64"/>
        <v>0</v>
      </c>
      <c r="DJ11" s="219">
        <v>0</v>
      </c>
      <c r="DK11" s="219">
        <v>0</v>
      </c>
      <c r="DL11" s="219">
        <v>0</v>
      </c>
      <c r="DM11" s="219">
        <v>0</v>
      </c>
    </row>
    <row r="12" spans="1:117" s="177" customFormat="1" ht="12" customHeight="1">
      <c r="A12" s="178" t="s">
        <v>248</v>
      </c>
      <c r="B12" s="179" t="s">
        <v>326</v>
      </c>
      <c r="C12" s="178" t="s">
        <v>327</v>
      </c>
      <c r="D12" s="220">
        <f t="shared" si="4"/>
        <v>21431</v>
      </c>
      <c r="E12" s="220">
        <f t="shared" si="5"/>
        <v>12996</v>
      </c>
      <c r="F12" s="220">
        <f t="shared" si="6"/>
        <v>0</v>
      </c>
      <c r="G12" s="220">
        <v>0</v>
      </c>
      <c r="H12" s="220">
        <v>0</v>
      </c>
      <c r="I12" s="220">
        <v>0</v>
      </c>
      <c r="J12" s="220">
        <f t="shared" si="7"/>
        <v>9923</v>
      </c>
      <c r="K12" s="220">
        <v>0</v>
      </c>
      <c r="L12" s="220">
        <v>9923</v>
      </c>
      <c r="M12" s="220">
        <v>0</v>
      </c>
      <c r="N12" s="220">
        <f t="shared" si="8"/>
        <v>844</v>
      </c>
      <c r="O12" s="220">
        <v>0</v>
      </c>
      <c r="P12" s="220">
        <v>844</v>
      </c>
      <c r="Q12" s="220">
        <v>0</v>
      </c>
      <c r="R12" s="220">
        <f t="shared" si="9"/>
        <v>2194</v>
      </c>
      <c r="S12" s="220">
        <v>0</v>
      </c>
      <c r="T12" s="220">
        <v>2194</v>
      </c>
      <c r="U12" s="220">
        <v>0</v>
      </c>
      <c r="V12" s="220">
        <f t="shared" si="10"/>
        <v>0</v>
      </c>
      <c r="W12" s="220">
        <v>0</v>
      </c>
      <c r="X12" s="220">
        <v>0</v>
      </c>
      <c r="Y12" s="220">
        <v>0</v>
      </c>
      <c r="Z12" s="220">
        <f t="shared" si="11"/>
        <v>35</v>
      </c>
      <c r="AA12" s="220">
        <v>0</v>
      </c>
      <c r="AB12" s="220">
        <v>35</v>
      </c>
      <c r="AC12" s="220">
        <v>0</v>
      </c>
      <c r="AD12" s="220">
        <f t="shared" si="12"/>
        <v>6511</v>
      </c>
      <c r="AE12" s="220">
        <f t="shared" si="13"/>
        <v>0</v>
      </c>
      <c r="AF12" s="220">
        <v>0</v>
      </c>
      <c r="AG12" s="220">
        <v>0</v>
      </c>
      <c r="AH12" s="220">
        <v>0</v>
      </c>
      <c r="AI12" s="220">
        <f t="shared" si="14"/>
        <v>6413</v>
      </c>
      <c r="AJ12" s="220">
        <v>0</v>
      </c>
      <c r="AK12" s="220">
        <v>0</v>
      </c>
      <c r="AL12" s="220">
        <v>6413</v>
      </c>
      <c r="AM12" s="220">
        <f t="shared" si="15"/>
        <v>98</v>
      </c>
      <c r="AN12" s="220">
        <v>0</v>
      </c>
      <c r="AO12" s="220">
        <v>0</v>
      </c>
      <c r="AP12" s="220">
        <v>98</v>
      </c>
      <c r="AQ12" s="220">
        <f t="shared" si="16"/>
        <v>0</v>
      </c>
      <c r="AR12" s="220">
        <v>0</v>
      </c>
      <c r="AS12" s="220">
        <v>0</v>
      </c>
      <c r="AT12" s="220">
        <v>0</v>
      </c>
      <c r="AU12" s="220">
        <f t="shared" si="17"/>
        <v>0</v>
      </c>
      <c r="AV12" s="220">
        <v>0</v>
      </c>
      <c r="AW12" s="220">
        <v>0</v>
      </c>
      <c r="AX12" s="220">
        <v>0</v>
      </c>
      <c r="AY12" s="220">
        <f t="shared" si="18"/>
        <v>0</v>
      </c>
      <c r="AZ12" s="220">
        <v>0</v>
      </c>
      <c r="BA12" s="220">
        <v>0</v>
      </c>
      <c r="BB12" s="220">
        <v>0</v>
      </c>
      <c r="BC12" s="220">
        <f t="shared" si="19"/>
        <v>1924</v>
      </c>
      <c r="BD12" s="220">
        <f t="shared" si="20"/>
        <v>933</v>
      </c>
      <c r="BE12" s="220">
        <v>0</v>
      </c>
      <c r="BF12" s="220">
        <v>634</v>
      </c>
      <c r="BG12" s="220">
        <v>295</v>
      </c>
      <c r="BH12" s="220">
        <v>0</v>
      </c>
      <c r="BI12" s="220">
        <v>0</v>
      </c>
      <c r="BJ12" s="220">
        <v>4</v>
      </c>
      <c r="BK12" s="220">
        <f t="shared" si="21"/>
        <v>991</v>
      </c>
      <c r="BL12" s="220">
        <v>0</v>
      </c>
      <c r="BM12" s="220">
        <v>900</v>
      </c>
      <c r="BN12" s="220">
        <v>91</v>
      </c>
      <c r="BO12" s="220">
        <v>0</v>
      </c>
      <c r="BP12" s="220">
        <v>0</v>
      </c>
      <c r="BQ12" s="220">
        <v>0</v>
      </c>
      <c r="BR12" s="220">
        <f t="shared" si="22"/>
        <v>13929</v>
      </c>
      <c r="BS12" s="220">
        <f t="shared" si="23"/>
        <v>0</v>
      </c>
      <c r="BT12" s="220">
        <f t="shared" si="24"/>
        <v>10557</v>
      </c>
      <c r="BU12" s="220">
        <f t="shared" si="25"/>
        <v>1139</v>
      </c>
      <c r="BV12" s="220">
        <f t="shared" si="26"/>
        <v>2194</v>
      </c>
      <c r="BW12" s="220">
        <f t="shared" si="27"/>
        <v>0</v>
      </c>
      <c r="BX12" s="220">
        <f t="shared" si="28"/>
        <v>39</v>
      </c>
      <c r="BY12" s="220">
        <f t="shared" si="29"/>
        <v>12996</v>
      </c>
      <c r="BZ12" s="220">
        <f t="shared" si="30"/>
        <v>0</v>
      </c>
      <c r="CA12" s="220">
        <f t="shared" si="31"/>
        <v>9923</v>
      </c>
      <c r="CB12" s="220">
        <f t="shared" si="32"/>
        <v>844</v>
      </c>
      <c r="CC12" s="220">
        <f t="shared" si="33"/>
        <v>2194</v>
      </c>
      <c r="CD12" s="220">
        <f t="shared" si="34"/>
        <v>0</v>
      </c>
      <c r="CE12" s="220">
        <f t="shared" si="35"/>
        <v>35</v>
      </c>
      <c r="CF12" s="220">
        <f t="shared" si="36"/>
        <v>933</v>
      </c>
      <c r="CG12" s="220">
        <f t="shared" si="37"/>
        <v>0</v>
      </c>
      <c r="CH12" s="220">
        <f t="shared" si="38"/>
        <v>634</v>
      </c>
      <c r="CI12" s="220">
        <f t="shared" si="39"/>
        <v>295</v>
      </c>
      <c r="CJ12" s="220">
        <f t="shared" si="40"/>
        <v>0</v>
      </c>
      <c r="CK12" s="220">
        <f t="shared" si="41"/>
        <v>0</v>
      </c>
      <c r="CL12" s="220">
        <f t="shared" si="42"/>
        <v>4</v>
      </c>
      <c r="CM12" s="220">
        <f t="shared" si="43"/>
        <v>7502</v>
      </c>
      <c r="CN12" s="220">
        <f t="shared" si="44"/>
        <v>0</v>
      </c>
      <c r="CO12" s="220">
        <f t="shared" si="45"/>
        <v>7313</v>
      </c>
      <c r="CP12" s="220">
        <f t="shared" si="46"/>
        <v>189</v>
      </c>
      <c r="CQ12" s="220">
        <f t="shared" si="47"/>
        <v>0</v>
      </c>
      <c r="CR12" s="220">
        <f t="shared" si="48"/>
        <v>0</v>
      </c>
      <c r="CS12" s="220">
        <f t="shared" si="49"/>
        <v>0</v>
      </c>
      <c r="CT12" s="220">
        <f t="shared" si="50"/>
        <v>6511</v>
      </c>
      <c r="CU12" s="220">
        <f t="shared" si="51"/>
        <v>0</v>
      </c>
      <c r="CV12" s="220">
        <f t="shared" si="52"/>
        <v>6413</v>
      </c>
      <c r="CW12" s="220">
        <f t="shared" si="53"/>
        <v>98</v>
      </c>
      <c r="CX12" s="220">
        <f t="shared" si="54"/>
        <v>0</v>
      </c>
      <c r="CY12" s="220">
        <f t="shared" si="55"/>
        <v>0</v>
      </c>
      <c r="CZ12" s="220">
        <f t="shared" si="56"/>
        <v>0</v>
      </c>
      <c r="DA12" s="220">
        <f t="shared" si="57"/>
        <v>991</v>
      </c>
      <c r="DB12" s="220">
        <f t="shared" si="58"/>
        <v>0</v>
      </c>
      <c r="DC12" s="220">
        <f t="shared" si="59"/>
        <v>900</v>
      </c>
      <c r="DD12" s="220">
        <f t="shared" si="60"/>
        <v>91</v>
      </c>
      <c r="DE12" s="220">
        <f t="shared" si="61"/>
        <v>0</v>
      </c>
      <c r="DF12" s="220">
        <f t="shared" si="62"/>
        <v>0</v>
      </c>
      <c r="DG12" s="220">
        <f t="shared" si="63"/>
        <v>0</v>
      </c>
      <c r="DH12" s="220">
        <v>0</v>
      </c>
      <c r="DI12" s="220">
        <f t="shared" si="64"/>
        <v>28</v>
      </c>
      <c r="DJ12" s="220">
        <v>0</v>
      </c>
      <c r="DK12" s="220">
        <v>4</v>
      </c>
      <c r="DL12" s="220">
        <v>0</v>
      </c>
      <c r="DM12" s="220">
        <v>24</v>
      </c>
    </row>
    <row r="13" spans="1:117" s="177" customFormat="1" ht="12" customHeight="1">
      <c r="A13" s="178" t="s">
        <v>248</v>
      </c>
      <c r="B13" s="179" t="s">
        <v>328</v>
      </c>
      <c r="C13" s="178" t="s">
        <v>329</v>
      </c>
      <c r="D13" s="220">
        <f t="shared" si="4"/>
        <v>39344</v>
      </c>
      <c r="E13" s="220">
        <f t="shared" si="5"/>
        <v>33549</v>
      </c>
      <c r="F13" s="220">
        <f t="shared" si="6"/>
        <v>0</v>
      </c>
      <c r="G13" s="220">
        <v>0</v>
      </c>
      <c r="H13" s="220">
        <v>0</v>
      </c>
      <c r="I13" s="220">
        <v>0</v>
      </c>
      <c r="J13" s="220">
        <f t="shared" si="7"/>
        <v>23789</v>
      </c>
      <c r="K13" s="220">
        <v>0</v>
      </c>
      <c r="L13" s="220">
        <v>23789</v>
      </c>
      <c r="M13" s="220">
        <v>0</v>
      </c>
      <c r="N13" s="220">
        <f t="shared" si="8"/>
        <v>6009</v>
      </c>
      <c r="O13" s="220">
        <v>0</v>
      </c>
      <c r="P13" s="220">
        <v>6009</v>
      </c>
      <c r="Q13" s="220">
        <v>0</v>
      </c>
      <c r="R13" s="220">
        <f t="shared" si="9"/>
        <v>3509</v>
      </c>
      <c r="S13" s="220">
        <v>0</v>
      </c>
      <c r="T13" s="220">
        <v>3509</v>
      </c>
      <c r="U13" s="220">
        <v>0</v>
      </c>
      <c r="V13" s="220">
        <f t="shared" si="10"/>
        <v>0</v>
      </c>
      <c r="W13" s="220">
        <v>0</v>
      </c>
      <c r="X13" s="220">
        <v>0</v>
      </c>
      <c r="Y13" s="220">
        <v>0</v>
      </c>
      <c r="Z13" s="220">
        <f t="shared" si="11"/>
        <v>242</v>
      </c>
      <c r="AA13" s="220">
        <v>0</v>
      </c>
      <c r="AB13" s="220">
        <v>242</v>
      </c>
      <c r="AC13" s="220">
        <v>0</v>
      </c>
      <c r="AD13" s="220">
        <f t="shared" si="12"/>
        <v>5097</v>
      </c>
      <c r="AE13" s="220">
        <f t="shared" si="13"/>
        <v>0</v>
      </c>
      <c r="AF13" s="220">
        <v>0</v>
      </c>
      <c r="AG13" s="220">
        <v>0</v>
      </c>
      <c r="AH13" s="220">
        <v>0</v>
      </c>
      <c r="AI13" s="220">
        <f t="shared" si="14"/>
        <v>5097</v>
      </c>
      <c r="AJ13" s="220">
        <v>0</v>
      </c>
      <c r="AK13" s="220">
        <v>0</v>
      </c>
      <c r="AL13" s="220">
        <v>5097</v>
      </c>
      <c r="AM13" s="220">
        <f t="shared" si="15"/>
        <v>0</v>
      </c>
      <c r="AN13" s="220">
        <v>0</v>
      </c>
      <c r="AO13" s="220">
        <v>0</v>
      </c>
      <c r="AP13" s="220">
        <v>0</v>
      </c>
      <c r="AQ13" s="220">
        <f t="shared" si="16"/>
        <v>0</v>
      </c>
      <c r="AR13" s="220">
        <v>0</v>
      </c>
      <c r="AS13" s="220">
        <v>0</v>
      </c>
      <c r="AT13" s="220">
        <v>0</v>
      </c>
      <c r="AU13" s="220">
        <f t="shared" si="17"/>
        <v>0</v>
      </c>
      <c r="AV13" s="220">
        <v>0</v>
      </c>
      <c r="AW13" s="220">
        <v>0</v>
      </c>
      <c r="AX13" s="220">
        <v>0</v>
      </c>
      <c r="AY13" s="220">
        <f t="shared" si="18"/>
        <v>0</v>
      </c>
      <c r="AZ13" s="220">
        <v>0</v>
      </c>
      <c r="BA13" s="220">
        <v>0</v>
      </c>
      <c r="BB13" s="220">
        <v>0</v>
      </c>
      <c r="BC13" s="220">
        <f t="shared" si="19"/>
        <v>698</v>
      </c>
      <c r="BD13" s="220">
        <f t="shared" si="20"/>
        <v>58</v>
      </c>
      <c r="BE13" s="220">
        <v>0</v>
      </c>
      <c r="BF13" s="220">
        <v>48</v>
      </c>
      <c r="BG13" s="220">
        <v>8</v>
      </c>
      <c r="BH13" s="220">
        <v>0</v>
      </c>
      <c r="BI13" s="220">
        <v>0</v>
      </c>
      <c r="BJ13" s="220">
        <v>2</v>
      </c>
      <c r="BK13" s="220">
        <f t="shared" si="21"/>
        <v>640</v>
      </c>
      <c r="BL13" s="220">
        <v>0</v>
      </c>
      <c r="BM13" s="220">
        <v>344</v>
      </c>
      <c r="BN13" s="220">
        <v>34</v>
      </c>
      <c r="BO13" s="220">
        <v>0</v>
      </c>
      <c r="BP13" s="220">
        <v>0</v>
      </c>
      <c r="BQ13" s="220">
        <v>262</v>
      </c>
      <c r="BR13" s="220">
        <f t="shared" si="22"/>
        <v>33607</v>
      </c>
      <c r="BS13" s="220">
        <f t="shared" si="23"/>
        <v>0</v>
      </c>
      <c r="BT13" s="220">
        <f t="shared" si="24"/>
        <v>23837</v>
      </c>
      <c r="BU13" s="220">
        <f t="shared" si="25"/>
        <v>6017</v>
      </c>
      <c r="BV13" s="220">
        <f t="shared" si="26"/>
        <v>3509</v>
      </c>
      <c r="BW13" s="220">
        <f t="shared" si="27"/>
        <v>0</v>
      </c>
      <c r="BX13" s="220">
        <f t="shared" si="28"/>
        <v>244</v>
      </c>
      <c r="BY13" s="220">
        <f t="shared" si="29"/>
        <v>33549</v>
      </c>
      <c r="BZ13" s="220">
        <f t="shared" si="30"/>
        <v>0</v>
      </c>
      <c r="CA13" s="220">
        <f t="shared" si="31"/>
        <v>23789</v>
      </c>
      <c r="CB13" s="220">
        <f t="shared" si="32"/>
        <v>6009</v>
      </c>
      <c r="CC13" s="220">
        <f t="shared" si="33"/>
        <v>3509</v>
      </c>
      <c r="CD13" s="220">
        <f t="shared" si="34"/>
        <v>0</v>
      </c>
      <c r="CE13" s="220">
        <f t="shared" si="35"/>
        <v>242</v>
      </c>
      <c r="CF13" s="220">
        <f t="shared" si="36"/>
        <v>58</v>
      </c>
      <c r="CG13" s="220">
        <f t="shared" si="37"/>
        <v>0</v>
      </c>
      <c r="CH13" s="220">
        <f t="shared" si="38"/>
        <v>48</v>
      </c>
      <c r="CI13" s="220">
        <f t="shared" si="39"/>
        <v>8</v>
      </c>
      <c r="CJ13" s="220">
        <f t="shared" si="40"/>
        <v>0</v>
      </c>
      <c r="CK13" s="220">
        <f t="shared" si="41"/>
        <v>0</v>
      </c>
      <c r="CL13" s="220">
        <f t="shared" si="42"/>
        <v>2</v>
      </c>
      <c r="CM13" s="220">
        <f t="shared" si="43"/>
        <v>5737</v>
      </c>
      <c r="CN13" s="220">
        <f t="shared" si="44"/>
        <v>0</v>
      </c>
      <c r="CO13" s="220">
        <f t="shared" si="45"/>
        <v>5441</v>
      </c>
      <c r="CP13" s="220">
        <f t="shared" si="46"/>
        <v>34</v>
      </c>
      <c r="CQ13" s="220">
        <f t="shared" si="47"/>
        <v>0</v>
      </c>
      <c r="CR13" s="220">
        <f t="shared" si="48"/>
        <v>0</v>
      </c>
      <c r="CS13" s="220">
        <f t="shared" si="49"/>
        <v>262</v>
      </c>
      <c r="CT13" s="220">
        <f t="shared" si="50"/>
        <v>5097</v>
      </c>
      <c r="CU13" s="220">
        <f t="shared" si="51"/>
        <v>0</v>
      </c>
      <c r="CV13" s="220">
        <f t="shared" si="52"/>
        <v>5097</v>
      </c>
      <c r="CW13" s="220">
        <f t="shared" si="53"/>
        <v>0</v>
      </c>
      <c r="CX13" s="220">
        <f t="shared" si="54"/>
        <v>0</v>
      </c>
      <c r="CY13" s="220">
        <f t="shared" si="55"/>
        <v>0</v>
      </c>
      <c r="CZ13" s="220">
        <f t="shared" si="56"/>
        <v>0</v>
      </c>
      <c r="DA13" s="220">
        <f t="shared" si="57"/>
        <v>640</v>
      </c>
      <c r="DB13" s="220">
        <f t="shared" si="58"/>
        <v>0</v>
      </c>
      <c r="DC13" s="220">
        <f t="shared" si="59"/>
        <v>344</v>
      </c>
      <c r="DD13" s="220">
        <f t="shared" si="60"/>
        <v>34</v>
      </c>
      <c r="DE13" s="220">
        <f t="shared" si="61"/>
        <v>0</v>
      </c>
      <c r="DF13" s="220">
        <f t="shared" si="62"/>
        <v>0</v>
      </c>
      <c r="DG13" s="220">
        <f t="shared" si="63"/>
        <v>262</v>
      </c>
      <c r="DH13" s="220">
        <v>0</v>
      </c>
      <c r="DI13" s="220">
        <f t="shared" si="64"/>
        <v>2</v>
      </c>
      <c r="DJ13" s="220">
        <v>0</v>
      </c>
      <c r="DK13" s="220">
        <v>0</v>
      </c>
      <c r="DL13" s="220">
        <v>2</v>
      </c>
      <c r="DM13" s="220">
        <v>0</v>
      </c>
    </row>
    <row r="14" spans="1:117" s="177" customFormat="1" ht="12" customHeight="1">
      <c r="A14" s="178" t="s">
        <v>248</v>
      </c>
      <c r="B14" s="179" t="s">
        <v>330</v>
      </c>
      <c r="C14" s="178" t="s">
        <v>331</v>
      </c>
      <c r="D14" s="220">
        <f t="shared" si="4"/>
        <v>23666</v>
      </c>
      <c r="E14" s="220">
        <f t="shared" si="5"/>
        <v>20393</v>
      </c>
      <c r="F14" s="220">
        <f t="shared" si="6"/>
        <v>10193</v>
      </c>
      <c r="G14" s="220">
        <v>0</v>
      </c>
      <c r="H14" s="220">
        <v>10193</v>
      </c>
      <c r="I14" s="220">
        <v>0</v>
      </c>
      <c r="J14" s="220">
        <f t="shared" si="7"/>
        <v>9400</v>
      </c>
      <c r="K14" s="220">
        <v>0</v>
      </c>
      <c r="L14" s="220">
        <v>9400</v>
      </c>
      <c r="M14" s="220">
        <v>0</v>
      </c>
      <c r="N14" s="220">
        <f t="shared" si="8"/>
        <v>793</v>
      </c>
      <c r="O14" s="220">
        <v>0</v>
      </c>
      <c r="P14" s="220">
        <v>793</v>
      </c>
      <c r="Q14" s="220">
        <v>0</v>
      </c>
      <c r="R14" s="220">
        <f t="shared" si="9"/>
        <v>0</v>
      </c>
      <c r="S14" s="220">
        <v>0</v>
      </c>
      <c r="T14" s="220">
        <v>0</v>
      </c>
      <c r="U14" s="220">
        <v>0</v>
      </c>
      <c r="V14" s="220">
        <f t="shared" si="10"/>
        <v>0</v>
      </c>
      <c r="W14" s="220">
        <v>0</v>
      </c>
      <c r="X14" s="220">
        <v>0</v>
      </c>
      <c r="Y14" s="220">
        <v>0</v>
      </c>
      <c r="Z14" s="220">
        <f t="shared" si="11"/>
        <v>7</v>
      </c>
      <c r="AA14" s="220">
        <v>0</v>
      </c>
      <c r="AB14" s="220">
        <v>7</v>
      </c>
      <c r="AC14" s="220">
        <v>0</v>
      </c>
      <c r="AD14" s="220">
        <f t="shared" si="12"/>
        <v>1379</v>
      </c>
      <c r="AE14" s="220">
        <f t="shared" si="13"/>
        <v>657</v>
      </c>
      <c r="AF14" s="220">
        <v>0</v>
      </c>
      <c r="AG14" s="220">
        <v>0</v>
      </c>
      <c r="AH14" s="220">
        <v>657</v>
      </c>
      <c r="AI14" s="220">
        <f t="shared" si="14"/>
        <v>161</v>
      </c>
      <c r="AJ14" s="220">
        <v>0</v>
      </c>
      <c r="AK14" s="220">
        <v>0</v>
      </c>
      <c r="AL14" s="220">
        <v>161</v>
      </c>
      <c r="AM14" s="220">
        <f t="shared" si="15"/>
        <v>496</v>
      </c>
      <c r="AN14" s="220">
        <v>0</v>
      </c>
      <c r="AO14" s="220">
        <v>0</v>
      </c>
      <c r="AP14" s="220">
        <v>496</v>
      </c>
      <c r="AQ14" s="220">
        <f t="shared" si="16"/>
        <v>0</v>
      </c>
      <c r="AR14" s="220">
        <v>0</v>
      </c>
      <c r="AS14" s="220">
        <v>0</v>
      </c>
      <c r="AT14" s="220">
        <v>0</v>
      </c>
      <c r="AU14" s="220">
        <f t="shared" si="17"/>
        <v>0</v>
      </c>
      <c r="AV14" s="220">
        <v>0</v>
      </c>
      <c r="AW14" s="220">
        <v>0</v>
      </c>
      <c r="AX14" s="220">
        <v>0</v>
      </c>
      <c r="AY14" s="220">
        <f t="shared" si="18"/>
        <v>65</v>
      </c>
      <c r="AZ14" s="220">
        <v>0</v>
      </c>
      <c r="BA14" s="220">
        <v>0</v>
      </c>
      <c r="BB14" s="220">
        <v>65</v>
      </c>
      <c r="BC14" s="220">
        <f t="shared" si="19"/>
        <v>1894</v>
      </c>
      <c r="BD14" s="220">
        <f t="shared" si="20"/>
        <v>1894</v>
      </c>
      <c r="BE14" s="220">
        <v>817</v>
      </c>
      <c r="BF14" s="220">
        <v>496</v>
      </c>
      <c r="BG14" s="220">
        <v>321</v>
      </c>
      <c r="BH14" s="220">
        <v>0</v>
      </c>
      <c r="BI14" s="220">
        <v>0</v>
      </c>
      <c r="BJ14" s="220">
        <v>260</v>
      </c>
      <c r="BK14" s="220">
        <f t="shared" si="21"/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f t="shared" si="22"/>
        <v>22287</v>
      </c>
      <c r="BS14" s="220">
        <f t="shared" si="23"/>
        <v>11010</v>
      </c>
      <c r="BT14" s="220">
        <f t="shared" si="24"/>
        <v>9896</v>
      </c>
      <c r="BU14" s="220">
        <f t="shared" si="25"/>
        <v>1114</v>
      </c>
      <c r="BV14" s="220">
        <f t="shared" si="26"/>
        <v>0</v>
      </c>
      <c r="BW14" s="220">
        <f t="shared" si="27"/>
        <v>0</v>
      </c>
      <c r="BX14" s="220">
        <f t="shared" si="28"/>
        <v>267</v>
      </c>
      <c r="BY14" s="220">
        <f t="shared" si="29"/>
        <v>20393</v>
      </c>
      <c r="BZ14" s="220">
        <f t="shared" si="30"/>
        <v>10193</v>
      </c>
      <c r="CA14" s="220">
        <f t="shared" si="31"/>
        <v>9400</v>
      </c>
      <c r="CB14" s="220">
        <f t="shared" si="32"/>
        <v>793</v>
      </c>
      <c r="CC14" s="220">
        <f t="shared" si="33"/>
        <v>0</v>
      </c>
      <c r="CD14" s="220">
        <f t="shared" si="34"/>
        <v>0</v>
      </c>
      <c r="CE14" s="220">
        <f t="shared" si="35"/>
        <v>7</v>
      </c>
      <c r="CF14" s="220">
        <f t="shared" si="36"/>
        <v>1894</v>
      </c>
      <c r="CG14" s="220">
        <f t="shared" si="37"/>
        <v>817</v>
      </c>
      <c r="CH14" s="220">
        <f t="shared" si="38"/>
        <v>496</v>
      </c>
      <c r="CI14" s="220">
        <f t="shared" si="39"/>
        <v>321</v>
      </c>
      <c r="CJ14" s="220">
        <f t="shared" si="40"/>
        <v>0</v>
      </c>
      <c r="CK14" s="220">
        <f t="shared" si="41"/>
        <v>0</v>
      </c>
      <c r="CL14" s="220">
        <f t="shared" si="42"/>
        <v>260</v>
      </c>
      <c r="CM14" s="220">
        <f t="shared" si="43"/>
        <v>1379</v>
      </c>
      <c r="CN14" s="220">
        <f t="shared" si="44"/>
        <v>657</v>
      </c>
      <c r="CO14" s="220">
        <f t="shared" si="45"/>
        <v>161</v>
      </c>
      <c r="CP14" s="220">
        <f t="shared" si="46"/>
        <v>496</v>
      </c>
      <c r="CQ14" s="220">
        <f t="shared" si="47"/>
        <v>0</v>
      </c>
      <c r="CR14" s="220">
        <f t="shared" si="48"/>
        <v>0</v>
      </c>
      <c r="CS14" s="220">
        <f t="shared" si="49"/>
        <v>65</v>
      </c>
      <c r="CT14" s="220">
        <f t="shared" si="50"/>
        <v>1379</v>
      </c>
      <c r="CU14" s="220">
        <f t="shared" si="51"/>
        <v>657</v>
      </c>
      <c r="CV14" s="220">
        <f t="shared" si="52"/>
        <v>161</v>
      </c>
      <c r="CW14" s="220">
        <f t="shared" si="53"/>
        <v>496</v>
      </c>
      <c r="CX14" s="220">
        <f t="shared" si="54"/>
        <v>0</v>
      </c>
      <c r="CY14" s="220">
        <f t="shared" si="55"/>
        <v>0</v>
      </c>
      <c r="CZ14" s="220">
        <f t="shared" si="56"/>
        <v>65</v>
      </c>
      <c r="DA14" s="220">
        <f t="shared" si="57"/>
        <v>0</v>
      </c>
      <c r="DB14" s="220">
        <f t="shared" si="58"/>
        <v>0</v>
      </c>
      <c r="DC14" s="220">
        <f t="shared" si="59"/>
        <v>0</v>
      </c>
      <c r="DD14" s="220">
        <f t="shared" si="60"/>
        <v>0</v>
      </c>
      <c r="DE14" s="220">
        <f t="shared" si="61"/>
        <v>0</v>
      </c>
      <c r="DF14" s="220">
        <f t="shared" si="62"/>
        <v>0</v>
      </c>
      <c r="DG14" s="220">
        <f t="shared" si="63"/>
        <v>0</v>
      </c>
      <c r="DH14" s="220">
        <v>0</v>
      </c>
      <c r="DI14" s="220">
        <f t="shared" si="64"/>
        <v>0</v>
      </c>
      <c r="DJ14" s="220">
        <v>0</v>
      </c>
      <c r="DK14" s="220">
        <v>0</v>
      </c>
      <c r="DL14" s="220">
        <v>0</v>
      </c>
      <c r="DM14" s="220">
        <v>0</v>
      </c>
    </row>
    <row r="15" spans="1:117" s="177" customFormat="1" ht="12" customHeight="1">
      <c r="A15" s="178" t="s">
        <v>248</v>
      </c>
      <c r="B15" s="179" t="s">
        <v>332</v>
      </c>
      <c r="C15" s="178" t="s">
        <v>333</v>
      </c>
      <c r="D15" s="220">
        <f t="shared" si="4"/>
        <v>13226</v>
      </c>
      <c r="E15" s="220">
        <f t="shared" si="5"/>
        <v>10557</v>
      </c>
      <c r="F15" s="220">
        <f t="shared" si="6"/>
        <v>0</v>
      </c>
      <c r="G15" s="220">
        <v>0</v>
      </c>
      <c r="H15" s="220">
        <v>0</v>
      </c>
      <c r="I15" s="220">
        <v>0</v>
      </c>
      <c r="J15" s="220">
        <f t="shared" si="7"/>
        <v>7299</v>
      </c>
      <c r="K15" s="220">
        <v>0</v>
      </c>
      <c r="L15" s="220">
        <v>7299</v>
      </c>
      <c r="M15" s="220">
        <v>0</v>
      </c>
      <c r="N15" s="220">
        <f t="shared" si="8"/>
        <v>1649</v>
      </c>
      <c r="O15" s="220">
        <v>822</v>
      </c>
      <c r="P15" s="220">
        <v>827</v>
      </c>
      <c r="Q15" s="220">
        <v>0</v>
      </c>
      <c r="R15" s="220">
        <f t="shared" si="9"/>
        <v>1597</v>
      </c>
      <c r="S15" s="220">
        <v>0</v>
      </c>
      <c r="T15" s="220">
        <v>1597</v>
      </c>
      <c r="U15" s="220">
        <v>0</v>
      </c>
      <c r="V15" s="220">
        <f t="shared" si="10"/>
        <v>12</v>
      </c>
      <c r="W15" s="220">
        <v>0</v>
      </c>
      <c r="X15" s="220">
        <v>12</v>
      </c>
      <c r="Y15" s="220">
        <v>0</v>
      </c>
      <c r="Z15" s="220">
        <f t="shared" si="11"/>
        <v>0</v>
      </c>
      <c r="AA15" s="220">
        <v>0</v>
      </c>
      <c r="AB15" s="220">
        <v>0</v>
      </c>
      <c r="AC15" s="220">
        <v>0</v>
      </c>
      <c r="AD15" s="220">
        <f t="shared" si="12"/>
        <v>2182</v>
      </c>
      <c r="AE15" s="220">
        <f t="shared" si="13"/>
        <v>0</v>
      </c>
      <c r="AF15" s="220">
        <v>0</v>
      </c>
      <c r="AG15" s="220">
        <v>0</v>
      </c>
      <c r="AH15" s="220">
        <v>0</v>
      </c>
      <c r="AI15" s="220">
        <f t="shared" si="14"/>
        <v>2182</v>
      </c>
      <c r="AJ15" s="220">
        <v>0</v>
      </c>
      <c r="AK15" s="220">
        <v>0</v>
      </c>
      <c r="AL15" s="220">
        <v>2182</v>
      </c>
      <c r="AM15" s="220">
        <f t="shared" si="15"/>
        <v>0</v>
      </c>
      <c r="AN15" s="220">
        <v>0</v>
      </c>
      <c r="AO15" s="220">
        <v>0</v>
      </c>
      <c r="AP15" s="220">
        <v>0</v>
      </c>
      <c r="AQ15" s="220">
        <f t="shared" si="16"/>
        <v>0</v>
      </c>
      <c r="AR15" s="220">
        <v>0</v>
      </c>
      <c r="AS15" s="220">
        <v>0</v>
      </c>
      <c r="AT15" s="220">
        <v>0</v>
      </c>
      <c r="AU15" s="220">
        <f t="shared" si="17"/>
        <v>0</v>
      </c>
      <c r="AV15" s="220">
        <v>0</v>
      </c>
      <c r="AW15" s="220">
        <v>0</v>
      </c>
      <c r="AX15" s="220">
        <v>0</v>
      </c>
      <c r="AY15" s="220">
        <f t="shared" si="18"/>
        <v>0</v>
      </c>
      <c r="AZ15" s="220">
        <v>0</v>
      </c>
      <c r="BA15" s="220">
        <v>0</v>
      </c>
      <c r="BB15" s="220">
        <v>0</v>
      </c>
      <c r="BC15" s="220">
        <f t="shared" si="19"/>
        <v>487</v>
      </c>
      <c r="BD15" s="220">
        <f t="shared" si="20"/>
        <v>484</v>
      </c>
      <c r="BE15" s="220">
        <v>0</v>
      </c>
      <c r="BF15" s="220">
        <v>226</v>
      </c>
      <c r="BG15" s="220">
        <v>240</v>
      </c>
      <c r="BH15" s="220">
        <v>0</v>
      </c>
      <c r="BI15" s="220">
        <v>0</v>
      </c>
      <c r="BJ15" s="220">
        <v>18</v>
      </c>
      <c r="BK15" s="220">
        <f t="shared" si="21"/>
        <v>3</v>
      </c>
      <c r="BL15" s="220">
        <v>0</v>
      </c>
      <c r="BM15" s="220">
        <v>0</v>
      </c>
      <c r="BN15" s="220">
        <v>0</v>
      </c>
      <c r="BO15" s="220">
        <v>3</v>
      </c>
      <c r="BP15" s="220">
        <v>0</v>
      </c>
      <c r="BQ15" s="220">
        <v>0</v>
      </c>
      <c r="BR15" s="220">
        <f t="shared" si="22"/>
        <v>11041</v>
      </c>
      <c r="BS15" s="220">
        <f t="shared" si="23"/>
        <v>0</v>
      </c>
      <c r="BT15" s="220">
        <f t="shared" si="24"/>
        <v>7525</v>
      </c>
      <c r="BU15" s="220">
        <f t="shared" si="25"/>
        <v>1889</v>
      </c>
      <c r="BV15" s="220">
        <f t="shared" si="26"/>
        <v>1597</v>
      </c>
      <c r="BW15" s="220">
        <f t="shared" si="27"/>
        <v>12</v>
      </c>
      <c r="BX15" s="220">
        <f t="shared" si="28"/>
        <v>18</v>
      </c>
      <c r="BY15" s="220">
        <f t="shared" si="29"/>
        <v>10557</v>
      </c>
      <c r="BZ15" s="220">
        <f t="shared" si="30"/>
        <v>0</v>
      </c>
      <c r="CA15" s="220">
        <f t="shared" si="31"/>
        <v>7299</v>
      </c>
      <c r="CB15" s="220">
        <f t="shared" si="32"/>
        <v>1649</v>
      </c>
      <c r="CC15" s="220">
        <f t="shared" si="33"/>
        <v>1597</v>
      </c>
      <c r="CD15" s="220">
        <f t="shared" si="34"/>
        <v>12</v>
      </c>
      <c r="CE15" s="220">
        <f t="shared" si="35"/>
        <v>0</v>
      </c>
      <c r="CF15" s="220">
        <f t="shared" si="36"/>
        <v>484</v>
      </c>
      <c r="CG15" s="220">
        <f t="shared" si="37"/>
        <v>0</v>
      </c>
      <c r="CH15" s="220">
        <f t="shared" si="38"/>
        <v>226</v>
      </c>
      <c r="CI15" s="220">
        <f t="shared" si="39"/>
        <v>240</v>
      </c>
      <c r="CJ15" s="220">
        <f t="shared" si="40"/>
        <v>0</v>
      </c>
      <c r="CK15" s="220">
        <f t="shared" si="41"/>
        <v>0</v>
      </c>
      <c r="CL15" s="220">
        <f t="shared" si="42"/>
        <v>18</v>
      </c>
      <c r="CM15" s="220">
        <f t="shared" si="43"/>
        <v>2185</v>
      </c>
      <c r="CN15" s="220">
        <f t="shared" si="44"/>
        <v>0</v>
      </c>
      <c r="CO15" s="220">
        <f t="shared" si="45"/>
        <v>2182</v>
      </c>
      <c r="CP15" s="220">
        <f t="shared" si="46"/>
        <v>0</v>
      </c>
      <c r="CQ15" s="220">
        <f t="shared" si="47"/>
        <v>3</v>
      </c>
      <c r="CR15" s="220">
        <f t="shared" si="48"/>
        <v>0</v>
      </c>
      <c r="CS15" s="220">
        <f t="shared" si="49"/>
        <v>0</v>
      </c>
      <c r="CT15" s="220">
        <f t="shared" si="50"/>
        <v>2182</v>
      </c>
      <c r="CU15" s="220">
        <f t="shared" si="51"/>
        <v>0</v>
      </c>
      <c r="CV15" s="220">
        <f t="shared" si="52"/>
        <v>2182</v>
      </c>
      <c r="CW15" s="220">
        <f t="shared" si="53"/>
        <v>0</v>
      </c>
      <c r="CX15" s="220">
        <f t="shared" si="54"/>
        <v>0</v>
      </c>
      <c r="CY15" s="220">
        <f t="shared" si="55"/>
        <v>0</v>
      </c>
      <c r="CZ15" s="220">
        <f t="shared" si="56"/>
        <v>0</v>
      </c>
      <c r="DA15" s="220">
        <f t="shared" si="57"/>
        <v>3</v>
      </c>
      <c r="DB15" s="220">
        <f t="shared" si="58"/>
        <v>0</v>
      </c>
      <c r="DC15" s="220">
        <f t="shared" si="59"/>
        <v>0</v>
      </c>
      <c r="DD15" s="220">
        <f t="shared" si="60"/>
        <v>0</v>
      </c>
      <c r="DE15" s="220">
        <f t="shared" si="61"/>
        <v>3</v>
      </c>
      <c r="DF15" s="220">
        <f t="shared" si="62"/>
        <v>0</v>
      </c>
      <c r="DG15" s="220">
        <f t="shared" si="63"/>
        <v>0</v>
      </c>
      <c r="DH15" s="220">
        <v>0</v>
      </c>
      <c r="DI15" s="220">
        <f t="shared" si="64"/>
        <v>0</v>
      </c>
      <c r="DJ15" s="220">
        <v>0</v>
      </c>
      <c r="DK15" s="220">
        <v>0</v>
      </c>
      <c r="DL15" s="220">
        <v>0</v>
      </c>
      <c r="DM15" s="220">
        <v>0</v>
      </c>
    </row>
    <row r="16" spans="1:117" s="177" customFormat="1" ht="12" customHeight="1">
      <c r="A16" s="178" t="s">
        <v>248</v>
      </c>
      <c r="B16" s="179" t="s">
        <v>334</v>
      </c>
      <c r="C16" s="178" t="s">
        <v>335</v>
      </c>
      <c r="D16" s="220">
        <f t="shared" si="4"/>
        <v>18453</v>
      </c>
      <c r="E16" s="220">
        <f t="shared" si="5"/>
        <v>12447</v>
      </c>
      <c r="F16" s="220">
        <f t="shared" si="6"/>
        <v>0</v>
      </c>
      <c r="G16" s="220">
        <v>0</v>
      </c>
      <c r="H16" s="220">
        <v>0</v>
      </c>
      <c r="I16" s="220">
        <v>0</v>
      </c>
      <c r="J16" s="220">
        <f t="shared" si="7"/>
        <v>8541</v>
      </c>
      <c r="K16" s="220">
        <v>0</v>
      </c>
      <c r="L16" s="220">
        <v>8541</v>
      </c>
      <c r="M16" s="220">
        <v>0</v>
      </c>
      <c r="N16" s="220">
        <f t="shared" si="8"/>
        <v>483</v>
      </c>
      <c r="O16" s="220">
        <v>0</v>
      </c>
      <c r="P16" s="220">
        <v>483</v>
      </c>
      <c r="Q16" s="220">
        <v>0</v>
      </c>
      <c r="R16" s="220">
        <f t="shared" si="9"/>
        <v>3418</v>
      </c>
      <c r="S16" s="220">
        <v>0</v>
      </c>
      <c r="T16" s="220">
        <v>3418</v>
      </c>
      <c r="U16" s="220">
        <v>0</v>
      </c>
      <c r="V16" s="220">
        <f t="shared" si="10"/>
        <v>0</v>
      </c>
      <c r="W16" s="220">
        <v>0</v>
      </c>
      <c r="X16" s="220">
        <v>0</v>
      </c>
      <c r="Y16" s="220">
        <v>0</v>
      </c>
      <c r="Z16" s="220">
        <f t="shared" si="11"/>
        <v>5</v>
      </c>
      <c r="AA16" s="220">
        <v>0</v>
      </c>
      <c r="AB16" s="220">
        <v>5</v>
      </c>
      <c r="AC16" s="220">
        <v>0</v>
      </c>
      <c r="AD16" s="220">
        <f t="shared" si="12"/>
        <v>2292</v>
      </c>
      <c r="AE16" s="220">
        <f t="shared" si="13"/>
        <v>0</v>
      </c>
      <c r="AF16" s="220">
        <v>0</v>
      </c>
      <c r="AG16" s="220">
        <v>0</v>
      </c>
      <c r="AH16" s="220">
        <v>0</v>
      </c>
      <c r="AI16" s="220">
        <f t="shared" si="14"/>
        <v>2292</v>
      </c>
      <c r="AJ16" s="220">
        <v>0</v>
      </c>
      <c r="AK16" s="220">
        <v>0</v>
      </c>
      <c r="AL16" s="220">
        <v>2292</v>
      </c>
      <c r="AM16" s="220">
        <f t="shared" si="15"/>
        <v>0</v>
      </c>
      <c r="AN16" s="220">
        <v>0</v>
      </c>
      <c r="AO16" s="220">
        <v>0</v>
      </c>
      <c r="AP16" s="220">
        <v>0</v>
      </c>
      <c r="AQ16" s="220">
        <f t="shared" si="16"/>
        <v>0</v>
      </c>
      <c r="AR16" s="220">
        <v>0</v>
      </c>
      <c r="AS16" s="220">
        <v>0</v>
      </c>
      <c r="AT16" s="220">
        <v>0</v>
      </c>
      <c r="AU16" s="220">
        <f t="shared" si="17"/>
        <v>0</v>
      </c>
      <c r="AV16" s="220">
        <v>0</v>
      </c>
      <c r="AW16" s="220">
        <v>0</v>
      </c>
      <c r="AX16" s="220">
        <v>0</v>
      </c>
      <c r="AY16" s="220">
        <f t="shared" si="18"/>
        <v>0</v>
      </c>
      <c r="AZ16" s="220">
        <v>0</v>
      </c>
      <c r="BA16" s="220">
        <v>0</v>
      </c>
      <c r="BB16" s="220">
        <v>0</v>
      </c>
      <c r="BC16" s="220">
        <f t="shared" si="19"/>
        <v>3714</v>
      </c>
      <c r="BD16" s="220">
        <f t="shared" si="20"/>
        <v>3631</v>
      </c>
      <c r="BE16" s="220">
        <v>0</v>
      </c>
      <c r="BF16" s="220">
        <v>1050</v>
      </c>
      <c r="BG16" s="220">
        <v>2392</v>
      </c>
      <c r="BH16" s="220">
        <v>189</v>
      </c>
      <c r="BI16" s="220">
        <v>0</v>
      </c>
      <c r="BJ16" s="220">
        <v>0</v>
      </c>
      <c r="BK16" s="220">
        <f t="shared" si="21"/>
        <v>83</v>
      </c>
      <c r="BL16" s="220">
        <v>0</v>
      </c>
      <c r="BM16" s="220">
        <v>61</v>
      </c>
      <c r="BN16" s="220">
        <v>0</v>
      </c>
      <c r="BO16" s="220">
        <v>22</v>
      </c>
      <c r="BP16" s="220">
        <v>0</v>
      </c>
      <c r="BQ16" s="220">
        <v>0</v>
      </c>
      <c r="BR16" s="220">
        <f t="shared" si="22"/>
        <v>16078</v>
      </c>
      <c r="BS16" s="220">
        <f t="shared" si="23"/>
        <v>0</v>
      </c>
      <c r="BT16" s="220">
        <f t="shared" si="24"/>
        <v>9591</v>
      </c>
      <c r="BU16" s="220">
        <f t="shared" si="25"/>
        <v>2875</v>
      </c>
      <c r="BV16" s="220">
        <f t="shared" si="26"/>
        <v>3607</v>
      </c>
      <c r="BW16" s="220">
        <f t="shared" si="27"/>
        <v>0</v>
      </c>
      <c r="BX16" s="220">
        <f t="shared" si="28"/>
        <v>5</v>
      </c>
      <c r="BY16" s="220">
        <f t="shared" si="29"/>
        <v>12447</v>
      </c>
      <c r="BZ16" s="220">
        <f t="shared" si="30"/>
        <v>0</v>
      </c>
      <c r="CA16" s="220">
        <f t="shared" si="31"/>
        <v>8541</v>
      </c>
      <c r="CB16" s="220">
        <f t="shared" si="32"/>
        <v>483</v>
      </c>
      <c r="CC16" s="220">
        <f t="shared" si="33"/>
        <v>3418</v>
      </c>
      <c r="CD16" s="220">
        <f t="shared" si="34"/>
        <v>0</v>
      </c>
      <c r="CE16" s="220">
        <f t="shared" si="35"/>
        <v>5</v>
      </c>
      <c r="CF16" s="220">
        <f t="shared" si="36"/>
        <v>3631</v>
      </c>
      <c r="CG16" s="220">
        <f t="shared" si="37"/>
        <v>0</v>
      </c>
      <c r="CH16" s="220">
        <f t="shared" si="38"/>
        <v>1050</v>
      </c>
      <c r="CI16" s="220">
        <f t="shared" si="39"/>
        <v>2392</v>
      </c>
      <c r="CJ16" s="220">
        <f t="shared" si="40"/>
        <v>189</v>
      </c>
      <c r="CK16" s="220">
        <f t="shared" si="41"/>
        <v>0</v>
      </c>
      <c r="CL16" s="220">
        <f t="shared" si="42"/>
        <v>0</v>
      </c>
      <c r="CM16" s="220">
        <f t="shared" si="43"/>
        <v>2375</v>
      </c>
      <c r="CN16" s="220">
        <f t="shared" si="44"/>
        <v>0</v>
      </c>
      <c r="CO16" s="220">
        <f t="shared" si="45"/>
        <v>2353</v>
      </c>
      <c r="CP16" s="220">
        <f t="shared" si="46"/>
        <v>0</v>
      </c>
      <c r="CQ16" s="220">
        <f t="shared" si="47"/>
        <v>22</v>
      </c>
      <c r="CR16" s="220">
        <f t="shared" si="48"/>
        <v>0</v>
      </c>
      <c r="CS16" s="220">
        <f t="shared" si="49"/>
        <v>0</v>
      </c>
      <c r="CT16" s="220">
        <f t="shared" si="50"/>
        <v>2292</v>
      </c>
      <c r="CU16" s="220">
        <f t="shared" si="51"/>
        <v>0</v>
      </c>
      <c r="CV16" s="220">
        <f t="shared" si="52"/>
        <v>2292</v>
      </c>
      <c r="CW16" s="220">
        <f t="shared" si="53"/>
        <v>0</v>
      </c>
      <c r="CX16" s="220">
        <f t="shared" si="54"/>
        <v>0</v>
      </c>
      <c r="CY16" s="220">
        <f t="shared" si="55"/>
        <v>0</v>
      </c>
      <c r="CZ16" s="220">
        <f t="shared" si="56"/>
        <v>0</v>
      </c>
      <c r="DA16" s="220">
        <f t="shared" si="57"/>
        <v>83</v>
      </c>
      <c r="DB16" s="220">
        <f t="shared" si="58"/>
        <v>0</v>
      </c>
      <c r="DC16" s="220">
        <f t="shared" si="59"/>
        <v>61</v>
      </c>
      <c r="DD16" s="220">
        <f t="shared" si="60"/>
        <v>0</v>
      </c>
      <c r="DE16" s="220">
        <f t="shared" si="61"/>
        <v>22</v>
      </c>
      <c r="DF16" s="220">
        <f t="shared" si="62"/>
        <v>0</v>
      </c>
      <c r="DG16" s="220">
        <f t="shared" si="63"/>
        <v>0</v>
      </c>
      <c r="DH16" s="220">
        <v>0</v>
      </c>
      <c r="DI16" s="220">
        <f t="shared" si="64"/>
        <v>0</v>
      </c>
      <c r="DJ16" s="220">
        <v>0</v>
      </c>
      <c r="DK16" s="220">
        <v>0</v>
      </c>
      <c r="DL16" s="220">
        <v>0</v>
      </c>
      <c r="DM16" s="220">
        <v>0</v>
      </c>
    </row>
    <row r="17" spans="1:117" s="177" customFormat="1" ht="12" customHeight="1">
      <c r="A17" s="178" t="s">
        <v>248</v>
      </c>
      <c r="B17" s="179" t="s">
        <v>336</v>
      </c>
      <c r="C17" s="178" t="s">
        <v>337</v>
      </c>
      <c r="D17" s="220">
        <f t="shared" si="4"/>
        <v>10665</v>
      </c>
      <c r="E17" s="220">
        <f t="shared" si="5"/>
        <v>6859</v>
      </c>
      <c r="F17" s="220">
        <f t="shared" si="6"/>
        <v>0</v>
      </c>
      <c r="G17" s="220">
        <v>0</v>
      </c>
      <c r="H17" s="220">
        <v>0</v>
      </c>
      <c r="I17" s="220">
        <v>0</v>
      </c>
      <c r="J17" s="220">
        <f t="shared" si="7"/>
        <v>5229</v>
      </c>
      <c r="K17" s="220">
        <v>0</v>
      </c>
      <c r="L17" s="220">
        <v>5229</v>
      </c>
      <c r="M17" s="220">
        <v>0</v>
      </c>
      <c r="N17" s="220">
        <f t="shared" si="8"/>
        <v>440</v>
      </c>
      <c r="O17" s="220">
        <v>0</v>
      </c>
      <c r="P17" s="220">
        <v>440</v>
      </c>
      <c r="Q17" s="220">
        <v>0</v>
      </c>
      <c r="R17" s="220">
        <f t="shared" si="9"/>
        <v>1170</v>
      </c>
      <c r="S17" s="220">
        <v>0</v>
      </c>
      <c r="T17" s="220">
        <v>1170</v>
      </c>
      <c r="U17" s="220">
        <v>0</v>
      </c>
      <c r="V17" s="220">
        <f t="shared" si="10"/>
        <v>20</v>
      </c>
      <c r="W17" s="220">
        <v>0</v>
      </c>
      <c r="X17" s="220">
        <v>20</v>
      </c>
      <c r="Y17" s="220">
        <v>0</v>
      </c>
      <c r="Z17" s="220">
        <f t="shared" si="11"/>
        <v>0</v>
      </c>
      <c r="AA17" s="220">
        <v>0</v>
      </c>
      <c r="AB17" s="220">
        <v>0</v>
      </c>
      <c r="AC17" s="220">
        <v>0</v>
      </c>
      <c r="AD17" s="220">
        <f t="shared" si="12"/>
        <v>2691</v>
      </c>
      <c r="AE17" s="220">
        <f t="shared" si="13"/>
        <v>0</v>
      </c>
      <c r="AF17" s="220">
        <v>0</v>
      </c>
      <c r="AG17" s="220">
        <v>0</v>
      </c>
      <c r="AH17" s="220">
        <v>0</v>
      </c>
      <c r="AI17" s="220">
        <f t="shared" si="14"/>
        <v>2650</v>
      </c>
      <c r="AJ17" s="220">
        <v>0</v>
      </c>
      <c r="AK17" s="220">
        <v>0</v>
      </c>
      <c r="AL17" s="220">
        <v>2650</v>
      </c>
      <c r="AM17" s="220">
        <f t="shared" si="15"/>
        <v>39</v>
      </c>
      <c r="AN17" s="220">
        <v>0</v>
      </c>
      <c r="AO17" s="220">
        <v>0</v>
      </c>
      <c r="AP17" s="220">
        <v>39</v>
      </c>
      <c r="AQ17" s="220">
        <f t="shared" si="16"/>
        <v>0</v>
      </c>
      <c r="AR17" s="220">
        <v>0</v>
      </c>
      <c r="AS17" s="220">
        <v>0</v>
      </c>
      <c r="AT17" s="220">
        <v>0</v>
      </c>
      <c r="AU17" s="220">
        <f t="shared" si="17"/>
        <v>0</v>
      </c>
      <c r="AV17" s="220">
        <v>0</v>
      </c>
      <c r="AW17" s="220">
        <v>0</v>
      </c>
      <c r="AX17" s="220">
        <v>0</v>
      </c>
      <c r="AY17" s="220">
        <f t="shared" si="18"/>
        <v>2</v>
      </c>
      <c r="AZ17" s="220">
        <v>0</v>
      </c>
      <c r="BA17" s="220">
        <v>0</v>
      </c>
      <c r="BB17" s="220">
        <v>2</v>
      </c>
      <c r="BC17" s="220">
        <f t="shared" si="19"/>
        <v>1115</v>
      </c>
      <c r="BD17" s="220">
        <f t="shared" si="20"/>
        <v>689</v>
      </c>
      <c r="BE17" s="220">
        <v>0</v>
      </c>
      <c r="BF17" s="220">
        <v>395</v>
      </c>
      <c r="BG17" s="220">
        <v>120</v>
      </c>
      <c r="BH17" s="220">
        <v>53</v>
      </c>
      <c r="BI17" s="220">
        <v>0</v>
      </c>
      <c r="BJ17" s="220">
        <v>121</v>
      </c>
      <c r="BK17" s="220">
        <f t="shared" si="21"/>
        <v>426</v>
      </c>
      <c r="BL17" s="220">
        <v>0</v>
      </c>
      <c r="BM17" s="220">
        <v>372</v>
      </c>
      <c r="BN17" s="220">
        <v>17</v>
      </c>
      <c r="BO17" s="220">
        <v>11</v>
      </c>
      <c r="BP17" s="220">
        <v>0</v>
      </c>
      <c r="BQ17" s="220">
        <v>26</v>
      </c>
      <c r="BR17" s="220">
        <f t="shared" si="22"/>
        <v>7548</v>
      </c>
      <c r="BS17" s="220">
        <f t="shared" si="23"/>
        <v>0</v>
      </c>
      <c r="BT17" s="220">
        <f t="shared" si="24"/>
        <v>5624</v>
      </c>
      <c r="BU17" s="220">
        <f t="shared" si="25"/>
        <v>560</v>
      </c>
      <c r="BV17" s="220">
        <f t="shared" si="26"/>
        <v>1223</v>
      </c>
      <c r="BW17" s="220">
        <f t="shared" si="27"/>
        <v>20</v>
      </c>
      <c r="BX17" s="220">
        <f t="shared" si="28"/>
        <v>121</v>
      </c>
      <c r="BY17" s="220">
        <f t="shared" si="29"/>
        <v>6859</v>
      </c>
      <c r="BZ17" s="220">
        <f t="shared" si="30"/>
        <v>0</v>
      </c>
      <c r="CA17" s="220">
        <f t="shared" si="31"/>
        <v>5229</v>
      </c>
      <c r="CB17" s="220">
        <f t="shared" si="32"/>
        <v>440</v>
      </c>
      <c r="CC17" s="220">
        <f t="shared" si="33"/>
        <v>1170</v>
      </c>
      <c r="CD17" s="220">
        <f t="shared" si="34"/>
        <v>20</v>
      </c>
      <c r="CE17" s="220">
        <f t="shared" si="35"/>
        <v>0</v>
      </c>
      <c r="CF17" s="220">
        <f t="shared" si="36"/>
        <v>689</v>
      </c>
      <c r="CG17" s="220">
        <f t="shared" si="37"/>
        <v>0</v>
      </c>
      <c r="CH17" s="220">
        <f t="shared" si="38"/>
        <v>395</v>
      </c>
      <c r="CI17" s="220">
        <f t="shared" si="39"/>
        <v>120</v>
      </c>
      <c r="CJ17" s="220">
        <f t="shared" si="40"/>
        <v>53</v>
      </c>
      <c r="CK17" s="220">
        <f t="shared" si="41"/>
        <v>0</v>
      </c>
      <c r="CL17" s="220">
        <f t="shared" si="42"/>
        <v>121</v>
      </c>
      <c r="CM17" s="220">
        <f t="shared" si="43"/>
        <v>3117</v>
      </c>
      <c r="CN17" s="220">
        <f t="shared" si="44"/>
        <v>0</v>
      </c>
      <c r="CO17" s="220">
        <f t="shared" si="45"/>
        <v>3022</v>
      </c>
      <c r="CP17" s="220">
        <f t="shared" si="46"/>
        <v>56</v>
      </c>
      <c r="CQ17" s="220">
        <f t="shared" si="47"/>
        <v>11</v>
      </c>
      <c r="CR17" s="220">
        <f t="shared" si="48"/>
        <v>0</v>
      </c>
      <c r="CS17" s="220">
        <f t="shared" si="49"/>
        <v>28</v>
      </c>
      <c r="CT17" s="220">
        <f t="shared" si="50"/>
        <v>2691</v>
      </c>
      <c r="CU17" s="220">
        <f t="shared" si="51"/>
        <v>0</v>
      </c>
      <c r="CV17" s="220">
        <f t="shared" si="52"/>
        <v>2650</v>
      </c>
      <c r="CW17" s="220">
        <f t="shared" si="53"/>
        <v>39</v>
      </c>
      <c r="CX17" s="220">
        <f t="shared" si="54"/>
        <v>0</v>
      </c>
      <c r="CY17" s="220">
        <f t="shared" si="55"/>
        <v>0</v>
      </c>
      <c r="CZ17" s="220">
        <f t="shared" si="56"/>
        <v>2</v>
      </c>
      <c r="DA17" s="220">
        <f t="shared" si="57"/>
        <v>426</v>
      </c>
      <c r="DB17" s="220">
        <f t="shared" si="58"/>
        <v>0</v>
      </c>
      <c r="DC17" s="220">
        <f t="shared" si="59"/>
        <v>372</v>
      </c>
      <c r="DD17" s="220">
        <f t="shared" si="60"/>
        <v>17</v>
      </c>
      <c r="DE17" s="220">
        <f t="shared" si="61"/>
        <v>11</v>
      </c>
      <c r="DF17" s="220">
        <f t="shared" si="62"/>
        <v>0</v>
      </c>
      <c r="DG17" s="220">
        <f t="shared" si="63"/>
        <v>26</v>
      </c>
      <c r="DH17" s="220">
        <v>0</v>
      </c>
      <c r="DI17" s="220">
        <f t="shared" si="64"/>
        <v>7</v>
      </c>
      <c r="DJ17" s="220">
        <v>0</v>
      </c>
      <c r="DK17" s="220">
        <v>0</v>
      </c>
      <c r="DL17" s="220">
        <v>0</v>
      </c>
      <c r="DM17" s="220">
        <v>7</v>
      </c>
    </row>
    <row r="18" spans="1:117" s="177" customFormat="1" ht="12" customHeight="1">
      <c r="A18" s="178" t="s">
        <v>248</v>
      </c>
      <c r="B18" s="179" t="s">
        <v>338</v>
      </c>
      <c r="C18" s="178" t="s">
        <v>339</v>
      </c>
      <c r="D18" s="220">
        <f t="shared" si="4"/>
        <v>18494</v>
      </c>
      <c r="E18" s="220">
        <f t="shared" si="5"/>
        <v>12180</v>
      </c>
      <c r="F18" s="220">
        <f t="shared" si="6"/>
        <v>0</v>
      </c>
      <c r="G18" s="220">
        <v>0</v>
      </c>
      <c r="H18" s="220">
        <v>0</v>
      </c>
      <c r="I18" s="220">
        <v>0</v>
      </c>
      <c r="J18" s="220">
        <f t="shared" si="7"/>
        <v>9729</v>
      </c>
      <c r="K18" s="220">
        <v>0</v>
      </c>
      <c r="L18" s="220">
        <v>9729</v>
      </c>
      <c r="M18" s="220">
        <v>0</v>
      </c>
      <c r="N18" s="220">
        <f t="shared" si="8"/>
        <v>588</v>
      </c>
      <c r="O18" s="220">
        <v>0</v>
      </c>
      <c r="P18" s="220">
        <v>588</v>
      </c>
      <c r="Q18" s="220">
        <v>0</v>
      </c>
      <c r="R18" s="220">
        <f t="shared" si="9"/>
        <v>1861</v>
      </c>
      <c r="S18" s="220">
        <v>0</v>
      </c>
      <c r="T18" s="220">
        <v>1861</v>
      </c>
      <c r="U18" s="220">
        <v>0</v>
      </c>
      <c r="V18" s="220">
        <f t="shared" si="10"/>
        <v>2</v>
      </c>
      <c r="W18" s="220">
        <v>0</v>
      </c>
      <c r="X18" s="220">
        <v>2</v>
      </c>
      <c r="Y18" s="220">
        <v>0</v>
      </c>
      <c r="Z18" s="220">
        <f t="shared" si="11"/>
        <v>0</v>
      </c>
      <c r="AA18" s="220">
        <v>0</v>
      </c>
      <c r="AB18" s="220">
        <v>0</v>
      </c>
      <c r="AC18" s="220">
        <v>0</v>
      </c>
      <c r="AD18" s="220">
        <f t="shared" si="12"/>
        <v>2677</v>
      </c>
      <c r="AE18" s="220">
        <f t="shared" si="13"/>
        <v>0</v>
      </c>
      <c r="AF18" s="220">
        <v>0</v>
      </c>
      <c r="AG18" s="220">
        <v>0</v>
      </c>
      <c r="AH18" s="220">
        <v>0</v>
      </c>
      <c r="AI18" s="220">
        <f t="shared" si="14"/>
        <v>2642</v>
      </c>
      <c r="AJ18" s="220">
        <v>0</v>
      </c>
      <c r="AK18" s="220">
        <v>0</v>
      </c>
      <c r="AL18" s="220">
        <v>2642</v>
      </c>
      <c r="AM18" s="220">
        <f t="shared" si="15"/>
        <v>35</v>
      </c>
      <c r="AN18" s="220">
        <v>0</v>
      </c>
      <c r="AO18" s="220">
        <v>0</v>
      </c>
      <c r="AP18" s="220">
        <v>35</v>
      </c>
      <c r="AQ18" s="220">
        <f t="shared" si="16"/>
        <v>0</v>
      </c>
      <c r="AR18" s="220">
        <v>0</v>
      </c>
      <c r="AS18" s="220">
        <v>0</v>
      </c>
      <c r="AT18" s="220">
        <v>0</v>
      </c>
      <c r="AU18" s="220">
        <f t="shared" si="17"/>
        <v>0</v>
      </c>
      <c r="AV18" s="220">
        <v>0</v>
      </c>
      <c r="AW18" s="220">
        <v>0</v>
      </c>
      <c r="AX18" s="220">
        <v>0</v>
      </c>
      <c r="AY18" s="220">
        <f t="shared" si="18"/>
        <v>0</v>
      </c>
      <c r="AZ18" s="220">
        <v>0</v>
      </c>
      <c r="BA18" s="220">
        <v>0</v>
      </c>
      <c r="BB18" s="220">
        <v>0</v>
      </c>
      <c r="BC18" s="220">
        <f t="shared" si="19"/>
        <v>3637</v>
      </c>
      <c r="BD18" s="220">
        <f t="shared" si="20"/>
        <v>2227</v>
      </c>
      <c r="BE18" s="220">
        <v>0</v>
      </c>
      <c r="BF18" s="220">
        <v>1412</v>
      </c>
      <c r="BG18" s="220">
        <v>334</v>
      </c>
      <c r="BH18" s="220">
        <v>369</v>
      </c>
      <c r="BI18" s="220">
        <v>16</v>
      </c>
      <c r="BJ18" s="220">
        <v>96</v>
      </c>
      <c r="BK18" s="220">
        <f t="shared" si="21"/>
        <v>1410</v>
      </c>
      <c r="BL18" s="220">
        <v>0</v>
      </c>
      <c r="BM18" s="220">
        <v>1333</v>
      </c>
      <c r="BN18" s="220">
        <v>66</v>
      </c>
      <c r="BO18" s="220">
        <v>0</v>
      </c>
      <c r="BP18" s="220">
        <v>0</v>
      </c>
      <c r="BQ18" s="220">
        <v>11</v>
      </c>
      <c r="BR18" s="220">
        <f t="shared" si="22"/>
        <v>14407</v>
      </c>
      <c r="BS18" s="220">
        <f t="shared" si="23"/>
        <v>0</v>
      </c>
      <c r="BT18" s="220">
        <f t="shared" si="24"/>
        <v>11141</v>
      </c>
      <c r="BU18" s="220">
        <f t="shared" si="25"/>
        <v>922</v>
      </c>
      <c r="BV18" s="220">
        <f t="shared" si="26"/>
        <v>2230</v>
      </c>
      <c r="BW18" s="220">
        <f t="shared" si="27"/>
        <v>18</v>
      </c>
      <c r="BX18" s="220">
        <f t="shared" si="28"/>
        <v>96</v>
      </c>
      <c r="BY18" s="220">
        <f t="shared" si="29"/>
        <v>12180</v>
      </c>
      <c r="BZ18" s="220">
        <f t="shared" si="30"/>
        <v>0</v>
      </c>
      <c r="CA18" s="220">
        <f t="shared" si="31"/>
        <v>9729</v>
      </c>
      <c r="CB18" s="220">
        <f t="shared" si="32"/>
        <v>588</v>
      </c>
      <c r="CC18" s="220">
        <f t="shared" si="33"/>
        <v>1861</v>
      </c>
      <c r="CD18" s="220">
        <f t="shared" si="34"/>
        <v>2</v>
      </c>
      <c r="CE18" s="220">
        <f t="shared" si="35"/>
        <v>0</v>
      </c>
      <c r="CF18" s="220">
        <f t="shared" si="36"/>
        <v>2227</v>
      </c>
      <c r="CG18" s="220">
        <f t="shared" si="37"/>
        <v>0</v>
      </c>
      <c r="CH18" s="220">
        <f t="shared" si="38"/>
        <v>1412</v>
      </c>
      <c r="CI18" s="220">
        <f t="shared" si="39"/>
        <v>334</v>
      </c>
      <c r="CJ18" s="220">
        <f t="shared" si="40"/>
        <v>369</v>
      </c>
      <c r="CK18" s="220">
        <f t="shared" si="41"/>
        <v>16</v>
      </c>
      <c r="CL18" s="220">
        <f t="shared" si="42"/>
        <v>96</v>
      </c>
      <c r="CM18" s="220">
        <f t="shared" si="43"/>
        <v>4087</v>
      </c>
      <c r="CN18" s="220">
        <f t="shared" si="44"/>
        <v>0</v>
      </c>
      <c r="CO18" s="220">
        <f t="shared" si="45"/>
        <v>3975</v>
      </c>
      <c r="CP18" s="220">
        <f t="shared" si="46"/>
        <v>101</v>
      </c>
      <c r="CQ18" s="220">
        <f t="shared" si="47"/>
        <v>0</v>
      </c>
      <c r="CR18" s="220">
        <f t="shared" si="48"/>
        <v>0</v>
      </c>
      <c r="CS18" s="220">
        <f t="shared" si="49"/>
        <v>11</v>
      </c>
      <c r="CT18" s="220">
        <f t="shared" si="50"/>
        <v>2677</v>
      </c>
      <c r="CU18" s="220">
        <f t="shared" si="51"/>
        <v>0</v>
      </c>
      <c r="CV18" s="220">
        <f t="shared" si="52"/>
        <v>2642</v>
      </c>
      <c r="CW18" s="220">
        <f t="shared" si="53"/>
        <v>35</v>
      </c>
      <c r="CX18" s="220">
        <f t="shared" si="54"/>
        <v>0</v>
      </c>
      <c r="CY18" s="220">
        <f t="shared" si="55"/>
        <v>0</v>
      </c>
      <c r="CZ18" s="220">
        <f t="shared" si="56"/>
        <v>0</v>
      </c>
      <c r="DA18" s="220">
        <f t="shared" si="57"/>
        <v>1410</v>
      </c>
      <c r="DB18" s="220">
        <f t="shared" si="58"/>
        <v>0</v>
      </c>
      <c r="DC18" s="220">
        <f t="shared" si="59"/>
        <v>1333</v>
      </c>
      <c r="DD18" s="220">
        <f t="shared" si="60"/>
        <v>66</v>
      </c>
      <c r="DE18" s="220">
        <f t="shared" si="61"/>
        <v>0</v>
      </c>
      <c r="DF18" s="220">
        <f t="shared" si="62"/>
        <v>0</v>
      </c>
      <c r="DG18" s="220">
        <f t="shared" si="63"/>
        <v>11</v>
      </c>
      <c r="DH18" s="220">
        <v>0</v>
      </c>
      <c r="DI18" s="220">
        <f t="shared" si="64"/>
        <v>8</v>
      </c>
      <c r="DJ18" s="220">
        <v>3</v>
      </c>
      <c r="DK18" s="220">
        <v>0</v>
      </c>
      <c r="DL18" s="220">
        <v>5</v>
      </c>
      <c r="DM18" s="220">
        <v>0</v>
      </c>
    </row>
    <row r="19" spans="1:117" s="177" customFormat="1" ht="12" customHeight="1">
      <c r="A19" s="178" t="s">
        <v>248</v>
      </c>
      <c r="B19" s="179" t="s">
        <v>340</v>
      </c>
      <c r="C19" s="178" t="s">
        <v>341</v>
      </c>
      <c r="D19" s="220">
        <f t="shared" si="4"/>
        <v>23709</v>
      </c>
      <c r="E19" s="220">
        <f t="shared" si="5"/>
        <v>16596</v>
      </c>
      <c r="F19" s="220">
        <f t="shared" si="6"/>
        <v>0</v>
      </c>
      <c r="G19" s="220">
        <v>0</v>
      </c>
      <c r="H19" s="220">
        <v>0</v>
      </c>
      <c r="I19" s="220">
        <v>0</v>
      </c>
      <c r="J19" s="220">
        <f t="shared" si="7"/>
        <v>13754</v>
      </c>
      <c r="K19" s="220">
        <v>0</v>
      </c>
      <c r="L19" s="220">
        <v>13754</v>
      </c>
      <c r="M19" s="220">
        <v>0</v>
      </c>
      <c r="N19" s="220">
        <f t="shared" si="8"/>
        <v>672</v>
      </c>
      <c r="O19" s="220">
        <v>0</v>
      </c>
      <c r="P19" s="220">
        <v>672</v>
      </c>
      <c r="Q19" s="220">
        <v>0</v>
      </c>
      <c r="R19" s="220">
        <f t="shared" si="9"/>
        <v>1195</v>
      </c>
      <c r="S19" s="220">
        <v>0</v>
      </c>
      <c r="T19" s="220">
        <v>1195</v>
      </c>
      <c r="U19" s="220">
        <v>0</v>
      </c>
      <c r="V19" s="220">
        <f t="shared" si="10"/>
        <v>0</v>
      </c>
      <c r="W19" s="220">
        <v>0</v>
      </c>
      <c r="X19" s="220">
        <v>0</v>
      </c>
      <c r="Y19" s="220">
        <v>0</v>
      </c>
      <c r="Z19" s="220">
        <f t="shared" si="11"/>
        <v>975</v>
      </c>
      <c r="AA19" s="220">
        <v>0</v>
      </c>
      <c r="AB19" s="220">
        <v>975</v>
      </c>
      <c r="AC19" s="220">
        <v>0</v>
      </c>
      <c r="AD19" s="220">
        <f t="shared" si="12"/>
        <v>4154</v>
      </c>
      <c r="AE19" s="220">
        <f t="shared" si="13"/>
        <v>0</v>
      </c>
      <c r="AF19" s="220">
        <v>0</v>
      </c>
      <c r="AG19" s="220">
        <v>0</v>
      </c>
      <c r="AH19" s="220"/>
      <c r="AI19" s="220">
        <f t="shared" si="14"/>
        <v>4019</v>
      </c>
      <c r="AJ19" s="220">
        <v>0</v>
      </c>
      <c r="AK19" s="220">
        <v>0</v>
      </c>
      <c r="AL19" s="220">
        <v>4019</v>
      </c>
      <c r="AM19" s="220">
        <f t="shared" si="15"/>
        <v>21</v>
      </c>
      <c r="AN19" s="220">
        <v>0</v>
      </c>
      <c r="AO19" s="220">
        <v>0</v>
      </c>
      <c r="AP19" s="220">
        <v>21</v>
      </c>
      <c r="AQ19" s="220">
        <f t="shared" si="16"/>
        <v>48</v>
      </c>
      <c r="AR19" s="220">
        <v>0</v>
      </c>
      <c r="AS19" s="220">
        <v>0</v>
      </c>
      <c r="AT19" s="220">
        <v>48</v>
      </c>
      <c r="AU19" s="220">
        <f t="shared" si="17"/>
        <v>0</v>
      </c>
      <c r="AV19" s="220">
        <v>0</v>
      </c>
      <c r="AW19" s="220">
        <v>0</v>
      </c>
      <c r="AX19" s="220">
        <v>0</v>
      </c>
      <c r="AY19" s="220">
        <f t="shared" si="18"/>
        <v>66</v>
      </c>
      <c r="AZ19" s="220">
        <v>0</v>
      </c>
      <c r="BA19" s="220">
        <v>0</v>
      </c>
      <c r="BB19" s="220">
        <v>66</v>
      </c>
      <c r="BC19" s="220">
        <f t="shared" si="19"/>
        <v>2959</v>
      </c>
      <c r="BD19" s="220">
        <f t="shared" si="20"/>
        <v>1184</v>
      </c>
      <c r="BE19" s="220">
        <v>0</v>
      </c>
      <c r="BF19" s="220">
        <v>660</v>
      </c>
      <c r="BG19" s="220">
        <v>137</v>
      </c>
      <c r="BH19" s="220">
        <v>26</v>
      </c>
      <c r="BI19" s="220"/>
      <c r="BJ19" s="220">
        <v>361</v>
      </c>
      <c r="BK19" s="220">
        <f t="shared" si="21"/>
        <v>1775</v>
      </c>
      <c r="BL19" s="220">
        <v>0</v>
      </c>
      <c r="BM19" s="220">
        <v>1403</v>
      </c>
      <c r="BN19" s="220">
        <v>12</v>
      </c>
      <c r="BO19" s="220">
        <v>1</v>
      </c>
      <c r="BP19" s="220">
        <v>0</v>
      </c>
      <c r="BQ19" s="220">
        <v>359</v>
      </c>
      <c r="BR19" s="220">
        <f t="shared" si="22"/>
        <v>17780</v>
      </c>
      <c r="BS19" s="220">
        <f t="shared" si="23"/>
        <v>0</v>
      </c>
      <c r="BT19" s="220">
        <f t="shared" si="24"/>
        <v>14414</v>
      </c>
      <c r="BU19" s="220">
        <f t="shared" si="25"/>
        <v>809</v>
      </c>
      <c r="BV19" s="220">
        <f t="shared" si="26"/>
        <v>1221</v>
      </c>
      <c r="BW19" s="220">
        <f t="shared" si="27"/>
        <v>0</v>
      </c>
      <c r="BX19" s="220">
        <f t="shared" si="28"/>
        <v>1336</v>
      </c>
      <c r="BY19" s="220">
        <f t="shared" si="29"/>
        <v>16596</v>
      </c>
      <c r="BZ19" s="220">
        <f t="shared" si="30"/>
        <v>0</v>
      </c>
      <c r="CA19" s="220">
        <f t="shared" si="31"/>
        <v>13754</v>
      </c>
      <c r="CB19" s="220">
        <f t="shared" si="32"/>
        <v>672</v>
      </c>
      <c r="CC19" s="220">
        <f t="shared" si="33"/>
        <v>1195</v>
      </c>
      <c r="CD19" s="220">
        <f t="shared" si="34"/>
        <v>0</v>
      </c>
      <c r="CE19" s="220">
        <f t="shared" si="35"/>
        <v>975</v>
      </c>
      <c r="CF19" s="220">
        <f t="shared" si="36"/>
        <v>1184</v>
      </c>
      <c r="CG19" s="220">
        <f t="shared" si="37"/>
        <v>0</v>
      </c>
      <c r="CH19" s="220">
        <f t="shared" si="38"/>
        <v>660</v>
      </c>
      <c r="CI19" s="220">
        <f t="shared" si="39"/>
        <v>137</v>
      </c>
      <c r="CJ19" s="220">
        <f t="shared" si="40"/>
        <v>26</v>
      </c>
      <c r="CK19" s="220">
        <f t="shared" si="41"/>
        <v>0</v>
      </c>
      <c r="CL19" s="220">
        <f t="shared" si="42"/>
        <v>361</v>
      </c>
      <c r="CM19" s="220">
        <f t="shared" si="43"/>
        <v>5929</v>
      </c>
      <c r="CN19" s="220">
        <f t="shared" si="44"/>
        <v>0</v>
      </c>
      <c r="CO19" s="220">
        <f t="shared" si="45"/>
        <v>5422</v>
      </c>
      <c r="CP19" s="220">
        <f t="shared" si="46"/>
        <v>33</v>
      </c>
      <c r="CQ19" s="220">
        <f t="shared" si="47"/>
        <v>49</v>
      </c>
      <c r="CR19" s="220">
        <f t="shared" si="48"/>
        <v>0</v>
      </c>
      <c r="CS19" s="220">
        <f t="shared" si="49"/>
        <v>425</v>
      </c>
      <c r="CT19" s="220">
        <f t="shared" si="50"/>
        <v>4154</v>
      </c>
      <c r="CU19" s="220">
        <f t="shared" si="51"/>
        <v>0</v>
      </c>
      <c r="CV19" s="220">
        <f t="shared" si="52"/>
        <v>4019</v>
      </c>
      <c r="CW19" s="220">
        <f t="shared" si="53"/>
        <v>21</v>
      </c>
      <c r="CX19" s="220">
        <f t="shared" si="54"/>
        <v>48</v>
      </c>
      <c r="CY19" s="220">
        <f t="shared" si="55"/>
        <v>0</v>
      </c>
      <c r="CZ19" s="220">
        <f t="shared" si="56"/>
        <v>66</v>
      </c>
      <c r="DA19" s="220">
        <f t="shared" si="57"/>
        <v>1775</v>
      </c>
      <c r="DB19" s="220">
        <f t="shared" si="58"/>
        <v>0</v>
      </c>
      <c r="DC19" s="220">
        <f t="shared" si="59"/>
        <v>1403</v>
      </c>
      <c r="DD19" s="220">
        <f t="shared" si="60"/>
        <v>12</v>
      </c>
      <c r="DE19" s="220">
        <f t="shared" si="61"/>
        <v>1</v>
      </c>
      <c r="DF19" s="220">
        <f t="shared" si="62"/>
        <v>0</v>
      </c>
      <c r="DG19" s="220">
        <f t="shared" si="63"/>
        <v>359</v>
      </c>
      <c r="DH19" s="220">
        <v>0</v>
      </c>
      <c r="DI19" s="220">
        <f t="shared" si="64"/>
        <v>0</v>
      </c>
      <c r="DJ19" s="220">
        <v>0</v>
      </c>
      <c r="DK19" s="220">
        <v>0</v>
      </c>
      <c r="DL19" s="220">
        <v>0</v>
      </c>
      <c r="DM19" s="220">
        <v>0</v>
      </c>
    </row>
    <row r="20" spans="1:117" s="177" customFormat="1" ht="12" customHeight="1">
      <c r="A20" s="178" t="s">
        <v>248</v>
      </c>
      <c r="B20" s="179" t="s">
        <v>342</v>
      </c>
      <c r="C20" s="178" t="s">
        <v>343</v>
      </c>
      <c r="D20" s="220">
        <f t="shared" si="4"/>
        <v>11102</v>
      </c>
      <c r="E20" s="220">
        <f t="shared" si="5"/>
        <v>6615</v>
      </c>
      <c r="F20" s="220">
        <f t="shared" si="6"/>
        <v>0</v>
      </c>
      <c r="G20" s="220">
        <v>0</v>
      </c>
      <c r="H20" s="220">
        <v>0</v>
      </c>
      <c r="I20" s="220">
        <v>0</v>
      </c>
      <c r="J20" s="220">
        <f t="shared" si="7"/>
        <v>4698</v>
      </c>
      <c r="K20" s="220">
        <v>0</v>
      </c>
      <c r="L20" s="220">
        <v>4698</v>
      </c>
      <c r="M20" s="220">
        <v>0</v>
      </c>
      <c r="N20" s="220">
        <f t="shared" si="8"/>
        <v>259</v>
      </c>
      <c r="O20" s="220">
        <v>0</v>
      </c>
      <c r="P20" s="220">
        <v>259</v>
      </c>
      <c r="Q20" s="220">
        <v>0</v>
      </c>
      <c r="R20" s="220">
        <f t="shared" si="9"/>
        <v>1655</v>
      </c>
      <c r="S20" s="220">
        <v>0</v>
      </c>
      <c r="T20" s="220">
        <v>1655</v>
      </c>
      <c r="U20" s="220">
        <v>0</v>
      </c>
      <c r="V20" s="220">
        <f t="shared" si="10"/>
        <v>0</v>
      </c>
      <c r="W20" s="220">
        <v>0</v>
      </c>
      <c r="X20" s="220">
        <v>0</v>
      </c>
      <c r="Y20" s="220">
        <v>0</v>
      </c>
      <c r="Z20" s="220">
        <f t="shared" si="11"/>
        <v>3</v>
      </c>
      <c r="AA20" s="220">
        <v>0</v>
      </c>
      <c r="AB20" s="220">
        <v>3</v>
      </c>
      <c r="AC20" s="220">
        <v>0</v>
      </c>
      <c r="AD20" s="220">
        <f t="shared" si="12"/>
        <v>1484</v>
      </c>
      <c r="AE20" s="220">
        <f t="shared" si="13"/>
        <v>0</v>
      </c>
      <c r="AF20" s="220">
        <v>0</v>
      </c>
      <c r="AG20" s="220">
        <v>0</v>
      </c>
      <c r="AH20" s="220">
        <v>0</v>
      </c>
      <c r="AI20" s="220">
        <f t="shared" si="14"/>
        <v>1484</v>
      </c>
      <c r="AJ20" s="220">
        <v>0</v>
      </c>
      <c r="AK20" s="220">
        <v>0</v>
      </c>
      <c r="AL20" s="220">
        <v>1484</v>
      </c>
      <c r="AM20" s="220">
        <f t="shared" si="15"/>
        <v>0</v>
      </c>
      <c r="AN20" s="220">
        <v>0</v>
      </c>
      <c r="AO20" s="220">
        <v>0</v>
      </c>
      <c r="AP20" s="220">
        <v>0</v>
      </c>
      <c r="AQ20" s="220">
        <f t="shared" si="16"/>
        <v>0</v>
      </c>
      <c r="AR20" s="220">
        <v>0</v>
      </c>
      <c r="AS20" s="220">
        <v>0</v>
      </c>
      <c r="AT20" s="220">
        <v>0</v>
      </c>
      <c r="AU20" s="220">
        <f t="shared" si="17"/>
        <v>0</v>
      </c>
      <c r="AV20" s="220">
        <v>0</v>
      </c>
      <c r="AW20" s="220">
        <v>0</v>
      </c>
      <c r="AX20" s="220">
        <v>0</v>
      </c>
      <c r="AY20" s="220">
        <f t="shared" si="18"/>
        <v>0</v>
      </c>
      <c r="AZ20" s="220">
        <v>0</v>
      </c>
      <c r="BA20" s="220">
        <v>0</v>
      </c>
      <c r="BB20" s="220">
        <v>0</v>
      </c>
      <c r="BC20" s="220">
        <f t="shared" si="19"/>
        <v>3003</v>
      </c>
      <c r="BD20" s="220">
        <f t="shared" si="20"/>
        <v>2953</v>
      </c>
      <c r="BE20" s="220">
        <v>0</v>
      </c>
      <c r="BF20" s="220">
        <v>529</v>
      </c>
      <c r="BG20" s="220">
        <v>2314</v>
      </c>
      <c r="BH20" s="220">
        <v>110</v>
      </c>
      <c r="BI20" s="220">
        <v>0</v>
      </c>
      <c r="BJ20" s="220">
        <v>0</v>
      </c>
      <c r="BK20" s="220">
        <f t="shared" si="21"/>
        <v>50</v>
      </c>
      <c r="BL20" s="220">
        <v>0</v>
      </c>
      <c r="BM20" s="220">
        <v>43</v>
      </c>
      <c r="BN20" s="220">
        <v>0</v>
      </c>
      <c r="BO20" s="220">
        <v>7</v>
      </c>
      <c r="BP20" s="220">
        <v>0</v>
      </c>
      <c r="BQ20" s="220">
        <v>0</v>
      </c>
      <c r="BR20" s="220">
        <f t="shared" si="22"/>
        <v>9568</v>
      </c>
      <c r="BS20" s="220">
        <f t="shared" si="23"/>
        <v>0</v>
      </c>
      <c r="BT20" s="220">
        <f t="shared" si="24"/>
        <v>5227</v>
      </c>
      <c r="BU20" s="220">
        <f t="shared" si="25"/>
        <v>2573</v>
      </c>
      <c r="BV20" s="220">
        <f t="shared" si="26"/>
        <v>1765</v>
      </c>
      <c r="BW20" s="220">
        <f t="shared" si="27"/>
        <v>0</v>
      </c>
      <c r="BX20" s="220">
        <f t="shared" si="28"/>
        <v>3</v>
      </c>
      <c r="BY20" s="220">
        <f t="shared" si="29"/>
        <v>6615</v>
      </c>
      <c r="BZ20" s="220">
        <f t="shared" si="30"/>
        <v>0</v>
      </c>
      <c r="CA20" s="220">
        <f t="shared" si="31"/>
        <v>4698</v>
      </c>
      <c r="CB20" s="220">
        <f t="shared" si="32"/>
        <v>259</v>
      </c>
      <c r="CC20" s="220">
        <f t="shared" si="33"/>
        <v>1655</v>
      </c>
      <c r="CD20" s="220">
        <f t="shared" si="34"/>
        <v>0</v>
      </c>
      <c r="CE20" s="220">
        <f t="shared" si="35"/>
        <v>3</v>
      </c>
      <c r="CF20" s="220">
        <f t="shared" si="36"/>
        <v>2953</v>
      </c>
      <c r="CG20" s="220">
        <f t="shared" si="37"/>
        <v>0</v>
      </c>
      <c r="CH20" s="220">
        <f t="shared" si="38"/>
        <v>529</v>
      </c>
      <c r="CI20" s="220">
        <f t="shared" si="39"/>
        <v>2314</v>
      </c>
      <c r="CJ20" s="220">
        <f t="shared" si="40"/>
        <v>110</v>
      </c>
      <c r="CK20" s="220">
        <f t="shared" si="41"/>
        <v>0</v>
      </c>
      <c r="CL20" s="220">
        <f t="shared" si="42"/>
        <v>0</v>
      </c>
      <c r="CM20" s="220">
        <f t="shared" si="43"/>
        <v>1534</v>
      </c>
      <c r="CN20" s="220">
        <f t="shared" si="44"/>
        <v>0</v>
      </c>
      <c r="CO20" s="220">
        <f t="shared" si="45"/>
        <v>1527</v>
      </c>
      <c r="CP20" s="220">
        <f t="shared" si="46"/>
        <v>0</v>
      </c>
      <c r="CQ20" s="220">
        <f t="shared" si="47"/>
        <v>7</v>
      </c>
      <c r="CR20" s="220">
        <f t="shared" si="48"/>
        <v>0</v>
      </c>
      <c r="CS20" s="220">
        <f t="shared" si="49"/>
        <v>0</v>
      </c>
      <c r="CT20" s="220">
        <f t="shared" si="50"/>
        <v>1484</v>
      </c>
      <c r="CU20" s="220">
        <f t="shared" si="51"/>
        <v>0</v>
      </c>
      <c r="CV20" s="220">
        <f t="shared" si="52"/>
        <v>1484</v>
      </c>
      <c r="CW20" s="220">
        <f t="shared" si="53"/>
        <v>0</v>
      </c>
      <c r="CX20" s="220">
        <f t="shared" si="54"/>
        <v>0</v>
      </c>
      <c r="CY20" s="220">
        <f t="shared" si="55"/>
        <v>0</v>
      </c>
      <c r="CZ20" s="220">
        <f t="shared" si="56"/>
        <v>0</v>
      </c>
      <c r="DA20" s="220">
        <f t="shared" si="57"/>
        <v>50</v>
      </c>
      <c r="DB20" s="220">
        <f t="shared" si="58"/>
        <v>0</v>
      </c>
      <c r="DC20" s="220">
        <f t="shared" si="59"/>
        <v>43</v>
      </c>
      <c r="DD20" s="220">
        <f t="shared" si="60"/>
        <v>0</v>
      </c>
      <c r="DE20" s="220">
        <f t="shared" si="61"/>
        <v>7</v>
      </c>
      <c r="DF20" s="220">
        <f t="shared" si="62"/>
        <v>0</v>
      </c>
      <c r="DG20" s="220">
        <f t="shared" si="63"/>
        <v>0</v>
      </c>
      <c r="DH20" s="220">
        <v>0</v>
      </c>
      <c r="DI20" s="220">
        <f t="shared" si="64"/>
        <v>0</v>
      </c>
      <c r="DJ20" s="220">
        <v>0</v>
      </c>
      <c r="DK20" s="220">
        <v>0</v>
      </c>
      <c r="DL20" s="220">
        <v>0</v>
      </c>
      <c r="DM20" s="220">
        <v>0</v>
      </c>
    </row>
    <row r="21" spans="1:117" s="177" customFormat="1" ht="12" customHeight="1">
      <c r="A21" s="178" t="s">
        <v>248</v>
      </c>
      <c r="B21" s="179" t="s">
        <v>344</v>
      </c>
      <c r="C21" s="178" t="s">
        <v>345</v>
      </c>
      <c r="D21" s="220">
        <f t="shared" si="4"/>
        <v>5460</v>
      </c>
      <c r="E21" s="220">
        <f t="shared" si="5"/>
        <v>3658</v>
      </c>
      <c r="F21" s="220">
        <f t="shared" si="6"/>
        <v>0</v>
      </c>
      <c r="G21" s="220">
        <v>0</v>
      </c>
      <c r="H21" s="220">
        <v>0</v>
      </c>
      <c r="I21" s="220">
        <v>0</v>
      </c>
      <c r="J21" s="220">
        <f t="shared" si="7"/>
        <v>2678</v>
      </c>
      <c r="K21" s="220">
        <v>0</v>
      </c>
      <c r="L21" s="220">
        <v>2678</v>
      </c>
      <c r="M21" s="220">
        <v>0</v>
      </c>
      <c r="N21" s="220">
        <f t="shared" si="8"/>
        <v>146</v>
      </c>
      <c r="O21" s="220">
        <v>0</v>
      </c>
      <c r="P21" s="220">
        <v>146</v>
      </c>
      <c r="Q21" s="220">
        <v>0</v>
      </c>
      <c r="R21" s="220">
        <f t="shared" si="9"/>
        <v>602</v>
      </c>
      <c r="S21" s="220">
        <v>0</v>
      </c>
      <c r="T21" s="220">
        <v>602</v>
      </c>
      <c r="U21" s="220">
        <v>0</v>
      </c>
      <c r="V21" s="220">
        <f t="shared" si="10"/>
        <v>0</v>
      </c>
      <c r="W21" s="220">
        <v>0</v>
      </c>
      <c r="X21" s="220">
        <v>0</v>
      </c>
      <c r="Y21" s="220">
        <v>0</v>
      </c>
      <c r="Z21" s="220">
        <f t="shared" si="11"/>
        <v>232</v>
      </c>
      <c r="AA21" s="220">
        <v>0</v>
      </c>
      <c r="AB21" s="220">
        <v>232</v>
      </c>
      <c r="AC21" s="220">
        <v>0</v>
      </c>
      <c r="AD21" s="220">
        <f t="shared" si="12"/>
        <v>1044</v>
      </c>
      <c r="AE21" s="220">
        <f t="shared" si="13"/>
        <v>0</v>
      </c>
      <c r="AF21" s="220">
        <v>0</v>
      </c>
      <c r="AG21" s="220">
        <v>0</v>
      </c>
      <c r="AH21" s="220">
        <v>0</v>
      </c>
      <c r="AI21" s="220">
        <f t="shared" si="14"/>
        <v>1008</v>
      </c>
      <c r="AJ21" s="220">
        <v>0</v>
      </c>
      <c r="AK21" s="220">
        <v>0</v>
      </c>
      <c r="AL21" s="220">
        <v>1008</v>
      </c>
      <c r="AM21" s="220">
        <f t="shared" si="15"/>
        <v>3</v>
      </c>
      <c r="AN21" s="220">
        <v>0</v>
      </c>
      <c r="AO21" s="220">
        <v>0</v>
      </c>
      <c r="AP21" s="220">
        <v>3</v>
      </c>
      <c r="AQ21" s="220">
        <f t="shared" si="16"/>
        <v>13</v>
      </c>
      <c r="AR21" s="220">
        <v>0</v>
      </c>
      <c r="AS21" s="220">
        <v>0</v>
      </c>
      <c r="AT21" s="220">
        <v>13</v>
      </c>
      <c r="AU21" s="220">
        <f t="shared" si="17"/>
        <v>0</v>
      </c>
      <c r="AV21" s="220">
        <v>0</v>
      </c>
      <c r="AW21" s="220">
        <v>0</v>
      </c>
      <c r="AX21" s="220">
        <v>0</v>
      </c>
      <c r="AY21" s="220">
        <f t="shared" si="18"/>
        <v>20</v>
      </c>
      <c r="AZ21" s="220">
        <v>0</v>
      </c>
      <c r="BA21" s="220">
        <v>0</v>
      </c>
      <c r="BB21" s="220">
        <v>20</v>
      </c>
      <c r="BC21" s="220">
        <f t="shared" si="19"/>
        <v>758</v>
      </c>
      <c r="BD21" s="220">
        <f t="shared" si="20"/>
        <v>495</v>
      </c>
      <c r="BE21" s="220">
        <v>0</v>
      </c>
      <c r="BF21" s="220">
        <v>188</v>
      </c>
      <c r="BG21" s="220">
        <v>72</v>
      </c>
      <c r="BH21" s="220">
        <v>11</v>
      </c>
      <c r="BI21" s="220">
        <v>0</v>
      </c>
      <c r="BJ21" s="220">
        <v>224</v>
      </c>
      <c r="BK21" s="220">
        <f t="shared" si="21"/>
        <v>263</v>
      </c>
      <c r="BL21" s="220">
        <v>0</v>
      </c>
      <c r="BM21" s="220">
        <v>175</v>
      </c>
      <c r="BN21" s="220">
        <v>3</v>
      </c>
      <c r="BO21" s="220">
        <v>1</v>
      </c>
      <c r="BP21" s="220">
        <v>0</v>
      </c>
      <c r="BQ21" s="220">
        <v>84</v>
      </c>
      <c r="BR21" s="220">
        <f t="shared" si="22"/>
        <v>4153</v>
      </c>
      <c r="BS21" s="220">
        <f t="shared" si="23"/>
        <v>0</v>
      </c>
      <c r="BT21" s="220">
        <f t="shared" si="24"/>
        <v>2866</v>
      </c>
      <c r="BU21" s="220">
        <f t="shared" si="25"/>
        <v>218</v>
      </c>
      <c r="BV21" s="220">
        <f t="shared" si="26"/>
        <v>613</v>
      </c>
      <c r="BW21" s="220">
        <f t="shared" si="27"/>
        <v>0</v>
      </c>
      <c r="BX21" s="220">
        <f t="shared" si="28"/>
        <v>456</v>
      </c>
      <c r="BY21" s="220">
        <f t="shared" si="29"/>
        <v>3658</v>
      </c>
      <c r="BZ21" s="220">
        <f t="shared" si="30"/>
        <v>0</v>
      </c>
      <c r="CA21" s="220">
        <f t="shared" si="31"/>
        <v>2678</v>
      </c>
      <c r="CB21" s="220">
        <f t="shared" si="32"/>
        <v>146</v>
      </c>
      <c r="CC21" s="220">
        <f t="shared" si="33"/>
        <v>602</v>
      </c>
      <c r="CD21" s="220">
        <f t="shared" si="34"/>
        <v>0</v>
      </c>
      <c r="CE21" s="220">
        <f t="shared" si="35"/>
        <v>232</v>
      </c>
      <c r="CF21" s="220">
        <f t="shared" si="36"/>
        <v>495</v>
      </c>
      <c r="CG21" s="220">
        <f t="shared" si="37"/>
        <v>0</v>
      </c>
      <c r="CH21" s="220">
        <f t="shared" si="38"/>
        <v>188</v>
      </c>
      <c r="CI21" s="220">
        <f t="shared" si="39"/>
        <v>72</v>
      </c>
      <c r="CJ21" s="220">
        <f t="shared" si="40"/>
        <v>11</v>
      </c>
      <c r="CK21" s="220">
        <f t="shared" si="41"/>
        <v>0</v>
      </c>
      <c r="CL21" s="220">
        <f t="shared" si="42"/>
        <v>224</v>
      </c>
      <c r="CM21" s="220">
        <f t="shared" si="43"/>
        <v>1307</v>
      </c>
      <c r="CN21" s="220">
        <f t="shared" si="44"/>
        <v>0</v>
      </c>
      <c r="CO21" s="220">
        <f t="shared" si="45"/>
        <v>1183</v>
      </c>
      <c r="CP21" s="220">
        <f t="shared" si="46"/>
        <v>6</v>
      </c>
      <c r="CQ21" s="220">
        <f t="shared" si="47"/>
        <v>14</v>
      </c>
      <c r="CR21" s="220">
        <f t="shared" si="48"/>
        <v>0</v>
      </c>
      <c r="CS21" s="220">
        <f t="shared" si="49"/>
        <v>104</v>
      </c>
      <c r="CT21" s="220">
        <f t="shared" si="50"/>
        <v>1044</v>
      </c>
      <c r="CU21" s="220">
        <f t="shared" si="51"/>
        <v>0</v>
      </c>
      <c r="CV21" s="220">
        <f t="shared" si="52"/>
        <v>1008</v>
      </c>
      <c r="CW21" s="220">
        <f t="shared" si="53"/>
        <v>3</v>
      </c>
      <c r="CX21" s="220">
        <f t="shared" si="54"/>
        <v>13</v>
      </c>
      <c r="CY21" s="220">
        <f t="shared" si="55"/>
        <v>0</v>
      </c>
      <c r="CZ21" s="220">
        <f t="shared" si="56"/>
        <v>20</v>
      </c>
      <c r="DA21" s="220">
        <f t="shared" si="57"/>
        <v>263</v>
      </c>
      <c r="DB21" s="220">
        <f t="shared" si="58"/>
        <v>0</v>
      </c>
      <c r="DC21" s="220">
        <f t="shared" si="59"/>
        <v>175</v>
      </c>
      <c r="DD21" s="220">
        <f t="shared" si="60"/>
        <v>3</v>
      </c>
      <c r="DE21" s="220">
        <f t="shared" si="61"/>
        <v>1</v>
      </c>
      <c r="DF21" s="220">
        <f t="shared" si="62"/>
        <v>0</v>
      </c>
      <c r="DG21" s="220">
        <f t="shared" si="63"/>
        <v>84</v>
      </c>
      <c r="DH21" s="220">
        <v>0</v>
      </c>
      <c r="DI21" s="220">
        <f t="shared" si="64"/>
        <v>0</v>
      </c>
      <c r="DJ21" s="220">
        <v>0</v>
      </c>
      <c r="DK21" s="220">
        <v>0</v>
      </c>
      <c r="DL21" s="220">
        <v>0</v>
      </c>
      <c r="DM21" s="220">
        <v>0</v>
      </c>
    </row>
    <row r="22" spans="1:117" s="177" customFormat="1" ht="12" customHeight="1">
      <c r="A22" s="178" t="s">
        <v>248</v>
      </c>
      <c r="B22" s="179" t="s">
        <v>346</v>
      </c>
      <c r="C22" s="178" t="s">
        <v>347</v>
      </c>
      <c r="D22" s="220">
        <f t="shared" si="4"/>
        <v>3909</v>
      </c>
      <c r="E22" s="220">
        <f t="shared" si="5"/>
        <v>2319</v>
      </c>
      <c r="F22" s="220">
        <f t="shared" si="6"/>
        <v>0</v>
      </c>
      <c r="G22" s="220">
        <v>0</v>
      </c>
      <c r="H22" s="220">
        <v>0</v>
      </c>
      <c r="I22" s="220">
        <v>0</v>
      </c>
      <c r="J22" s="220">
        <f t="shared" si="7"/>
        <v>1961</v>
      </c>
      <c r="K22" s="220">
        <v>0</v>
      </c>
      <c r="L22" s="220">
        <v>1961</v>
      </c>
      <c r="M22" s="220">
        <v>0</v>
      </c>
      <c r="N22" s="220">
        <f t="shared" si="8"/>
        <v>105</v>
      </c>
      <c r="O22" s="220">
        <v>0</v>
      </c>
      <c r="P22" s="220">
        <v>105</v>
      </c>
      <c r="Q22" s="220">
        <v>0</v>
      </c>
      <c r="R22" s="220">
        <f t="shared" si="9"/>
        <v>174</v>
      </c>
      <c r="S22" s="220">
        <v>0</v>
      </c>
      <c r="T22" s="220">
        <v>174</v>
      </c>
      <c r="U22" s="220">
        <v>0</v>
      </c>
      <c r="V22" s="220">
        <f t="shared" si="10"/>
        <v>0</v>
      </c>
      <c r="W22" s="220">
        <v>0</v>
      </c>
      <c r="X22" s="220">
        <v>0</v>
      </c>
      <c r="Y22" s="220">
        <v>0</v>
      </c>
      <c r="Z22" s="220">
        <f t="shared" si="11"/>
        <v>79</v>
      </c>
      <c r="AA22" s="220">
        <v>0</v>
      </c>
      <c r="AB22" s="220">
        <v>79</v>
      </c>
      <c r="AC22" s="220">
        <v>0</v>
      </c>
      <c r="AD22" s="220">
        <f t="shared" si="12"/>
        <v>696</v>
      </c>
      <c r="AE22" s="220">
        <f t="shared" si="13"/>
        <v>0</v>
      </c>
      <c r="AF22" s="220">
        <v>0</v>
      </c>
      <c r="AG22" s="220">
        <v>0</v>
      </c>
      <c r="AH22" s="220">
        <v>0</v>
      </c>
      <c r="AI22" s="220">
        <f t="shared" si="14"/>
        <v>684</v>
      </c>
      <c r="AJ22" s="220">
        <v>0</v>
      </c>
      <c r="AK22" s="220">
        <v>0</v>
      </c>
      <c r="AL22" s="220">
        <v>684</v>
      </c>
      <c r="AM22" s="220">
        <f t="shared" si="15"/>
        <v>3</v>
      </c>
      <c r="AN22" s="220">
        <v>0</v>
      </c>
      <c r="AO22" s="220">
        <v>0</v>
      </c>
      <c r="AP22" s="220">
        <v>3</v>
      </c>
      <c r="AQ22" s="220">
        <f t="shared" si="16"/>
        <v>5</v>
      </c>
      <c r="AR22" s="220">
        <v>0</v>
      </c>
      <c r="AS22" s="220">
        <v>0</v>
      </c>
      <c r="AT22" s="220">
        <v>5</v>
      </c>
      <c r="AU22" s="220">
        <f t="shared" si="17"/>
        <v>0</v>
      </c>
      <c r="AV22" s="220">
        <v>0</v>
      </c>
      <c r="AW22" s="220">
        <v>0</v>
      </c>
      <c r="AX22" s="220">
        <v>0</v>
      </c>
      <c r="AY22" s="220">
        <f t="shared" si="18"/>
        <v>4</v>
      </c>
      <c r="AZ22" s="220">
        <v>0</v>
      </c>
      <c r="BA22" s="220">
        <v>0</v>
      </c>
      <c r="BB22" s="220">
        <v>4</v>
      </c>
      <c r="BC22" s="220">
        <f t="shared" si="19"/>
        <v>894</v>
      </c>
      <c r="BD22" s="220">
        <f t="shared" si="20"/>
        <v>560</v>
      </c>
      <c r="BE22" s="220">
        <v>0</v>
      </c>
      <c r="BF22" s="220">
        <v>234</v>
      </c>
      <c r="BG22" s="220">
        <v>64</v>
      </c>
      <c r="BH22" s="220">
        <v>6</v>
      </c>
      <c r="BI22" s="220">
        <v>0</v>
      </c>
      <c r="BJ22" s="220">
        <v>256</v>
      </c>
      <c r="BK22" s="220">
        <f t="shared" si="21"/>
        <v>334</v>
      </c>
      <c r="BL22" s="220">
        <v>0</v>
      </c>
      <c r="BM22" s="220">
        <v>251</v>
      </c>
      <c r="BN22" s="220">
        <v>15</v>
      </c>
      <c r="BO22" s="220">
        <v>1</v>
      </c>
      <c r="BP22" s="220">
        <v>0</v>
      </c>
      <c r="BQ22" s="220">
        <v>67</v>
      </c>
      <c r="BR22" s="220">
        <f t="shared" si="22"/>
        <v>2879</v>
      </c>
      <c r="BS22" s="220">
        <f t="shared" si="23"/>
        <v>0</v>
      </c>
      <c r="BT22" s="220">
        <f t="shared" si="24"/>
        <v>2195</v>
      </c>
      <c r="BU22" s="220">
        <f t="shared" si="25"/>
        <v>169</v>
      </c>
      <c r="BV22" s="220">
        <f t="shared" si="26"/>
        <v>180</v>
      </c>
      <c r="BW22" s="220">
        <f t="shared" si="27"/>
        <v>0</v>
      </c>
      <c r="BX22" s="220">
        <f t="shared" si="28"/>
        <v>335</v>
      </c>
      <c r="BY22" s="220">
        <f t="shared" si="29"/>
        <v>2319</v>
      </c>
      <c r="BZ22" s="220">
        <f t="shared" si="30"/>
        <v>0</v>
      </c>
      <c r="CA22" s="220">
        <f t="shared" si="31"/>
        <v>1961</v>
      </c>
      <c r="CB22" s="220">
        <f t="shared" si="32"/>
        <v>105</v>
      </c>
      <c r="CC22" s="220">
        <f t="shared" si="33"/>
        <v>174</v>
      </c>
      <c r="CD22" s="220">
        <f t="shared" si="34"/>
        <v>0</v>
      </c>
      <c r="CE22" s="220">
        <f t="shared" si="35"/>
        <v>79</v>
      </c>
      <c r="CF22" s="220">
        <f t="shared" si="36"/>
        <v>560</v>
      </c>
      <c r="CG22" s="220">
        <f t="shared" si="37"/>
        <v>0</v>
      </c>
      <c r="CH22" s="220">
        <f t="shared" si="38"/>
        <v>234</v>
      </c>
      <c r="CI22" s="220">
        <f t="shared" si="39"/>
        <v>64</v>
      </c>
      <c r="CJ22" s="220">
        <f t="shared" si="40"/>
        <v>6</v>
      </c>
      <c r="CK22" s="220">
        <f t="shared" si="41"/>
        <v>0</v>
      </c>
      <c r="CL22" s="220">
        <f t="shared" si="42"/>
        <v>256</v>
      </c>
      <c r="CM22" s="220">
        <f t="shared" si="43"/>
        <v>1030</v>
      </c>
      <c r="CN22" s="220">
        <f t="shared" si="44"/>
        <v>0</v>
      </c>
      <c r="CO22" s="220">
        <f t="shared" si="45"/>
        <v>935</v>
      </c>
      <c r="CP22" s="220">
        <f t="shared" si="46"/>
        <v>18</v>
      </c>
      <c r="CQ22" s="220">
        <f t="shared" si="47"/>
        <v>6</v>
      </c>
      <c r="CR22" s="220">
        <f t="shared" si="48"/>
        <v>0</v>
      </c>
      <c r="CS22" s="220">
        <f t="shared" si="49"/>
        <v>71</v>
      </c>
      <c r="CT22" s="220">
        <f t="shared" si="50"/>
        <v>696</v>
      </c>
      <c r="CU22" s="220">
        <f t="shared" si="51"/>
        <v>0</v>
      </c>
      <c r="CV22" s="220">
        <f t="shared" si="52"/>
        <v>684</v>
      </c>
      <c r="CW22" s="220">
        <f t="shared" si="53"/>
        <v>3</v>
      </c>
      <c r="CX22" s="220">
        <f t="shared" si="54"/>
        <v>5</v>
      </c>
      <c r="CY22" s="220">
        <f t="shared" si="55"/>
        <v>0</v>
      </c>
      <c r="CZ22" s="220">
        <f t="shared" si="56"/>
        <v>4</v>
      </c>
      <c r="DA22" s="220">
        <f t="shared" si="57"/>
        <v>334</v>
      </c>
      <c r="DB22" s="220">
        <f t="shared" si="58"/>
        <v>0</v>
      </c>
      <c r="DC22" s="220">
        <f t="shared" si="59"/>
        <v>251</v>
      </c>
      <c r="DD22" s="220">
        <f t="shared" si="60"/>
        <v>15</v>
      </c>
      <c r="DE22" s="220">
        <f t="shared" si="61"/>
        <v>1</v>
      </c>
      <c r="DF22" s="220">
        <f t="shared" si="62"/>
        <v>0</v>
      </c>
      <c r="DG22" s="220">
        <f t="shared" si="63"/>
        <v>67</v>
      </c>
      <c r="DH22" s="220">
        <v>0</v>
      </c>
      <c r="DI22" s="220">
        <f t="shared" si="64"/>
        <v>0</v>
      </c>
      <c r="DJ22" s="220">
        <v>0</v>
      </c>
      <c r="DK22" s="220">
        <v>0</v>
      </c>
      <c r="DL22" s="220">
        <v>0</v>
      </c>
      <c r="DM22" s="220">
        <v>0</v>
      </c>
    </row>
    <row r="23" spans="1:117" s="177" customFormat="1" ht="12" customHeight="1">
      <c r="A23" s="178" t="s">
        <v>248</v>
      </c>
      <c r="B23" s="179" t="s">
        <v>348</v>
      </c>
      <c r="C23" s="178" t="s">
        <v>349</v>
      </c>
      <c r="D23" s="220">
        <f t="shared" si="4"/>
        <v>5868</v>
      </c>
      <c r="E23" s="220">
        <f t="shared" si="5"/>
        <v>4121</v>
      </c>
      <c r="F23" s="220">
        <f t="shared" si="6"/>
        <v>0</v>
      </c>
      <c r="G23" s="220">
        <v>0</v>
      </c>
      <c r="H23" s="220">
        <v>0</v>
      </c>
      <c r="I23" s="220">
        <v>0</v>
      </c>
      <c r="J23" s="220">
        <f t="shared" si="7"/>
        <v>3314</v>
      </c>
      <c r="K23" s="220">
        <v>0</v>
      </c>
      <c r="L23" s="220">
        <v>3314</v>
      </c>
      <c r="M23" s="220">
        <v>0</v>
      </c>
      <c r="N23" s="220">
        <f t="shared" si="8"/>
        <v>205</v>
      </c>
      <c r="O23" s="220">
        <v>0</v>
      </c>
      <c r="P23" s="220">
        <v>205</v>
      </c>
      <c r="Q23" s="220">
        <v>0</v>
      </c>
      <c r="R23" s="220">
        <f t="shared" si="9"/>
        <v>357</v>
      </c>
      <c r="S23" s="220">
        <v>0</v>
      </c>
      <c r="T23" s="220">
        <v>357</v>
      </c>
      <c r="U23" s="220">
        <v>0</v>
      </c>
      <c r="V23" s="220">
        <f t="shared" si="10"/>
        <v>0</v>
      </c>
      <c r="W23" s="220">
        <v>0</v>
      </c>
      <c r="X23" s="220">
        <v>0</v>
      </c>
      <c r="Y23" s="220">
        <v>0</v>
      </c>
      <c r="Z23" s="220">
        <f t="shared" si="11"/>
        <v>245</v>
      </c>
      <c r="AA23" s="220">
        <v>0</v>
      </c>
      <c r="AB23" s="220">
        <v>245</v>
      </c>
      <c r="AC23" s="220">
        <v>0</v>
      </c>
      <c r="AD23" s="220">
        <f t="shared" si="12"/>
        <v>1126</v>
      </c>
      <c r="AE23" s="220">
        <f t="shared" si="13"/>
        <v>0</v>
      </c>
      <c r="AF23" s="220">
        <v>0</v>
      </c>
      <c r="AG23" s="220">
        <v>0</v>
      </c>
      <c r="AH23" s="220">
        <v>0</v>
      </c>
      <c r="AI23" s="220">
        <f t="shared" si="14"/>
        <v>1098</v>
      </c>
      <c r="AJ23" s="220">
        <v>0</v>
      </c>
      <c r="AK23" s="220">
        <v>0</v>
      </c>
      <c r="AL23" s="220">
        <v>1098</v>
      </c>
      <c r="AM23" s="220">
        <f t="shared" si="15"/>
        <v>3</v>
      </c>
      <c r="AN23" s="220">
        <v>0</v>
      </c>
      <c r="AO23" s="220">
        <v>0</v>
      </c>
      <c r="AP23" s="220">
        <v>3</v>
      </c>
      <c r="AQ23" s="220">
        <f t="shared" si="16"/>
        <v>8</v>
      </c>
      <c r="AR23" s="220">
        <v>0</v>
      </c>
      <c r="AS23" s="220">
        <v>0</v>
      </c>
      <c r="AT23" s="220">
        <v>8</v>
      </c>
      <c r="AU23" s="220">
        <f t="shared" si="17"/>
        <v>0</v>
      </c>
      <c r="AV23" s="220">
        <v>0</v>
      </c>
      <c r="AW23" s="220">
        <v>0</v>
      </c>
      <c r="AX23" s="220">
        <v>0</v>
      </c>
      <c r="AY23" s="220">
        <f t="shared" si="18"/>
        <v>17</v>
      </c>
      <c r="AZ23" s="220">
        <v>0</v>
      </c>
      <c r="BA23" s="220">
        <v>0</v>
      </c>
      <c r="BB23" s="220">
        <v>17</v>
      </c>
      <c r="BC23" s="220">
        <f t="shared" si="19"/>
        <v>621</v>
      </c>
      <c r="BD23" s="220">
        <f t="shared" si="20"/>
        <v>54</v>
      </c>
      <c r="BE23" s="220">
        <v>0</v>
      </c>
      <c r="BF23" s="220">
        <v>19</v>
      </c>
      <c r="BG23" s="220">
        <v>4</v>
      </c>
      <c r="BH23" s="220">
        <v>0</v>
      </c>
      <c r="BI23" s="220">
        <v>0</v>
      </c>
      <c r="BJ23" s="220">
        <v>31</v>
      </c>
      <c r="BK23" s="220">
        <f t="shared" si="21"/>
        <v>567</v>
      </c>
      <c r="BL23" s="220">
        <v>0</v>
      </c>
      <c r="BM23" s="220">
        <v>492</v>
      </c>
      <c r="BN23" s="220">
        <v>3</v>
      </c>
      <c r="BO23" s="220">
        <v>0</v>
      </c>
      <c r="BP23" s="220">
        <v>0</v>
      </c>
      <c r="BQ23" s="220">
        <v>72</v>
      </c>
      <c r="BR23" s="220">
        <f t="shared" si="22"/>
        <v>4175</v>
      </c>
      <c r="BS23" s="220">
        <f t="shared" si="23"/>
        <v>0</v>
      </c>
      <c r="BT23" s="220">
        <f t="shared" si="24"/>
        <v>3333</v>
      </c>
      <c r="BU23" s="220">
        <f t="shared" si="25"/>
        <v>209</v>
      </c>
      <c r="BV23" s="220">
        <f t="shared" si="26"/>
        <v>357</v>
      </c>
      <c r="BW23" s="220">
        <f t="shared" si="27"/>
        <v>0</v>
      </c>
      <c r="BX23" s="220">
        <f t="shared" si="28"/>
        <v>276</v>
      </c>
      <c r="BY23" s="220">
        <f t="shared" si="29"/>
        <v>4121</v>
      </c>
      <c r="BZ23" s="220">
        <f t="shared" si="30"/>
        <v>0</v>
      </c>
      <c r="CA23" s="220">
        <f t="shared" si="31"/>
        <v>3314</v>
      </c>
      <c r="CB23" s="220">
        <f t="shared" si="32"/>
        <v>205</v>
      </c>
      <c r="CC23" s="220">
        <f t="shared" si="33"/>
        <v>357</v>
      </c>
      <c r="CD23" s="220">
        <f t="shared" si="34"/>
        <v>0</v>
      </c>
      <c r="CE23" s="220">
        <f t="shared" si="35"/>
        <v>245</v>
      </c>
      <c r="CF23" s="220">
        <f t="shared" si="36"/>
        <v>54</v>
      </c>
      <c r="CG23" s="220">
        <f t="shared" si="37"/>
        <v>0</v>
      </c>
      <c r="CH23" s="220">
        <f t="shared" si="38"/>
        <v>19</v>
      </c>
      <c r="CI23" s="220">
        <f t="shared" si="39"/>
        <v>4</v>
      </c>
      <c r="CJ23" s="220">
        <f t="shared" si="40"/>
        <v>0</v>
      </c>
      <c r="CK23" s="220">
        <f t="shared" si="41"/>
        <v>0</v>
      </c>
      <c r="CL23" s="220">
        <f t="shared" si="42"/>
        <v>31</v>
      </c>
      <c r="CM23" s="220">
        <f t="shared" si="43"/>
        <v>1693</v>
      </c>
      <c r="CN23" s="220">
        <f t="shared" si="44"/>
        <v>0</v>
      </c>
      <c r="CO23" s="220">
        <f t="shared" si="45"/>
        <v>1590</v>
      </c>
      <c r="CP23" s="220">
        <f t="shared" si="46"/>
        <v>6</v>
      </c>
      <c r="CQ23" s="220">
        <f t="shared" si="47"/>
        <v>8</v>
      </c>
      <c r="CR23" s="220">
        <f t="shared" si="48"/>
        <v>0</v>
      </c>
      <c r="CS23" s="220">
        <f t="shared" si="49"/>
        <v>89</v>
      </c>
      <c r="CT23" s="220">
        <f t="shared" si="50"/>
        <v>1126</v>
      </c>
      <c r="CU23" s="220">
        <f t="shared" si="51"/>
        <v>0</v>
      </c>
      <c r="CV23" s="220">
        <f t="shared" si="52"/>
        <v>1098</v>
      </c>
      <c r="CW23" s="220">
        <f t="shared" si="53"/>
        <v>3</v>
      </c>
      <c r="CX23" s="220">
        <f t="shared" si="54"/>
        <v>8</v>
      </c>
      <c r="CY23" s="220">
        <f t="shared" si="55"/>
        <v>0</v>
      </c>
      <c r="CZ23" s="220">
        <f t="shared" si="56"/>
        <v>17</v>
      </c>
      <c r="DA23" s="220">
        <f t="shared" si="57"/>
        <v>567</v>
      </c>
      <c r="DB23" s="220">
        <f t="shared" si="58"/>
        <v>0</v>
      </c>
      <c r="DC23" s="220">
        <f t="shared" si="59"/>
        <v>492</v>
      </c>
      <c r="DD23" s="220">
        <f t="shared" si="60"/>
        <v>3</v>
      </c>
      <c r="DE23" s="220">
        <f t="shared" si="61"/>
        <v>0</v>
      </c>
      <c r="DF23" s="220">
        <f t="shared" si="62"/>
        <v>0</v>
      </c>
      <c r="DG23" s="220">
        <f t="shared" si="63"/>
        <v>72</v>
      </c>
      <c r="DH23" s="220">
        <v>0</v>
      </c>
      <c r="DI23" s="220">
        <f t="shared" si="64"/>
        <v>0</v>
      </c>
      <c r="DJ23" s="220">
        <v>0</v>
      </c>
      <c r="DK23" s="220">
        <v>0</v>
      </c>
      <c r="DL23" s="220">
        <v>0</v>
      </c>
      <c r="DM23" s="220">
        <v>0</v>
      </c>
    </row>
    <row r="24" spans="1:117" s="177" customFormat="1" ht="12" customHeight="1">
      <c r="A24" s="178" t="s">
        <v>248</v>
      </c>
      <c r="B24" s="179" t="s">
        <v>350</v>
      </c>
      <c r="C24" s="178" t="s">
        <v>351</v>
      </c>
      <c r="D24" s="220">
        <f t="shared" si="4"/>
        <v>2807</v>
      </c>
      <c r="E24" s="220">
        <f t="shared" si="5"/>
        <v>1615</v>
      </c>
      <c r="F24" s="220">
        <f t="shared" si="6"/>
        <v>0</v>
      </c>
      <c r="G24" s="220">
        <v>0</v>
      </c>
      <c r="H24" s="220">
        <v>0</v>
      </c>
      <c r="I24" s="220">
        <v>0</v>
      </c>
      <c r="J24" s="220">
        <f t="shared" si="7"/>
        <v>1092</v>
      </c>
      <c r="K24" s="220">
        <v>0</v>
      </c>
      <c r="L24" s="220">
        <v>1092</v>
      </c>
      <c r="M24" s="220">
        <v>0</v>
      </c>
      <c r="N24" s="220">
        <f t="shared" si="8"/>
        <v>64</v>
      </c>
      <c r="O24" s="220">
        <v>0</v>
      </c>
      <c r="P24" s="220">
        <v>64</v>
      </c>
      <c r="Q24" s="220">
        <v>0</v>
      </c>
      <c r="R24" s="220">
        <f t="shared" si="9"/>
        <v>459</v>
      </c>
      <c r="S24" s="220">
        <v>0</v>
      </c>
      <c r="T24" s="220">
        <v>459</v>
      </c>
      <c r="U24" s="220">
        <v>0</v>
      </c>
      <c r="V24" s="220">
        <f t="shared" si="10"/>
        <v>0</v>
      </c>
      <c r="W24" s="220">
        <v>0</v>
      </c>
      <c r="X24" s="220">
        <v>0</v>
      </c>
      <c r="Y24" s="220">
        <v>0</v>
      </c>
      <c r="Z24" s="220">
        <f t="shared" si="11"/>
        <v>0</v>
      </c>
      <c r="AA24" s="220">
        <v>0</v>
      </c>
      <c r="AB24" s="220">
        <v>0</v>
      </c>
      <c r="AC24" s="220">
        <v>0</v>
      </c>
      <c r="AD24" s="220">
        <f t="shared" si="12"/>
        <v>258</v>
      </c>
      <c r="AE24" s="220">
        <f t="shared" si="13"/>
        <v>0</v>
      </c>
      <c r="AF24" s="220">
        <v>0</v>
      </c>
      <c r="AG24" s="220">
        <v>0</v>
      </c>
      <c r="AH24" s="220">
        <v>0</v>
      </c>
      <c r="AI24" s="220">
        <f t="shared" si="14"/>
        <v>258</v>
      </c>
      <c r="AJ24" s="220">
        <v>0</v>
      </c>
      <c r="AK24" s="220">
        <v>0</v>
      </c>
      <c r="AL24" s="220">
        <v>258</v>
      </c>
      <c r="AM24" s="220">
        <f t="shared" si="15"/>
        <v>0</v>
      </c>
      <c r="AN24" s="220">
        <v>0</v>
      </c>
      <c r="AO24" s="220">
        <v>0</v>
      </c>
      <c r="AP24" s="220">
        <v>0</v>
      </c>
      <c r="AQ24" s="220">
        <f t="shared" si="16"/>
        <v>0</v>
      </c>
      <c r="AR24" s="220">
        <v>0</v>
      </c>
      <c r="AS24" s="220">
        <v>0</v>
      </c>
      <c r="AT24" s="220">
        <v>0</v>
      </c>
      <c r="AU24" s="220">
        <f t="shared" si="17"/>
        <v>0</v>
      </c>
      <c r="AV24" s="220">
        <v>0</v>
      </c>
      <c r="AW24" s="220">
        <v>0</v>
      </c>
      <c r="AX24" s="220">
        <v>0</v>
      </c>
      <c r="AY24" s="220">
        <f t="shared" si="18"/>
        <v>0</v>
      </c>
      <c r="AZ24" s="220">
        <v>0</v>
      </c>
      <c r="BA24" s="220">
        <v>0</v>
      </c>
      <c r="BB24" s="220">
        <v>0</v>
      </c>
      <c r="BC24" s="220">
        <f t="shared" si="19"/>
        <v>934</v>
      </c>
      <c r="BD24" s="220">
        <f t="shared" si="20"/>
        <v>921</v>
      </c>
      <c r="BE24" s="220">
        <v>0</v>
      </c>
      <c r="BF24" s="220">
        <v>170</v>
      </c>
      <c r="BG24" s="220">
        <v>710</v>
      </c>
      <c r="BH24" s="220">
        <v>41</v>
      </c>
      <c r="BI24" s="220">
        <v>0</v>
      </c>
      <c r="BJ24" s="220">
        <v>0</v>
      </c>
      <c r="BK24" s="220">
        <f t="shared" si="21"/>
        <v>13</v>
      </c>
      <c r="BL24" s="220">
        <v>0</v>
      </c>
      <c r="BM24" s="220">
        <v>12</v>
      </c>
      <c r="BN24" s="220">
        <v>0</v>
      </c>
      <c r="BO24" s="220">
        <v>1</v>
      </c>
      <c r="BP24" s="220">
        <v>0</v>
      </c>
      <c r="BQ24" s="220">
        <v>0</v>
      </c>
      <c r="BR24" s="220">
        <f t="shared" si="22"/>
        <v>2536</v>
      </c>
      <c r="BS24" s="220">
        <f t="shared" si="23"/>
        <v>0</v>
      </c>
      <c r="BT24" s="220">
        <f t="shared" si="24"/>
        <v>1262</v>
      </c>
      <c r="BU24" s="220">
        <f t="shared" si="25"/>
        <v>774</v>
      </c>
      <c r="BV24" s="220">
        <f t="shared" si="26"/>
        <v>500</v>
      </c>
      <c r="BW24" s="220">
        <f t="shared" si="27"/>
        <v>0</v>
      </c>
      <c r="BX24" s="220">
        <f t="shared" si="28"/>
        <v>0</v>
      </c>
      <c r="BY24" s="220">
        <f t="shared" si="29"/>
        <v>1615</v>
      </c>
      <c r="BZ24" s="220">
        <f t="shared" si="30"/>
        <v>0</v>
      </c>
      <c r="CA24" s="220">
        <f t="shared" si="31"/>
        <v>1092</v>
      </c>
      <c r="CB24" s="220">
        <f t="shared" si="32"/>
        <v>64</v>
      </c>
      <c r="CC24" s="220">
        <f t="shared" si="33"/>
        <v>459</v>
      </c>
      <c r="CD24" s="220">
        <f t="shared" si="34"/>
        <v>0</v>
      </c>
      <c r="CE24" s="220">
        <f t="shared" si="35"/>
        <v>0</v>
      </c>
      <c r="CF24" s="220">
        <f t="shared" si="36"/>
        <v>921</v>
      </c>
      <c r="CG24" s="220">
        <f t="shared" si="37"/>
        <v>0</v>
      </c>
      <c r="CH24" s="220">
        <f t="shared" si="38"/>
        <v>170</v>
      </c>
      <c r="CI24" s="220">
        <f t="shared" si="39"/>
        <v>710</v>
      </c>
      <c r="CJ24" s="220">
        <f t="shared" si="40"/>
        <v>41</v>
      </c>
      <c r="CK24" s="220">
        <f t="shared" si="41"/>
        <v>0</v>
      </c>
      <c r="CL24" s="220">
        <f t="shared" si="42"/>
        <v>0</v>
      </c>
      <c r="CM24" s="220">
        <f t="shared" si="43"/>
        <v>271</v>
      </c>
      <c r="CN24" s="220">
        <f t="shared" si="44"/>
        <v>0</v>
      </c>
      <c r="CO24" s="220">
        <f t="shared" si="45"/>
        <v>270</v>
      </c>
      <c r="CP24" s="220">
        <f t="shared" si="46"/>
        <v>0</v>
      </c>
      <c r="CQ24" s="220">
        <f t="shared" si="47"/>
        <v>1</v>
      </c>
      <c r="CR24" s="220">
        <f t="shared" si="48"/>
        <v>0</v>
      </c>
      <c r="CS24" s="220">
        <f t="shared" si="49"/>
        <v>0</v>
      </c>
      <c r="CT24" s="220">
        <f t="shared" si="50"/>
        <v>258</v>
      </c>
      <c r="CU24" s="220">
        <f t="shared" si="51"/>
        <v>0</v>
      </c>
      <c r="CV24" s="220">
        <f t="shared" si="52"/>
        <v>258</v>
      </c>
      <c r="CW24" s="220">
        <f t="shared" si="53"/>
        <v>0</v>
      </c>
      <c r="CX24" s="220">
        <f t="shared" si="54"/>
        <v>0</v>
      </c>
      <c r="CY24" s="220">
        <f t="shared" si="55"/>
        <v>0</v>
      </c>
      <c r="CZ24" s="220">
        <f t="shared" si="56"/>
        <v>0</v>
      </c>
      <c r="DA24" s="220">
        <f t="shared" si="57"/>
        <v>13</v>
      </c>
      <c r="DB24" s="220">
        <f t="shared" si="58"/>
        <v>0</v>
      </c>
      <c r="DC24" s="220">
        <f t="shared" si="59"/>
        <v>12</v>
      </c>
      <c r="DD24" s="220">
        <f t="shared" si="60"/>
        <v>0</v>
      </c>
      <c r="DE24" s="220">
        <f t="shared" si="61"/>
        <v>1</v>
      </c>
      <c r="DF24" s="220">
        <f t="shared" si="62"/>
        <v>0</v>
      </c>
      <c r="DG24" s="220">
        <f t="shared" si="63"/>
        <v>0</v>
      </c>
      <c r="DH24" s="220">
        <v>0</v>
      </c>
      <c r="DI24" s="220">
        <f t="shared" si="64"/>
        <v>0</v>
      </c>
      <c r="DJ24" s="220">
        <v>0</v>
      </c>
      <c r="DK24" s="220">
        <v>0</v>
      </c>
      <c r="DL24" s="220">
        <v>0</v>
      </c>
      <c r="DM24" s="220">
        <v>0</v>
      </c>
    </row>
    <row r="25" spans="1:117" s="177" customFormat="1" ht="12" customHeight="1">
      <c r="A25" s="178" t="s">
        <v>248</v>
      </c>
      <c r="B25" s="179" t="s">
        <v>352</v>
      </c>
      <c r="C25" s="178" t="s">
        <v>353</v>
      </c>
      <c r="D25" s="220">
        <f t="shared" si="4"/>
        <v>6536</v>
      </c>
      <c r="E25" s="220">
        <f t="shared" si="5"/>
        <v>5600</v>
      </c>
      <c r="F25" s="220">
        <f t="shared" si="6"/>
        <v>0</v>
      </c>
      <c r="G25" s="220">
        <v>0</v>
      </c>
      <c r="H25" s="220">
        <v>0</v>
      </c>
      <c r="I25" s="220">
        <v>0</v>
      </c>
      <c r="J25" s="220">
        <f t="shared" si="7"/>
        <v>4056</v>
      </c>
      <c r="K25" s="220">
        <v>0</v>
      </c>
      <c r="L25" s="220">
        <v>4056</v>
      </c>
      <c r="M25" s="220">
        <v>0</v>
      </c>
      <c r="N25" s="220">
        <f t="shared" si="8"/>
        <v>984</v>
      </c>
      <c r="O25" s="220">
        <v>0</v>
      </c>
      <c r="P25" s="220">
        <v>984</v>
      </c>
      <c r="Q25" s="220">
        <v>0</v>
      </c>
      <c r="R25" s="220">
        <f t="shared" si="9"/>
        <v>498</v>
      </c>
      <c r="S25" s="220">
        <v>0</v>
      </c>
      <c r="T25" s="220">
        <v>498</v>
      </c>
      <c r="U25" s="220">
        <v>0</v>
      </c>
      <c r="V25" s="220">
        <f t="shared" si="10"/>
        <v>0</v>
      </c>
      <c r="W25" s="220">
        <v>0</v>
      </c>
      <c r="X25" s="220">
        <v>0</v>
      </c>
      <c r="Y25" s="220">
        <v>0</v>
      </c>
      <c r="Z25" s="220">
        <f t="shared" si="11"/>
        <v>62</v>
      </c>
      <c r="AA25" s="220">
        <v>0</v>
      </c>
      <c r="AB25" s="220">
        <v>62</v>
      </c>
      <c r="AC25" s="220">
        <v>0</v>
      </c>
      <c r="AD25" s="220">
        <f t="shared" si="12"/>
        <v>518</v>
      </c>
      <c r="AE25" s="220">
        <f t="shared" si="13"/>
        <v>0</v>
      </c>
      <c r="AF25" s="220">
        <v>0</v>
      </c>
      <c r="AG25" s="220">
        <v>0</v>
      </c>
      <c r="AH25" s="220">
        <v>0</v>
      </c>
      <c r="AI25" s="220">
        <f t="shared" si="14"/>
        <v>518</v>
      </c>
      <c r="AJ25" s="220">
        <v>0</v>
      </c>
      <c r="AK25" s="220">
        <v>0</v>
      </c>
      <c r="AL25" s="220">
        <v>518</v>
      </c>
      <c r="AM25" s="220">
        <f t="shared" si="15"/>
        <v>0</v>
      </c>
      <c r="AN25" s="220">
        <v>0</v>
      </c>
      <c r="AO25" s="220">
        <v>0</v>
      </c>
      <c r="AP25" s="220">
        <v>0</v>
      </c>
      <c r="AQ25" s="220">
        <f t="shared" si="16"/>
        <v>0</v>
      </c>
      <c r="AR25" s="220">
        <v>0</v>
      </c>
      <c r="AS25" s="220">
        <v>0</v>
      </c>
      <c r="AT25" s="220">
        <v>0</v>
      </c>
      <c r="AU25" s="220">
        <f t="shared" si="17"/>
        <v>0</v>
      </c>
      <c r="AV25" s="220">
        <v>0</v>
      </c>
      <c r="AW25" s="220">
        <v>0</v>
      </c>
      <c r="AX25" s="220">
        <v>0</v>
      </c>
      <c r="AY25" s="220">
        <f t="shared" si="18"/>
        <v>0</v>
      </c>
      <c r="AZ25" s="220">
        <v>0</v>
      </c>
      <c r="BA25" s="220">
        <v>0</v>
      </c>
      <c r="BB25" s="220">
        <v>0</v>
      </c>
      <c r="BC25" s="220">
        <f t="shared" si="19"/>
        <v>418</v>
      </c>
      <c r="BD25" s="220">
        <f t="shared" si="20"/>
        <v>3</v>
      </c>
      <c r="BE25" s="220">
        <v>0</v>
      </c>
      <c r="BF25" s="220">
        <v>2</v>
      </c>
      <c r="BG25" s="220">
        <v>1</v>
      </c>
      <c r="BH25" s="220"/>
      <c r="BI25" s="220">
        <v>0</v>
      </c>
      <c r="BJ25" s="220">
        <v>0</v>
      </c>
      <c r="BK25" s="220">
        <f t="shared" si="21"/>
        <v>415</v>
      </c>
      <c r="BL25" s="220">
        <v>0</v>
      </c>
      <c r="BM25" s="220">
        <v>44</v>
      </c>
      <c r="BN25" s="220">
        <v>1</v>
      </c>
      <c r="BO25" s="220">
        <v>0</v>
      </c>
      <c r="BP25" s="220">
        <v>0</v>
      </c>
      <c r="BQ25" s="220">
        <v>370</v>
      </c>
      <c r="BR25" s="220">
        <f t="shared" si="22"/>
        <v>5603</v>
      </c>
      <c r="BS25" s="220">
        <f t="shared" si="23"/>
        <v>0</v>
      </c>
      <c r="BT25" s="220">
        <f t="shared" si="24"/>
        <v>4058</v>
      </c>
      <c r="BU25" s="220">
        <f t="shared" si="25"/>
        <v>985</v>
      </c>
      <c r="BV25" s="220">
        <f t="shared" si="26"/>
        <v>498</v>
      </c>
      <c r="BW25" s="220">
        <f t="shared" si="27"/>
        <v>0</v>
      </c>
      <c r="BX25" s="220">
        <f t="shared" si="28"/>
        <v>62</v>
      </c>
      <c r="BY25" s="220">
        <f t="shared" si="29"/>
        <v>5600</v>
      </c>
      <c r="BZ25" s="220">
        <f t="shared" si="30"/>
        <v>0</v>
      </c>
      <c r="CA25" s="220">
        <f t="shared" si="31"/>
        <v>4056</v>
      </c>
      <c r="CB25" s="220">
        <f t="shared" si="32"/>
        <v>984</v>
      </c>
      <c r="CC25" s="220">
        <f t="shared" si="33"/>
        <v>498</v>
      </c>
      <c r="CD25" s="220">
        <f t="shared" si="34"/>
        <v>0</v>
      </c>
      <c r="CE25" s="220">
        <f t="shared" si="35"/>
        <v>62</v>
      </c>
      <c r="CF25" s="220">
        <f t="shared" si="36"/>
        <v>3</v>
      </c>
      <c r="CG25" s="220">
        <f t="shared" si="37"/>
        <v>0</v>
      </c>
      <c r="CH25" s="220">
        <f t="shared" si="38"/>
        <v>2</v>
      </c>
      <c r="CI25" s="220">
        <f t="shared" si="39"/>
        <v>1</v>
      </c>
      <c r="CJ25" s="220">
        <f t="shared" si="40"/>
        <v>0</v>
      </c>
      <c r="CK25" s="220">
        <f t="shared" si="41"/>
        <v>0</v>
      </c>
      <c r="CL25" s="220">
        <f t="shared" si="42"/>
        <v>0</v>
      </c>
      <c r="CM25" s="220">
        <f t="shared" si="43"/>
        <v>933</v>
      </c>
      <c r="CN25" s="220">
        <f t="shared" si="44"/>
        <v>0</v>
      </c>
      <c r="CO25" s="220">
        <f t="shared" si="45"/>
        <v>562</v>
      </c>
      <c r="CP25" s="220">
        <f t="shared" si="46"/>
        <v>1</v>
      </c>
      <c r="CQ25" s="220">
        <f t="shared" si="47"/>
        <v>0</v>
      </c>
      <c r="CR25" s="220">
        <f t="shared" si="48"/>
        <v>0</v>
      </c>
      <c r="CS25" s="220">
        <f t="shared" si="49"/>
        <v>370</v>
      </c>
      <c r="CT25" s="220">
        <f t="shared" si="50"/>
        <v>518</v>
      </c>
      <c r="CU25" s="220">
        <f t="shared" si="51"/>
        <v>0</v>
      </c>
      <c r="CV25" s="220">
        <f t="shared" si="52"/>
        <v>518</v>
      </c>
      <c r="CW25" s="220">
        <f t="shared" si="53"/>
        <v>0</v>
      </c>
      <c r="CX25" s="220">
        <f t="shared" si="54"/>
        <v>0</v>
      </c>
      <c r="CY25" s="220">
        <f t="shared" si="55"/>
        <v>0</v>
      </c>
      <c r="CZ25" s="220">
        <f t="shared" si="56"/>
        <v>0</v>
      </c>
      <c r="DA25" s="220">
        <f t="shared" si="57"/>
        <v>415</v>
      </c>
      <c r="DB25" s="220">
        <f t="shared" si="58"/>
        <v>0</v>
      </c>
      <c r="DC25" s="220">
        <f t="shared" si="59"/>
        <v>44</v>
      </c>
      <c r="DD25" s="220">
        <f t="shared" si="60"/>
        <v>1</v>
      </c>
      <c r="DE25" s="220">
        <f t="shared" si="61"/>
        <v>0</v>
      </c>
      <c r="DF25" s="220">
        <f t="shared" si="62"/>
        <v>0</v>
      </c>
      <c r="DG25" s="220">
        <f t="shared" si="63"/>
        <v>370</v>
      </c>
      <c r="DH25" s="220">
        <v>0</v>
      </c>
      <c r="DI25" s="220">
        <f t="shared" si="64"/>
        <v>1</v>
      </c>
      <c r="DJ25" s="220">
        <v>1</v>
      </c>
      <c r="DK25" s="220">
        <v>0</v>
      </c>
      <c r="DL25" s="220">
        <v>0</v>
      </c>
      <c r="DM25" s="220">
        <v>0</v>
      </c>
    </row>
    <row r="26" spans="1:117" s="177" customFormat="1" ht="12" customHeight="1">
      <c r="A26" s="178" t="s">
        <v>248</v>
      </c>
      <c r="B26" s="179" t="s">
        <v>354</v>
      </c>
      <c r="C26" s="178" t="s">
        <v>355</v>
      </c>
      <c r="D26" s="220">
        <f t="shared" si="4"/>
        <v>2728</v>
      </c>
      <c r="E26" s="220">
        <f t="shared" si="5"/>
        <v>2419</v>
      </c>
      <c r="F26" s="220">
        <f t="shared" si="6"/>
        <v>0</v>
      </c>
      <c r="G26" s="220">
        <v>0</v>
      </c>
      <c r="H26" s="220">
        <v>0</v>
      </c>
      <c r="I26" s="220">
        <v>0</v>
      </c>
      <c r="J26" s="220">
        <f t="shared" si="7"/>
        <v>1552</v>
      </c>
      <c r="K26" s="220">
        <v>0</v>
      </c>
      <c r="L26" s="220">
        <v>1552</v>
      </c>
      <c r="M26" s="220"/>
      <c r="N26" s="220">
        <f t="shared" si="8"/>
        <v>636</v>
      </c>
      <c r="O26" s="220">
        <v>0</v>
      </c>
      <c r="P26" s="220">
        <v>636</v>
      </c>
      <c r="Q26" s="220">
        <v>0</v>
      </c>
      <c r="R26" s="220">
        <f t="shared" si="9"/>
        <v>212</v>
      </c>
      <c r="S26" s="220">
        <v>0</v>
      </c>
      <c r="T26" s="220">
        <v>212</v>
      </c>
      <c r="U26" s="220">
        <v>0</v>
      </c>
      <c r="V26" s="220">
        <f t="shared" si="10"/>
        <v>0</v>
      </c>
      <c r="W26" s="220">
        <v>0</v>
      </c>
      <c r="X26" s="220">
        <v>0</v>
      </c>
      <c r="Y26" s="220">
        <v>0</v>
      </c>
      <c r="Z26" s="220">
        <f t="shared" si="11"/>
        <v>19</v>
      </c>
      <c r="AA26" s="220">
        <v>0</v>
      </c>
      <c r="AB26" s="220">
        <v>19</v>
      </c>
      <c r="AC26" s="220">
        <v>0</v>
      </c>
      <c r="AD26" s="220">
        <f t="shared" si="12"/>
        <v>227</v>
      </c>
      <c r="AE26" s="220">
        <f t="shared" si="13"/>
        <v>0</v>
      </c>
      <c r="AF26" s="220">
        <v>0</v>
      </c>
      <c r="AG26" s="220">
        <v>0</v>
      </c>
      <c r="AH26" s="220">
        <v>0</v>
      </c>
      <c r="AI26" s="220">
        <f t="shared" si="14"/>
        <v>227</v>
      </c>
      <c r="AJ26" s="220">
        <v>0</v>
      </c>
      <c r="AK26" s="220">
        <v>0</v>
      </c>
      <c r="AL26" s="220">
        <v>227</v>
      </c>
      <c r="AM26" s="220">
        <f t="shared" si="15"/>
        <v>0</v>
      </c>
      <c r="AN26" s="220">
        <v>0</v>
      </c>
      <c r="AO26" s="220">
        <v>0</v>
      </c>
      <c r="AP26" s="220">
        <v>0</v>
      </c>
      <c r="AQ26" s="220">
        <f t="shared" si="16"/>
        <v>0</v>
      </c>
      <c r="AR26" s="220">
        <v>0</v>
      </c>
      <c r="AS26" s="220">
        <v>0</v>
      </c>
      <c r="AT26" s="220">
        <v>0</v>
      </c>
      <c r="AU26" s="220">
        <f t="shared" si="17"/>
        <v>0</v>
      </c>
      <c r="AV26" s="220">
        <v>0</v>
      </c>
      <c r="AW26" s="220">
        <v>0</v>
      </c>
      <c r="AX26" s="220">
        <v>0</v>
      </c>
      <c r="AY26" s="220">
        <f t="shared" si="18"/>
        <v>0</v>
      </c>
      <c r="AZ26" s="220">
        <v>0</v>
      </c>
      <c r="BA26" s="220">
        <v>0</v>
      </c>
      <c r="BB26" s="220">
        <v>0</v>
      </c>
      <c r="BC26" s="220">
        <f t="shared" si="19"/>
        <v>82</v>
      </c>
      <c r="BD26" s="220">
        <f t="shared" si="20"/>
        <v>2</v>
      </c>
      <c r="BE26" s="220">
        <v>0</v>
      </c>
      <c r="BF26" s="220">
        <v>2</v>
      </c>
      <c r="BG26" s="220">
        <v>0</v>
      </c>
      <c r="BH26" s="220">
        <v>0</v>
      </c>
      <c r="BI26" s="220">
        <v>0</v>
      </c>
      <c r="BJ26" s="220">
        <v>0</v>
      </c>
      <c r="BK26" s="220">
        <f t="shared" si="21"/>
        <v>80</v>
      </c>
      <c r="BL26" s="220">
        <v>0</v>
      </c>
      <c r="BM26" s="220">
        <v>6</v>
      </c>
      <c r="BN26" s="220">
        <v>0</v>
      </c>
      <c r="BO26" s="220">
        <v>0</v>
      </c>
      <c r="BP26" s="220">
        <v>0</v>
      </c>
      <c r="BQ26" s="220">
        <v>74</v>
      </c>
      <c r="BR26" s="220">
        <f t="shared" si="22"/>
        <v>2421</v>
      </c>
      <c r="BS26" s="220">
        <f t="shared" si="23"/>
        <v>0</v>
      </c>
      <c r="BT26" s="220">
        <f t="shared" si="24"/>
        <v>1554</v>
      </c>
      <c r="BU26" s="220">
        <f t="shared" si="25"/>
        <v>636</v>
      </c>
      <c r="BV26" s="220">
        <f t="shared" si="26"/>
        <v>212</v>
      </c>
      <c r="BW26" s="220">
        <f t="shared" si="27"/>
        <v>0</v>
      </c>
      <c r="BX26" s="220">
        <f t="shared" si="28"/>
        <v>19</v>
      </c>
      <c r="BY26" s="220">
        <f t="shared" si="29"/>
        <v>2419</v>
      </c>
      <c r="BZ26" s="220">
        <f t="shared" si="30"/>
        <v>0</v>
      </c>
      <c r="CA26" s="220">
        <f t="shared" si="31"/>
        <v>1552</v>
      </c>
      <c r="CB26" s="220">
        <f t="shared" si="32"/>
        <v>636</v>
      </c>
      <c r="CC26" s="220">
        <f t="shared" si="33"/>
        <v>212</v>
      </c>
      <c r="CD26" s="220">
        <f t="shared" si="34"/>
        <v>0</v>
      </c>
      <c r="CE26" s="220">
        <f t="shared" si="35"/>
        <v>19</v>
      </c>
      <c r="CF26" s="220">
        <f t="shared" si="36"/>
        <v>2</v>
      </c>
      <c r="CG26" s="220">
        <f t="shared" si="37"/>
        <v>0</v>
      </c>
      <c r="CH26" s="220">
        <f t="shared" si="38"/>
        <v>2</v>
      </c>
      <c r="CI26" s="220">
        <f t="shared" si="39"/>
        <v>0</v>
      </c>
      <c r="CJ26" s="220">
        <f t="shared" si="40"/>
        <v>0</v>
      </c>
      <c r="CK26" s="220">
        <f t="shared" si="41"/>
        <v>0</v>
      </c>
      <c r="CL26" s="220">
        <f t="shared" si="42"/>
        <v>0</v>
      </c>
      <c r="CM26" s="220">
        <f t="shared" si="43"/>
        <v>307</v>
      </c>
      <c r="CN26" s="220">
        <f t="shared" si="44"/>
        <v>0</v>
      </c>
      <c r="CO26" s="220">
        <f t="shared" si="45"/>
        <v>233</v>
      </c>
      <c r="CP26" s="220">
        <f t="shared" si="46"/>
        <v>0</v>
      </c>
      <c r="CQ26" s="220">
        <f t="shared" si="47"/>
        <v>0</v>
      </c>
      <c r="CR26" s="220">
        <f t="shared" si="48"/>
        <v>0</v>
      </c>
      <c r="CS26" s="220">
        <f t="shared" si="49"/>
        <v>74</v>
      </c>
      <c r="CT26" s="220">
        <f t="shared" si="50"/>
        <v>227</v>
      </c>
      <c r="CU26" s="220">
        <f t="shared" si="51"/>
        <v>0</v>
      </c>
      <c r="CV26" s="220">
        <f t="shared" si="52"/>
        <v>227</v>
      </c>
      <c r="CW26" s="220">
        <f t="shared" si="53"/>
        <v>0</v>
      </c>
      <c r="CX26" s="220">
        <f t="shared" si="54"/>
        <v>0</v>
      </c>
      <c r="CY26" s="220">
        <f t="shared" si="55"/>
        <v>0</v>
      </c>
      <c r="CZ26" s="220">
        <f t="shared" si="56"/>
        <v>0</v>
      </c>
      <c r="DA26" s="220">
        <f t="shared" si="57"/>
        <v>80</v>
      </c>
      <c r="DB26" s="220">
        <f t="shared" si="58"/>
        <v>0</v>
      </c>
      <c r="DC26" s="220">
        <f t="shared" si="59"/>
        <v>6</v>
      </c>
      <c r="DD26" s="220">
        <f t="shared" si="60"/>
        <v>0</v>
      </c>
      <c r="DE26" s="220">
        <f t="shared" si="61"/>
        <v>0</v>
      </c>
      <c r="DF26" s="220">
        <f t="shared" si="62"/>
        <v>0</v>
      </c>
      <c r="DG26" s="220">
        <f t="shared" si="63"/>
        <v>74</v>
      </c>
      <c r="DH26" s="220">
        <v>0</v>
      </c>
      <c r="DI26" s="220">
        <f t="shared" si="64"/>
        <v>0</v>
      </c>
      <c r="DJ26" s="220">
        <v>0</v>
      </c>
      <c r="DK26" s="220">
        <v>0</v>
      </c>
      <c r="DL26" s="220">
        <v>0</v>
      </c>
      <c r="DM26" s="220">
        <v>0</v>
      </c>
    </row>
    <row r="27" spans="1:117" s="177" customFormat="1" ht="12" customHeight="1">
      <c r="A27" s="178" t="s">
        <v>248</v>
      </c>
      <c r="B27" s="179" t="s">
        <v>356</v>
      </c>
      <c r="C27" s="178" t="s">
        <v>357</v>
      </c>
      <c r="D27" s="220">
        <f t="shared" si="4"/>
        <v>2326</v>
      </c>
      <c r="E27" s="220">
        <f t="shared" si="5"/>
        <v>1427</v>
      </c>
      <c r="F27" s="220">
        <f t="shared" si="6"/>
        <v>0</v>
      </c>
      <c r="G27" s="220">
        <v>0</v>
      </c>
      <c r="H27" s="220">
        <v>0</v>
      </c>
      <c r="I27" s="220">
        <v>0</v>
      </c>
      <c r="J27" s="220">
        <f t="shared" si="7"/>
        <v>1067</v>
      </c>
      <c r="K27" s="220">
        <v>0</v>
      </c>
      <c r="L27" s="220">
        <v>1067</v>
      </c>
      <c r="M27" s="220"/>
      <c r="N27" s="220">
        <f t="shared" si="8"/>
        <v>61</v>
      </c>
      <c r="O27" s="220">
        <v>0</v>
      </c>
      <c r="P27" s="220">
        <v>61</v>
      </c>
      <c r="Q27" s="220">
        <v>0</v>
      </c>
      <c r="R27" s="220">
        <f t="shared" si="9"/>
        <v>274</v>
      </c>
      <c r="S27" s="220">
        <v>0</v>
      </c>
      <c r="T27" s="220">
        <v>274</v>
      </c>
      <c r="U27" s="220">
        <v>0</v>
      </c>
      <c r="V27" s="220">
        <f t="shared" si="10"/>
        <v>5</v>
      </c>
      <c r="W27" s="220">
        <v>0</v>
      </c>
      <c r="X27" s="220">
        <v>5</v>
      </c>
      <c r="Y27" s="220">
        <v>0</v>
      </c>
      <c r="Z27" s="220">
        <f t="shared" si="11"/>
        <v>20</v>
      </c>
      <c r="AA27" s="220">
        <v>0</v>
      </c>
      <c r="AB27" s="220">
        <v>20</v>
      </c>
      <c r="AC27" s="220">
        <v>0</v>
      </c>
      <c r="AD27" s="220">
        <f t="shared" si="12"/>
        <v>541</v>
      </c>
      <c r="AE27" s="220">
        <f t="shared" si="13"/>
        <v>0</v>
      </c>
      <c r="AF27" s="220">
        <v>0</v>
      </c>
      <c r="AG27" s="220">
        <v>0</v>
      </c>
      <c r="AH27" s="220">
        <v>0</v>
      </c>
      <c r="AI27" s="220">
        <f t="shared" si="14"/>
        <v>496</v>
      </c>
      <c r="AJ27" s="220">
        <v>0</v>
      </c>
      <c r="AK27" s="220">
        <v>0</v>
      </c>
      <c r="AL27" s="220">
        <v>496</v>
      </c>
      <c r="AM27" s="220">
        <f t="shared" si="15"/>
        <v>25</v>
      </c>
      <c r="AN27" s="220">
        <v>0</v>
      </c>
      <c r="AO27" s="220">
        <v>0</v>
      </c>
      <c r="AP27" s="220">
        <v>25</v>
      </c>
      <c r="AQ27" s="220">
        <f t="shared" si="16"/>
        <v>0</v>
      </c>
      <c r="AR27" s="220">
        <v>0</v>
      </c>
      <c r="AS27" s="220">
        <v>0</v>
      </c>
      <c r="AT27" s="220">
        <v>0</v>
      </c>
      <c r="AU27" s="220">
        <f t="shared" si="17"/>
        <v>0</v>
      </c>
      <c r="AV27" s="220">
        <v>0</v>
      </c>
      <c r="AW27" s="220">
        <v>0</v>
      </c>
      <c r="AX27" s="220">
        <v>0</v>
      </c>
      <c r="AY27" s="220">
        <f t="shared" si="18"/>
        <v>20</v>
      </c>
      <c r="AZ27" s="220">
        <v>0</v>
      </c>
      <c r="BA27" s="220">
        <v>0</v>
      </c>
      <c r="BB27" s="220">
        <v>20</v>
      </c>
      <c r="BC27" s="220">
        <f t="shared" si="19"/>
        <v>358</v>
      </c>
      <c r="BD27" s="220">
        <f t="shared" si="20"/>
        <v>313</v>
      </c>
      <c r="BE27" s="220">
        <v>0</v>
      </c>
      <c r="BF27" s="220">
        <v>176</v>
      </c>
      <c r="BG27" s="220">
        <v>56</v>
      </c>
      <c r="BH27" s="220">
        <v>44</v>
      </c>
      <c r="BI27" s="220">
        <v>1</v>
      </c>
      <c r="BJ27" s="220">
        <v>36</v>
      </c>
      <c r="BK27" s="220">
        <f t="shared" si="21"/>
        <v>45</v>
      </c>
      <c r="BL27" s="220">
        <v>0</v>
      </c>
      <c r="BM27" s="220">
        <v>35</v>
      </c>
      <c r="BN27" s="220">
        <v>6</v>
      </c>
      <c r="BO27" s="220">
        <v>3</v>
      </c>
      <c r="BP27" s="220">
        <v>0</v>
      </c>
      <c r="BQ27" s="220">
        <v>1</v>
      </c>
      <c r="BR27" s="220">
        <f t="shared" si="22"/>
        <v>1740</v>
      </c>
      <c r="BS27" s="220">
        <f t="shared" si="23"/>
        <v>0</v>
      </c>
      <c r="BT27" s="220">
        <f t="shared" si="24"/>
        <v>1243</v>
      </c>
      <c r="BU27" s="220">
        <f t="shared" si="25"/>
        <v>117</v>
      </c>
      <c r="BV27" s="220">
        <f t="shared" si="26"/>
        <v>318</v>
      </c>
      <c r="BW27" s="220">
        <f t="shared" si="27"/>
        <v>6</v>
      </c>
      <c r="BX27" s="220">
        <f t="shared" si="28"/>
        <v>56</v>
      </c>
      <c r="BY27" s="220">
        <f t="shared" si="29"/>
        <v>1427</v>
      </c>
      <c r="BZ27" s="220">
        <f t="shared" si="30"/>
        <v>0</v>
      </c>
      <c r="CA27" s="220">
        <f t="shared" si="31"/>
        <v>1067</v>
      </c>
      <c r="CB27" s="220">
        <f t="shared" si="32"/>
        <v>61</v>
      </c>
      <c r="CC27" s="220">
        <f t="shared" si="33"/>
        <v>274</v>
      </c>
      <c r="CD27" s="220">
        <f t="shared" si="34"/>
        <v>5</v>
      </c>
      <c r="CE27" s="220">
        <f t="shared" si="35"/>
        <v>20</v>
      </c>
      <c r="CF27" s="220">
        <f t="shared" si="36"/>
        <v>313</v>
      </c>
      <c r="CG27" s="220">
        <f t="shared" si="37"/>
        <v>0</v>
      </c>
      <c r="CH27" s="220">
        <f t="shared" si="38"/>
        <v>176</v>
      </c>
      <c r="CI27" s="220">
        <f t="shared" si="39"/>
        <v>56</v>
      </c>
      <c r="CJ27" s="220">
        <f t="shared" si="40"/>
        <v>44</v>
      </c>
      <c r="CK27" s="220">
        <f t="shared" si="41"/>
        <v>1</v>
      </c>
      <c r="CL27" s="220">
        <f t="shared" si="42"/>
        <v>36</v>
      </c>
      <c r="CM27" s="220">
        <f t="shared" si="43"/>
        <v>586</v>
      </c>
      <c r="CN27" s="220">
        <f t="shared" si="44"/>
        <v>0</v>
      </c>
      <c r="CO27" s="220">
        <f t="shared" si="45"/>
        <v>531</v>
      </c>
      <c r="CP27" s="220">
        <f t="shared" si="46"/>
        <v>31</v>
      </c>
      <c r="CQ27" s="220">
        <f t="shared" si="47"/>
        <v>3</v>
      </c>
      <c r="CR27" s="220">
        <f t="shared" si="48"/>
        <v>0</v>
      </c>
      <c r="CS27" s="220">
        <f t="shared" si="49"/>
        <v>21</v>
      </c>
      <c r="CT27" s="220">
        <f t="shared" si="50"/>
        <v>541</v>
      </c>
      <c r="CU27" s="220">
        <f t="shared" si="51"/>
        <v>0</v>
      </c>
      <c r="CV27" s="220">
        <f t="shared" si="52"/>
        <v>496</v>
      </c>
      <c r="CW27" s="220">
        <f t="shared" si="53"/>
        <v>25</v>
      </c>
      <c r="CX27" s="220">
        <f t="shared" si="54"/>
        <v>0</v>
      </c>
      <c r="CY27" s="220">
        <f t="shared" si="55"/>
        <v>0</v>
      </c>
      <c r="CZ27" s="220">
        <f t="shared" si="56"/>
        <v>20</v>
      </c>
      <c r="DA27" s="220">
        <f t="shared" si="57"/>
        <v>45</v>
      </c>
      <c r="DB27" s="220">
        <f t="shared" si="58"/>
        <v>0</v>
      </c>
      <c r="DC27" s="220">
        <f t="shared" si="59"/>
        <v>35</v>
      </c>
      <c r="DD27" s="220">
        <f t="shared" si="60"/>
        <v>6</v>
      </c>
      <c r="DE27" s="220">
        <f t="shared" si="61"/>
        <v>3</v>
      </c>
      <c r="DF27" s="220">
        <f t="shared" si="62"/>
        <v>0</v>
      </c>
      <c r="DG27" s="220">
        <f t="shared" si="63"/>
        <v>1</v>
      </c>
      <c r="DH27" s="220">
        <v>0</v>
      </c>
      <c r="DI27" s="220">
        <f t="shared" si="64"/>
        <v>0</v>
      </c>
      <c r="DJ27" s="220">
        <v>0</v>
      </c>
      <c r="DK27" s="220">
        <v>0</v>
      </c>
      <c r="DL27" s="220">
        <v>0</v>
      </c>
      <c r="DM27" s="220">
        <v>0</v>
      </c>
    </row>
    <row r="28" spans="1:117" s="177" customFormat="1" ht="12" customHeight="1">
      <c r="A28" s="178" t="s">
        <v>248</v>
      </c>
      <c r="B28" s="179" t="s">
        <v>358</v>
      </c>
      <c r="C28" s="178" t="s">
        <v>359</v>
      </c>
      <c r="D28" s="220">
        <f t="shared" si="4"/>
        <v>276</v>
      </c>
      <c r="E28" s="220">
        <f t="shared" si="5"/>
        <v>271</v>
      </c>
      <c r="F28" s="220">
        <f t="shared" si="6"/>
        <v>0</v>
      </c>
      <c r="G28" s="220">
        <v>0</v>
      </c>
      <c r="H28" s="220">
        <v>0</v>
      </c>
      <c r="I28" s="220">
        <v>0</v>
      </c>
      <c r="J28" s="220">
        <f t="shared" si="7"/>
        <v>210</v>
      </c>
      <c r="K28" s="220">
        <v>210</v>
      </c>
      <c r="L28" s="220">
        <v>0</v>
      </c>
      <c r="M28" s="220">
        <v>0</v>
      </c>
      <c r="N28" s="220">
        <f t="shared" si="8"/>
        <v>9</v>
      </c>
      <c r="O28" s="220">
        <v>9</v>
      </c>
      <c r="P28" s="220">
        <v>0</v>
      </c>
      <c r="Q28" s="220">
        <v>0</v>
      </c>
      <c r="R28" s="220">
        <f t="shared" si="9"/>
        <v>44</v>
      </c>
      <c r="S28" s="220">
        <v>44</v>
      </c>
      <c r="T28" s="220">
        <v>0</v>
      </c>
      <c r="U28" s="220">
        <v>0</v>
      </c>
      <c r="V28" s="220">
        <f t="shared" si="10"/>
        <v>0</v>
      </c>
      <c r="W28" s="220">
        <v>0</v>
      </c>
      <c r="X28" s="220">
        <v>0</v>
      </c>
      <c r="Y28" s="220">
        <v>0</v>
      </c>
      <c r="Z28" s="220">
        <f t="shared" si="11"/>
        <v>8</v>
      </c>
      <c r="AA28" s="220">
        <v>8</v>
      </c>
      <c r="AB28" s="220">
        <v>0</v>
      </c>
      <c r="AC28" s="220">
        <v>0</v>
      </c>
      <c r="AD28" s="220">
        <f t="shared" si="12"/>
        <v>5</v>
      </c>
      <c r="AE28" s="220">
        <f t="shared" si="13"/>
        <v>0</v>
      </c>
      <c r="AF28" s="220">
        <v>0</v>
      </c>
      <c r="AG28" s="220">
        <v>0</v>
      </c>
      <c r="AH28" s="220">
        <v>0</v>
      </c>
      <c r="AI28" s="220">
        <f t="shared" si="14"/>
        <v>5</v>
      </c>
      <c r="AJ28" s="220">
        <v>5</v>
      </c>
      <c r="AK28" s="220">
        <v>0</v>
      </c>
      <c r="AL28" s="220">
        <v>0</v>
      </c>
      <c r="AM28" s="220">
        <f t="shared" si="15"/>
        <v>0</v>
      </c>
      <c r="AN28" s="220">
        <v>0</v>
      </c>
      <c r="AO28" s="220">
        <v>0</v>
      </c>
      <c r="AP28" s="220">
        <v>0</v>
      </c>
      <c r="AQ28" s="220">
        <f t="shared" si="16"/>
        <v>0</v>
      </c>
      <c r="AR28" s="220">
        <v>0</v>
      </c>
      <c r="AS28" s="220">
        <v>0</v>
      </c>
      <c r="AT28" s="220">
        <v>0</v>
      </c>
      <c r="AU28" s="220">
        <f t="shared" si="17"/>
        <v>0</v>
      </c>
      <c r="AV28" s="220">
        <v>0</v>
      </c>
      <c r="AW28" s="220">
        <v>0</v>
      </c>
      <c r="AX28" s="220">
        <v>0</v>
      </c>
      <c r="AY28" s="220">
        <f t="shared" si="18"/>
        <v>0</v>
      </c>
      <c r="AZ28" s="220">
        <v>0</v>
      </c>
      <c r="BA28" s="220">
        <v>0</v>
      </c>
      <c r="BB28" s="220">
        <v>0</v>
      </c>
      <c r="BC28" s="220">
        <f t="shared" si="19"/>
        <v>0</v>
      </c>
      <c r="BD28" s="220">
        <f t="shared" si="20"/>
        <v>0</v>
      </c>
      <c r="BE28" s="220">
        <v>0</v>
      </c>
      <c r="BF28" s="220">
        <v>0</v>
      </c>
      <c r="BG28" s="220">
        <v>0</v>
      </c>
      <c r="BH28" s="220">
        <v>0</v>
      </c>
      <c r="BI28" s="220">
        <v>0</v>
      </c>
      <c r="BJ28" s="220">
        <v>0</v>
      </c>
      <c r="BK28" s="220">
        <f t="shared" si="21"/>
        <v>0</v>
      </c>
      <c r="BL28" s="220">
        <v>0</v>
      </c>
      <c r="BM28" s="220">
        <v>0</v>
      </c>
      <c r="BN28" s="220">
        <v>0</v>
      </c>
      <c r="BO28" s="220">
        <v>0</v>
      </c>
      <c r="BP28" s="220">
        <v>0</v>
      </c>
      <c r="BQ28" s="220">
        <v>0</v>
      </c>
      <c r="BR28" s="220">
        <f t="shared" si="22"/>
        <v>271</v>
      </c>
      <c r="BS28" s="220">
        <f t="shared" si="23"/>
        <v>0</v>
      </c>
      <c r="BT28" s="220">
        <f t="shared" si="24"/>
        <v>210</v>
      </c>
      <c r="BU28" s="220">
        <f t="shared" si="25"/>
        <v>9</v>
      </c>
      <c r="BV28" s="220">
        <f t="shared" si="26"/>
        <v>44</v>
      </c>
      <c r="BW28" s="220">
        <f t="shared" si="27"/>
        <v>0</v>
      </c>
      <c r="BX28" s="220">
        <f t="shared" si="28"/>
        <v>8</v>
      </c>
      <c r="BY28" s="220">
        <f t="shared" si="29"/>
        <v>271</v>
      </c>
      <c r="BZ28" s="220">
        <f t="shared" si="30"/>
        <v>0</v>
      </c>
      <c r="CA28" s="220">
        <f t="shared" si="31"/>
        <v>210</v>
      </c>
      <c r="CB28" s="220">
        <f t="shared" si="32"/>
        <v>9</v>
      </c>
      <c r="CC28" s="220">
        <f t="shared" si="33"/>
        <v>44</v>
      </c>
      <c r="CD28" s="220">
        <f t="shared" si="34"/>
        <v>0</v>
      </c>
      <c r="CE28" s="220">
        <f t="shared" si="35"/>
        <v>8</v>
      </c>
      <c r="CF28" s="220">
        <f t="shared" si="36"/>
        <v>0</v>
      </c>
      <c r="CG28" s="220">
        <f t="shared" si="37"/>
        <v>0</v>
      </c>
      <c r="CH28" s="220">
        <f t="shared" si="38"/>
        <v>0</v>
      </c>
      <c r="CI28" s="220">
        <f t="shared" si="39"/>
        <v>0</v>
      </c>
      <c r="CJ28" s="220">
        <f t="shared" si="40"/>
        <v>0</v>
      </c>
      <c r="CK28" s="220">
        <f t="shared" si="41"/>
        <v>0</v>
      </c>
      <c r="CL28" s="220">
        <f t="shared" si="42"/>
        <v>0</v>
      </c>
      <c r="CM28" s="220">
        <f t="shared" si="43"/>
        <v>5</v>
      </c>
      <c r="CN28" s="220">
        <f t="shared" si="44"/>
        <v>0</v>
      </c>
      <c r="CO28" s="220">
        <f t="shared" si="45"/>
        <v>5</v>
      </c>
      <c r="CP28" s="220">
        <f t="shared" si="46"/>
        <v>0</v>
      </c>
      <c r="CQ28" s="220">
        <f t="shared" si="47"/>
        <v>0</v>
      </c>
      <c r="CR28" s="220">
        <f t="shared" si="48"/>
        <v>0</v>
      </c>
      <c r="CS28" s="220">
        <f t="shared" si="49"/>
        <v>0</v>
      </c>
      <c r="CT28" s="220">
        <f t="shared" si="50"/>
        <v>5</v>
      </c>
      <c r="CU28" s="220">
        <f t="shared" si="51"/>
        <v>0</v>
      </c>
      <c r="CV28" s="220">
        <f t="shared" si="52"/>
        <v>5</v>
      </c>
      <c r="CW28" s="220">
        <f t="shared" si="53"/>
        <v>0</v>
      </c>
      <c r="CX28" s="220">
        <f t="shared" si="54"/>
        <v>0</v>
      </c>
      <c r="CY28" s="220">
        <f t="shared" si="55"/>
        <v>0</v>
      </c>
      <c r="CZ28" s="220">
        <f t="shared" si="56"/>
        <v>0</v>
      </c>
      <c r="DA28" s="220">
        <f t="shared" si="57"/>
        <v>0</v>
      </c>
      <c r="DB28" s="220">
        <f t="shared" si="58"/>
        <v>0</v>
      </c>
      <c r="DC28" s="220">
        <f t="shared" si="59"/>
        <v>0</v>
      </c>
      <c r="DD28" s="220">
        <f t="shared" si="60"/>
        <v>0</v>
      </c>
      <c r="DE28" s="220">
        <f t="shared" si="61"/>
        <v>0</v>
      </c>
      <c r="DF28" s="220">
        <f t="shared" si="62"/>
        <v>0</v>
      </c>
      <c r="DG28" s="220">
        <f t="shared" si="63"/>
        <v>0</v>
      </c>
      <c r="DH28" s="220">
        <v>0</v>
      </c>
      <c r="DI28" s="220">
        <f t="shared" si="64"/>
        <v>0</v>
      </c>
      <c r="DJ28" s="220">
        <v>0</v>
      </c>
      <c r="DK28" s="220">
        <v>0</v>
      </c>
      <c r="DL28" s="220">
        <v>0</v>
      </c>
      <c r="DM28" s="220">
        <v>0</v>
      </c>
    </row>
    <row r="29" spans="1:117" s="177" customFormat="1" ht="12" customHeight="1">
      <c r="A29" s="178" t="s">
        <v>248</v>
      </c>
      <c r="B29" s="179" t="s">
        <v>360</v>
      </c>
      <c r="C29" s="178" t="s">
        <v>361</v>
      </c>
      <c r="D29" s="220">
        <f t="shared" si="4"/>
        <v>2073</v>
      </c>
      <c r="E29" s="220">
        <f t="shared" si="5"/>
        <v>1117</v>
      </c>
      <c r="F29" s="220">
        <f t="shared" si="6"/>
        <v>0</v>
      </c>
      <c r="G29" s="220">
        <v>0</v>
      </c>
      <c r="H29" s="220">
        <v>0</v>
      </c>
      <c r="I29" s="220">
        <v>0</v>
      </c>
      <c r="J29" s="220">
        <f t="shared" si="7"/>
        <v>874</v>
      </c>
      <c r="K29" s="220">
        <v>874</v>
      </c>
      <c r="L29" s="220">
        <v>0</v>
      </c>
      <c r="M29" s="220">
        <v>0</v>
      </c>
      <c r="N29" s="220">
        <f t="shared" si="8"/>
        <v>94</v>
      </c>
      <c r="O29" s="220">
        <v>94</v>
      </c>
      <c r="P29" s="220">
        <v>0</v>
      </c>
      <c r="Q29" s="220">
        <v>0</v>
      </c>
      <c r="R29" s="220">
        <f t="shared" si="9"/>
        <v>140</v>
      </c>
      <c r="S29" s="220">
        <v>0</v>
      </c>
      <c r="T29" s="220">
        <v>140</v>
      </c>
      <c r="U29" s="220">
        <v>0</v>
      </c>
      <c r="V29" s="220">
        <f t="shared" si="10"/>
        <v>0</v>
      </c>
      <c r="W29" s="220">
        <v>0</v>
      </c>
      <c r="X29" s="220">
        <v>0</v>
      </c>
      <c r="Y29" s="220">
        <v>0</v>
      </c>
      <c r="Z29" s="220">
        <f t="shared" si="11"/>
        <v>9</v>
      </c>
      <c r="AA29" s="220">
        <v>0</v>
      </c>
      <c r="AB29" s="220">
        <v>9</v>
      </c>
      <c r="AC29" s="220">
        <v>0</v>
      </c>
      <c r="AD29" s="220">
        <f t="shared" si="12"/>
        <v>225</v>
      </c>
      <c r="AE29" s="220">
        <f t="shared" si="13"/>
        <v>0</v>
      </c>
      <c r="AF29" s="220">
        <v>0</v>
      </c>
      <c r="AG29" s="220">
        <v>0</v>
      </c>
      <c r="AH29" s="220">
        <v>0</v>
      </c>
      <c r="AI29" s="220">
        <f t="shared" si="14"/>
        <v>202</v>
      </c>
      <c r="AJ29" s="220">
        <v>0</v>
      </c>
      <c r="AK29" s="220">
        <v>0</v>
      </c>
      <c r="AL29" s="220">
        <v>202</v>
      </c>
      <c r="AM29" s="220">
        <f t="shared" si="15"/>
        <v>23</v>
      </c>
      <c r="AN29" s="220">
        <v>0</v>
      </c>
      <c r="AO29" s="220">
        <v>0</v>
      </c>
      <c r="AP29" s="220">
        <v>23</v>
      </c>
      <c r="AQ29" s="220">
        <f t="shared" si="16"/>
        <v>0</v>
      </c>
      <c r="AR29" s="220">
        <v>0</v>
      </c>
      <c r="AS29" s="220">
        <v>0</v>
      </c>
      <c r="AT29" s="220">
        <v>0</v>
      </c>
      <c r="AU29" s="220">
        <f t="shared" si="17"/>
        <v>0</v>
      </c>
      <c r="AV29" s="220">
        <v>0</v>
      </c>
      <c r="AW29" s="220">
        <v>0</v>
      </c>
      <c r="AX29" s="220">
        <v>0</v>
      </c>
      <c r="AY29" s="220">
        <f t="shared" si="18"/>
        <v>0</v>
      </c>
      <c r="AZ29" s="220">
        <v>0</v>
      </c>
      <c r="BA29" s="220">
        <v>0</v>
      </c>
      <c r="BB29" s="220">
        <v>0</v>
      </c>
      <c r="BC29" s="220">
        <f t="shared" si="19"/>
        <v>731</v>
      </c>
      <c r="BD29" s="220">
        <f t="shared" si="20"/>
        <v>377</v>
      </c>
      <c r="BE29" s="220">
        <v>0</v>
      </c>
      <c r="BF29" s="220">
        <v>377</v>
      </c>
      <c r="BG29" s="220">
        <v>0</v>
      </c>
      <c r="BH29" s="220">
        <v>0</v>
      </c>
      <c r="BI29" s="220">
        <v>0</v>
      </c>
      <c r="BJ29" s="220">
        <v>0</v>
      </c>
      <c r="BK29" s="220">
        <f t="shared" si="21"/>
        <v>354</v>
      </c>
      <c r="BL29" s="220">
        <v>0</v>
      </c>
      <c r="BM29" s="220">
        <v>320</v>
      </c>
      <c r="BN29" s="220">
        <v>34</v>
      </c>
      <c r="BO29" s="220">
        <v>0</v>
      </c>
      <c r="BP29" s="220">
        <v>0</v>
      </c>
      <c r="BQ29" s="220">
        <v>0</v>
      </c>
      <c r="BR29" s="220">
        <f t="shared" si="22"/>
        <v>1494</v>
      </c>
      <c r="BS29" s="220">
        <f t="shared" si="23"/>
        <v>0</v>
      </c>
      <c r="BT29" s="220">
        <f t="shared" si="24"/>
        <v>1251</v>
      </c>
      <c r="BU29" s="220">
        <f t="shared" si="25"/>
        <v>94</v>
      </c>
      <c r="BV29" s="220">
        <f t="shared" si="26"/>
        <v>140</v>
      </c>
      <c r="BW29" s="220">
        <f t="shared" si="27"/>
        <v>0</v>
      </c>
      <c r="BX29" s="220">
        <f t="shared" si="28"/>
        <v>9</v>
      </c>
      <c r="BY29" s="220">
        <f t="shared" si="29"/>
        <v>1117</v>
      </c>
      <c r="BZ29" s="220">
        <f t="shared" si="30"/>
        <v>0</v>
      </c>
      <c r="CA29" s="220">
        <f t="shared" si="31"/>
        <v>874</v>
      </c>
      <c r="CB29" s="220">
        <f t="shared" si="32"/>
        <v>94</v>
      </c>
      <c r="CC29" s="220">
        <f t="shared" si="33"/>
        <v>140</v>
      </c>
      <c r="CD29" s="220">
        <f t="shared" si="34"/>
        <v>0</v>
      </c>
      <c r="CE29" s="220">
        <f t="shared" si="35"/>
        <v>9</v>
      </c>
      <c r="CF29" s="220">
        <f t="shared" si="36"/>
        <v>377</v>
      </c>
      <c r="CG29" s="220">
        <f t="shared" si="37"/>
        <v>0</v>
      </c>
      <c r="CH29" s="220">
        <f t="shared" si="38"/>
        <v>377</v>
      </c>
      <c r="CI29" s="220">
        <f t="shared" si="39"/>
        <v>0</v>
      </c>
      <c r="CJ29" s="220">
        <f t="shared" si="40"/>
        <v>0</v>
      </c>
      <c r="CK29" s="220">
        <f t="shared" si="41"/>
        <v>0</v>
      </c>
      <c r="CL29" s="220">
        <f t="shared" si="42"/>
        <v>0</v>
      </c>
      <c r="CM29" s="220">
        <f t="shared" si="43"/>
        <v>579</v>
      </c>
      <c r="CN29" s="220">
        <f t="shared" si="44"/>
        <v>0</v>
      </c>
      <c r="CO29" s="220">
        <f t="shared" si="45"/>
        <v>522</v>
      </c>
      <c r="CP29" s="220">
        <f t="shared" si="46"/>
        <v>57</v>
      </c>
      <c r="CQ29" s="220">
        <f t="shared" si="47"/>
        <v>0</v>
      </c>
      <c r="CR29" s="220">
        <f t="shared" si="48"/>
        <v>0</v>
      </c>
      <c r="CS29" s="220">
        <f t="shared" si="49"/>
        <v>0</v>
      </c>
      <c r="CT29" s="220">
        <f t="shared" si="50"/>
        <v>225</v>
      </c>
      <c r="CU29" s="220">
        <f t="shared" si="51"/>
        <v>0</v>
      </c>
      <c r="CV29" s="220">
        <f t="shared" si="52"/>
        <v>202</v>
      </c>
      <c r="CW29" s="220">
        <f t="shared" si="53"/>
        <v>23</v>
      </c>
      <c r="CX29" s="220">
        <f t="shared" si="54"/>
        <v>0</v>
      </c>
      <c r="CY29" s="220">
        <f t="shared" si="55"/>
        <v>0</v>
      </c>
      <c r="CZ29" s="220">
        <f t="shared" si="56"/>
        <v>0</v>
      </c>
      <c r="DA29" s="220">
        <f t="shared" si="57"/>
        <v>354</v>
      </c>
      <c r="DB29" s="220">
        <f t="shared" si="58"/>
        <v>0</v>
      </c>
      <c r="DC29" s="220">
        <f t="shared" si="59"/>
        <v>320</v>
      </c>
      <c r="DD29" s="220">
        <f t="shared" si="60"/>
        <v>34</v>
      </c>
      <c r="DE29" s="220">
        <f t="shared" si="61"/>
        <v>0</v>
      </c>
      <c r="DF29" s="220">
        <f t="shared" si="62"/>
        <v>0</v>
      </c>
      <c r="DG29" s="220">
        <f t="shared" si="63"/>
        <v>0</v>
      </c>
      <c r="DH29" s="220">
        <v>0</v>
      </c>
      <c r="DI29" s="220">
        <f t="shared" si="64"/>
        <v>1</v>
      </c>
      <c r="DJ29" s="220">
        <v>0</v>
      </c>
      <c r="DK29" s="220">
        <v>0</v>
      </c>
      <c r="DL29" s="220">
        <v>1</v>
      </c>
      <c r="DM29" s="220">
        <v>0</v>
      </c>
    </row>
    <row r="30" spans="1:117" s="177" customFormat="1" ht="12" customHeight="1">
      <c r="A30" s="178" t="s">
        <v>248</v>
      </c>
      <c r="B30" s="179" t="s">
        <v>362</v>
      </c>
      <c r="C30" s="178" t="s">
        <v>363</v>
      </c>
      <c r="D30" s="220">
        <f t="shared" si="4"/>
        <v>7185</v>
      </c>
      <c r="E30" s="220">
        <f t="shared" si="5"/>
        <v>3916</v>
      </c>
      <c r="F30" s="220">
        <f t="shared" si="6"/>
        <v>0</v>
      </c>
      <c r="G30" s="220">
        <v>0</v>
      </c>
      <c r="H30" s="220">
        <v>0</v>
      </c>
      <c r="I30" s="220">
        <v>0</v>
      </c>
      <c r="J30" s="220">
        <f t="shared" si="7"/>
        <v>3053</v>
      </c>
      <c r="K30" s="220">
        <v>1058</v>
      </c>
      <c r="L30" s="220">
        <v>1995</v>
      </c>
      <c r="M30" s="220">
        <v>0</v>
      </c>
      <c r="N30" s="220">
        <f t="shared" si="8"/>
        <v>208</v>
      </c>
      <c r="O30" s="220">
        <v>107</v>
      </c>
      <c r="P30" s="220">
        <v>101</v>
      </c>
      <c r="Q30" s="220">
        <v>0</v>
      </c>
      <c r="R30" s="220">
        <f t="shared" si="9"/>
        <v>587</v>
      </c>
      <c r="S30" s="220">
        <v>0</v>
      </c>
      <c r="T30" s="220">
        <v>587</v>
      </c>
      <c r="U30" s="220">
        <v>0</v>
      </c>
      <c r="V30" s="220">
        <f t="shared" si="10"/>
        <v>9</v>
      </c>
      <c r="W30" s="220">
        <v>0</v>
      </c>
      <c r="X30" s="220">
        <v>9</v>
      </c>
      <c r="Y30" s="220">
        <v>0</v>
      </c>
      <c r="Z30" s="220">
        <f t="shared" si="11"/>
        <v>59</v>
      </c>
      <c r="AA30" s="220">
        <v>0</v>
      </c>
      <c r="AB30" s="220">
        <v>59</v>
      </c>
      <c r="AC30" s="220">
        <v>0</v>
      </c>
      <c r="AD30" s="220">
        <f t="shared" si="12"/>
        <v>1533</v>
      </c>
      <c r="AE30" s="220">
        <f t="shared" si="13"/>
        <v>0</v>
      </c>
      <c r="AF30" s="220">
        <v>0</v>
      </c>
      <c r="AG30" s="220">
        <v>0</v>
      </c>
      <c r="AH30" s="220">
        <v>0</v>
      </c>
      <c r="AI30" s="220">
        <f t="shared" si="14"/>
        <v>1458</v>
      </c>
      <c r="AJ30" s="220">
        <v>0</v>
      </c>
      <c r="AK30" s="220">
        <v>0</v>
      </c>
      <c r="AL30" s="220">
        <v>1458</v>
      </c>
      <c r="AM30" s="220">
        <f t="shared" si="15"/>
        <v>42</v>
      </c>
      <c r="AN30" s="220">
        <v>0</v>
      </c>
      <c r="AO30" s="220">
        <v>0</v>
      </c>
      <c r="AP30" s="220">
        <v>42</v>
      </c>
      <c r="AQ30" s="220">
        <f t="shared" si="16"/>
        <v>27</v>
      </c>
      <c r="AR30" s="220">
        <v>0</v>
      </c>
      <c r="AS30" s="220">
        <v>0</v>
      </c>
      <c r="AT30" s="220">
        <v>27</v>
      </c>
      <c r="AU30" s="220">
        <f t="shared" si="17"/>
        <v>5</v>
      </c>
      <c r="AV30" s="220">
        <v>0</v>
      </c>
      <c r="AW30" s="220">
        <v>0</v>
      </c>
      <c r="AX30" s="220">
        <v>5</v>
      </c>
      <c r="AY30" s="220">
        <f t="shared" si="18"/>
        <v>1</v>
      </c>
      <c r="AZ30" s="220">
        <v>0</v>
      </c>
      <c r="BA30" s="220">
        <v>0</v>
      </c>
      <c r="BB30" s="220">
        <v>1</v>
      </c>
      <c r="BC30" s="220">
        <f t="shared" si="19"/>
        <v>1736</v>
      </c>
      <c r="BD30" s="220">
        <f t="shared" si="20"/>
        <v>1036</v>
      </c>
      <c r="BE30" s="220">
        <v>0</v>
      </c>
      <c r="BF30" s="220">
        <v>759</v>
      </c>
      <c r="BG30" s="220">
        <v>112</v>
      </c>
      <c r="BH30" s="220">
        <v>66</v>
      </c>
      <c r="BI30" s="220">
        <v>4</v>
      </c>
      <c r="BJ30" s="220">
        <v>95</v>
      </c>
      <c r="BK30" s="220">
        <f t="shared" si="21"/>
        <v>700</v>
      </c>
      <c r="BL30" s="220">
        <v>0</v>
      </c>
      <c r="BM30" s="220">
        <v>638</v>
      </c>
      <c r="BN30" s="220">
        <v>19</v>
      </c>
      <c r="BO30" s="220">
        <v>0</v>
      </c>
      <c r="BP30" s="220">
        <v>0</v>
      </c>
      <c r="BQ30" s="220">
        <v>43</v>
      </c>
      <c r="BR30" s="220">
        <f t="shared" si="22"/>
        <v>4952</v>
      </c>
      <c r="BS30" s="220">
        <f t="shared" si="23"/>
        <v>0</v>
      </c>
      <c r="BT30" s="220">
        <f t="shared" si="24"/>
        <v>3812</v>
      </c>
      <c r="BU30" s="220">
        <f t="shared" si="25"/>
        <v>320</v>
      </c>
      <c r="BV30" s="220">
        <f t="shared" si="26"/>
        <v>653</v>
      </c>
      <c r="BW30" s="220">
        <f t="shared" si="27"/>
        <v>13</v>
      </c>
      <c r="BX30" s="220">
        <f t="shared" si="28"/>
        <v>154</v>
      </c>
      <c r="BY30" s="220">
        <f t="shared" si="29"/>
        <v>3916</v>
      </c>
      <c r="BZ30" s="220">
        <f t="shared" si="30"/>
        <v>0</v>
      </c>
      <c r="CA30" s="220">
        <f t="shared" si="31"/>
        <v>3053</v>
      </c>
      <c r="CB30" s="220">
        <f t="shared" si="32"/>
        <v>208</v>
      </c>
      <c r="CC30" s="220">
        <f t="shared" si="33"/>
        <v>587</v>
      </c>
      <c r="CD30" s="220">
        <f t="shared" si="34"/>
        <v>9</v>
      </c>
      <c r="CE30" s="220">
        <f t="shared" si="35"/>
        <v>59</v>
      </c>
      <c r="CF30" s="220">
        <f t="shared" si="36"/>
        <v>1036</v>
      </c>
      <c r="CG30" s="220">
        <f t="shared" si="37"/>
        <v>0</v>
      </c>
      <c r="CH30" s="220">
        <f t="shared" si="38"/>
        <v>759</v>
      </c>
      <c r="CI30" s="220">
        <f t="shared" si="39"/>
        <v>112</v>
      </c>
      <c r="CJ30" s="220">
        <f t="shared" si="40"/>
        <v>66</v>
      </c>
      <c r="CK30" s="220">
        <f t="shared" si="41"/>
        <v>4</v>
      </c>
      <c r="CL30" s="220">
        <f t="shared" si="42"/>
        <v>95</v>
      </c>
      <c r="CM30" s="220">
        <f t="shared" si="43"/>
        <v>2233</v>
      </c>
      <c r="CN30" s="220">
        <f t="shared" si="44"/>
        <v>0</v>
      </c>
      <c r="CO30" s="220">
        <f t="shared" si="45"/>
        <v>2096</v>
      </c>
      <c r="CP30" s="220">
        <f t="shared" si="46"/>
        <v>61</v>
      </c>
      <c r="CQ30" s="220">
        <f t="shared" si="47"/>
        <v>27</v>
      </c>
      <c r="CR30" s="220">
        <f t="shared" si="48"/>
        <v>5</v>
      </c>
      <c r="CS30" s="220">
        <f t="shared" si="49"/>
        <v>44</v>
      </c>
      <c r="CT30" s="220">
        <f t="shared" si="50"/>
        <v>1533</v>
      </c>
      <c r="CU30" s="220">
        <f t="shared" si="51"/>
        <v>0</v>
      </c>
      <c r="CV30" s="220">
        <f t="shared" si="52"/>
        <v>1458</v>
      </c>
      <c r="CW30" s="220">
        <f t="shared" si="53"/>
        <v>42</v>
      </c>
      <c r="CX30" s="220">
        <f t="shared" si="54"/>
        <v>27</v>
      </c>
      <c r="CY30" s="220">
        <f t="shared" si="55"/>
        <v>5</v>
      </c>
      <c r="CZ30" s="220">
        <f t="shared" si="56"/>
        <v>1</v>
      </c>
      <c r="DA30" s="220">
        <f t="shared" si="57"/>
        <v>700</v>
      </c>
      <c r="DB30" s="220">
        <f t="shared" si="58"/>
        <v>0</v>
      </c>
      <c r="DC30" s="220">
        <f t="shared" si="59"/>
        <v>638</v>
      </c>
      <c r="DD30" s="220">
        <f t="shared" si="60"/>
        <v>19</v>
      </c>
      <c r="DE30" s="220">
        <f t="shared" si="61"/>
        <v>0</v>
      </c>
      <c r="DF30" s="220">
        <f t="shared" si="62"/>
        <v>0</v>
      </c>
      <c r="DG30" s="220">
        <f t="shared" si="63"/>
        <v>43</v>
      </c>
      <c r="DH30" s="220">
        <v>0</v>
      </c>
      <c r="DI30" s="220">
        <f t="shared" si="64"/>
        <v>0</v>
      </c>
      <c r="DJ30" s="220">
        <v>0</v>
      </c>
      <c r="DK30" s="220">
        <v>0</v>
      </c>
      <c r="DL30" s="220">
        <v>0</v>
      </c>
      <c r="DM30" s="220">
        <v>0</v>
      </c>
    </row>
    <row r="31" spans="1:117" s="177" customFormat="1" ht="12" customHeight="1">
      <c r="A31" s="178" t="s">
        <v>248</v>
      </c>
      <c r="B31" s="179" t="s">
        <v>364</v>
      </c>
      <c r="C31" s="178" t="s">
        <v>365</v>
      </c>
      <c r="D31" s="220">
        <f t="shared" si="4"/>
        <v>1159</v>
      </c>
      <c r="E31" s="220">
        <f t="shared" si="5"/>
        <v>367</v>
      </c>
      <c r="F31" s="220">
        <f t="shared" si="6"/>
        <v>0</v>
      </c>
      <c r="G31" s="220">
        <v>0</v>
      </c>
      <c r="H31" s="220">
        <v>0</v>
      </c>
      <c r="I31" s="220">
        <v>0</v>
      </c>
      <c r="J31" s="220">
        <f t="shared" si="7"/>
        <v>340</v>
      </c>
      <c r="K31" s="220">
        <v>0</v>
      </c>
      <c r="L31" s="220">
        <v>340</v>
      </c>
      <c r="M31" s="220">
        <v>0</v>
      </c>
      <c r="N31" s="220">
        <f t="shared" si="8"/>
        <v>27</v>
      </c>
      <c r="O31" s="220">
        <v>0</v>
      </c>
      <c r="P31" s="220">
        <v>27</v>
      </c>
      <c r="Q31" s="220">
        <v>0</v>
      </c>
      <c r="R31" s="220">
        <f t="shared" si="9"/>
        <v>0</v>
      </c>
      <c r="S31" s="220">
        <v>0</v>
      </c>
      <c r="T31" s="220">
        <v>0</v>
      </c>
      <c r="U31" s="220">
        <v>0</v>
      </c>
      <c r="V31" s="220">
        <f t="shared" si="10"/>
        <v>0</v>
      </c>
      <c r="W31" s="220">
        <v>0</v>
      </c>
      <c r="X31" s="220">
        <v>0</v>
      </c>
      <c r="Y31" s="220">
        <v>0</v>
      </c>
      <c r="Z31" s="220">
        <f t="shared" si="11"/>
        <v>0</v>
      </c>
      <c r="AA31" s="220">
        <v>0</v>
      </c>
      <c r="AB31" s="220">
        <v>0</v>
      </c>
      <c r="AC31" s="220">
        <v>0</v>
      </c>
      <c r="AD31" s="220">
        <f t="shared" si="12"/>
        <v>733</v>
      </c>
      <c r="AE31" s="220">
        <f t="shared" si="13"/>
        <v>0</v>
      </c>
      <c r="AF31" s="220">
        <v>0</v>
      </c>
      <c r="AG31" s="220">
        <v>0</v>
      </c>
      <c r="AH31" s="220">
        <v>0</v>
      </c>
      <c r="AI31" s="220">
        <f t="shared" si="14"/>
        <v>715</v>
      </c>
      <c r="AJ31" s="220">
        <v>0</v>
      </c>
      <c r="AK31" s="220">
        <v>0</v>
      </c>
      <c r="AL31" s="220">
        <v>715</v>
      </c>
      <c r="AM31" s="220">
        <f t="shared" si="15"/>
        <v>13</v>
      </c>
      <c r="AN31" s="220">
        <v>0</v>
      </c>
      <c r="AO31" s="220">
        <v>0</v>
      </c>
      <c r="AP31" s="220">
        <v>13</v>
      </c>
      <c r="AQ31" s="220">
        <f t="shared" si="16"/>
        <v>5</v>
      </c>
      <c r="AR31" s="220">
        <v>0</v>
      </c>
      <c r="AS31" s="220">
        <v>0</v>
      </c>
      <c r="AT31" s="220">
        <v>5</v>
      </c>
      <c r="AU31" s="220">
        <f t="shared" si="17"/>
        <v>0</v>
      </c>
      <c r="AV31" s="220">
        <v>0</v>
      </c>
      <c r="AW31" s="220">
        <v>0</v>
      </c>
      <c r="AX31" s="220">
        <v>0</v>
      </c>
      <c r="AY31" s="220">
        <f t="shared" si="18"/>
        <v>0</v>
      </c>
      <c r="AZ31" s="220">
        <v>0</v>
      </c>
      <c r="BA31" s="220">
        <v>0</v>
      </c>
      <c r="BB31" s="220">
        <v>0</v>
      </c>
      <c r="BC31" s="220">
        <f t="shared" si="19"/>
        <v>59</v>
      </c>
      <c r="BD31" s="220">
        <f t="shared" si="20"/>
        <v>45</v>
      </c>
      <c r="BE31" s="220">
        <v>0</v>
      </c>
      <c r="BF31" s="220">
        <v>32</v>
      </c>
      <c r="BG31" s="220">
        <v>13</v>
      </c>
      <c r="BH31" s="220">
        <v>0</v>
      </c>
      <c r="BI31" s="220">
        <v>0</v>
      </c>
      <c r="BJ31" s="220">
        <v>0</v>
      </c>
      <c r="BK31" s="220">
        <f t="shared" si="21"/>
        <v>14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14</v>
      </c>
      <c r="BR31" s="220">
        <f t="shared" si="22"/>
        <v>412</v>
      </c>
      <c r="BS31" s="220">
        <f t="shared" si="23"/>
        <v>0</v>
      </c>
      <c r="BT31" s="220">
        <f t="shared" si="24"/>
        <v>372</v>
      </c>
      <c r="BU31" s="220">
        <f t="shared" si="25"/>
        <v>40</v>
      </c>
      <c r="BV31" s="220">
        <f t="shared" si="26"/>
        <v>0</v>
      </c>
      <c r="BW31" s="220">
        <f t="shared" si="27"/>
        <v>0</v>
      </c>
      <c r="BX31" s="220">
        <f t="shared" si="28"/>
        <v>0</v>
      </c>
      <c r="BY31" s="220">
        <f t="shared" si="29"/>
        <v>367</v>
      </c>
      <c r="BZ31" s="220">
        <f t="shared" si="30"/>
        <v>0</v>
      </c>
      <c r="CA31" s="220">
        <f t="shared" si="31"/>
        <v>340</v>
      </c>
      <c r="CB31" s="220">
        <f t="shared" si="32"/>
        <v>27</v>
      </c>
      <c r="CC31" s="220">
        <f t="shared" si="33"/>
        <v>0</v>
      </c>
      <c r="CD31" s="220">
        <f t="shared" si="34"/>
        <v>0</v>
      </c>
      <c r="CE31" s="220">
        <f t="shared" si="35"/>
        <v>0</v>
      </c>
      <c r="CF31" s="220">
        <f t="shared" si="36"/>
        <v>45</v>
      </c>
      <c r="CG31" s="220">
        <f t="shared" si="37"/>
        <v>0</v>
      </c>
      <c r="CH31" s="220">
        <f t="shared" si="38"/>
        <v>32</v>
      </c>
      <c r="CI31" s="220">
        <f t="shared" si="39"/>
        <v>13</v>
      </c>
      <c r="CJ31" s="220">
        <f t="shared" si="40"/>
        <v>0</v>
      </c>
      <c r="CK31" s="220">
        <f t="shared" si="41"/>
        <v>0</v>
      </c>
      <c r="CL31" s="220">
        <f t="shared" si="42"/>
        <v>0</v>
      </c>
      <c r="CM31" s="220">
        <f t="shared" si="43"/>
        <v>747</v>
      </c>
      <c r="CN31" s="220">
        <f t="shared" si="44"/>
        <v>0</v>
      </c>
      <c r="CO31" s="220">
        <f t="shared" si="45"/>
        <v>715</v>
      </c>
      <c r="CP31" s="220">
        <f t="shared" si="46"/>
        <v>13</v>
      </c>
      <c r="CQ31" s="220">
        <f t="shared" si="47"/>
        <v>5</v>
      </c>
      <c r="CR31" s="220">
        <f t="shared" si="48"/>
        <v>0</v>
      </c>
      <c r="CS31" s="220">
        <f t="shared" si="49"/>
        <v>14</v>
      </c>
      <c r="CT31" s="220">
        <f t="shared" si="50"/>
        <v>733</v>
      </c>
      <c r="CU31" s="220">
        <f t="shared" si="51"/>
        <v>0</v>
      </c>
      <c r="CV31" s="220">
        <f t="shared" si="52"/>
        <v>715</v>
      </c>
      <c r="CW31" s="220">
        <f t="shared" si="53"/>
        <v>13</v>
      </c>
      <c r="CX31" s="220">
        <f t="shared" si="54"/>
        <v>5</v>
      </c>
      <c r="CY31" s="220">
        <f t="shared" si="55"/>
        <v>0</v>
      </c>
      <c r="CZ31" s="220">
        <f t="shared" si="56"/>
        <v>0</v>
      </c>
      <c r="DA31" s="220">
        <f t="shared" si="57"/>
        <v>14</v>
      </c>
      <c r="DB31" s="220">
        <f t="shared" si="58"/>
        <v>0</v>
      </c>
      <c r="DC31" s="220">
        <f t="shared" si="59"/>
        <v>0</v>
      </c>
      <c r="DD31" s="220">
        <f t="shared" si="60"/>
        <v>0</v>
      </c>
      <c r="DE31" s="220">
        <f t="shared" si="61"/>
        <v>0</v>
      </c>
      <c r="DF31" s="220">
        <f t="shared" si="62"/>
        <v>0</v>
      </c>
      <c r="DG31" s="220">
        <f t="shared" si="63"/>
        <v>14</v>
      </c>
      <c r="DH31" s="220">
        <v>0</v>
      </c>
      <c r="DI31" s="220">
        <f t="shared" si="64"/>
        <v>0</v>
      </c>
      <c r="DJ31" s="220">
        <v>0</v>
      </c>
      <c r="DK31" s="220">
        <v>0</v>
      </c>
      <c r="DL31" s="220">
        <v>0</v>
      </c>
      <c r="DM31" s="220">
        <v>0</v>
      </c>
    </row>
    <row r="32" spans="1:117" s="177" customFormat="1" ht="12" customHeight="1">
      <c r="A32" s="178" t="s">
        <v>248</v>
      </c>
      <c r="B32" s="179" t="s">
        <v>366</v>
      </c>
      <c r="C32" s="178" t="s">
        <v>367</v>
      </c>
      <c r="D32" s="220">
        <f t="shared" si="4"/>
        <v>2050</v>
      </c>
      <c r="E32" s="220">
        <f t="shared" si="5"/>
        <v>1654</v>
      </c>
      <c r="F32" s="220">
        <f t="shared" si="6"/>
        <v>0</v>
      </c>
      <c r="G32" s="220">
        <v>0</v>
      </c>
      <c r="H32" s="220">
        <v>0</v>
      </c>
      <c r="I32" s="220">
        <v>0</v>
      </c>
      <c r="J32" s="220">
        <f t="shared" si="7"/>
        <v>1266</v>
      </c>
      <c r="K32" s="220">
        <v>0</v>
      </c>
      <c r="L32" s="220">
        <v>1266</v>
      </c>
      <c r="M32" s="220">
        <v>0</v>
      </c>
      <c r="N32" s="220">
        <f t="shared" si="8"/>
        <v>204</v>
      </c>
      <c r="O32" s="220">
        <v>0</v>
      </c>
      <c r="P32" s="220">
        <v>204</v>
      </c>
      <c r="Q32" s="220">
        <v>0</v>
      </c>
      <c r="R32" s="220">
        <f t="shared" si="9"/>
        <v>161</v>
      </c>
      <c r="S32" s="220">
        <v>0</v>
      </c>
      <c r="T32" s="220">
        <v>161</v>
      </c>
      <c r="U32" s="220">
        <v>0</v>
      </c>
      <c r="V32" s="220">
        <f t="shared" si="10"/>
        <v>0</v>
      </c>
      <c r="W32" s="220">
        <v>0</v>
      </c>
      <c r="X32" s="220">
        <v>0</v>
      </c>
      <c r="Y32" s="220">
        <v>0</v>
      </c>
      <c r="Z32" s="220">
        <f t="shared" si="11"/>
        <v>23</v>
      </c>
      <c r="AA32" s="220">
        <v>0</v>
      </c>
      <c r="AB32" s="220">
        <v>23</v>
      </c>
      <c r="AC32" s="220">
        <v>0</v>
      </c>
      <c r="AD32" s="220">
        <f t="shared" si="12"/>
        <v>261</v>
      </c>
      <c r="AE32" s="220">
        <f t="shared" si="13"/>
        <v>0</v>
      </c>
      <c r="AF32" s="220">
        <v>0</v>
      </c>
      <c r="AG32" s="220">
        <v>0</v>
      </c>
      <c r="AH32" s="220">
        <v>0</v>
      </c>
      <c r="AI32" s="220">
        <f t="shared" si="14"/>
        <v>221</v>
      </c>
      <c r="AJ32" s="220">
        <v>0</v>
      </c>
      <c r="AK32" s="220">
        <v>0</v>
      </c>
      <c r="AL32" s="220">
        <v>221</v>
      </c>
      <c r="AM32" s="220">
        <f t="shared" si="15"/>
        <v>39</v>
      </c>
      <c r="AN32" s="220">
        <v>0</v>
      </c>
      <c r="AO32" s="220">
        <v>0</v>
      </c>
      <c r="AP32" s="220">
        <v>39</v>
      </c>
      <c r="AQ32" s="220">
        <f t="shared" si="16"/>
        <v>0</v>
      </c>
      <c r="AR32" s="220">
        <v>0</v>
      </c>
      <c r="AS32" s="220">
        <v>0</v>
      </c>
      <c r="AT32" s="220">
        <v>0</v>
      </c>
      <c r="AU32" s="220">
        <f t="shared" si="17"/>
        <v>0</v>
      </c>
      <c r="AV32" s="220">
        <v>0</v>
      </c>
      <c r="AW32" s="220">
        <v>0</v>
      </c>
      <c r="AX32" s="220">
        <v>0</v>
      </c>
      <c r="AY32" s="220">
        <f t="shared" si="18"/>
        <v>1</v>
      </c>
      <c r="AZ32" s="220">
        <v>0</v>
      </c>
      <c r="BA32" s="220">
        <v>0</v>
      </c>
      <c r="BB32" s="220">
        <v>1</v>
      </c>
      <c r="BC32" s="220">
        <f t="shared" si="19"/>
        <v>135</v>
      </c>
      <c r="BD32" s="220">
        <f t="shared" si="20"/>
        <v>97</v>
      </c>
      <c r="BE32" s="220">
        <v>0</v>
      </c>
      <c r="BF32" s="220">
        <v>57</v>
      </c>
      <c r="BG32" s="220">
        <v>20</v>
      </c>
      <c r="BH32" s="220">
        <v>0</v>
      </c>
      <c r="BI32" s="220">
        <v>0</v>
      </c>
      <c r="BJ32" s="220">
        <v>20</v>
      </c>
      <c r="BK32" s="220">
        <f t="shared" si="21"/>
        <v>38</v>
      </c>
      <c r="BL32" s="220">
        <v>0</v>
      </c>
      <c r="BM32" s="220">
        <v>34</v>
      </c>
      <c r="BN32" s="220">
        <v>1</v>
      </c>
      <c r="BO32" s="220">
        <v>0</v>
      </c>
      <c r="BP32" s="220">
        <v>0</v>
      </c>
      <c r="BQ32" s="220">
        <v>3</v>
      </c>
      <c r="BR32" s="220">
        <f t="shared" si="22"/>
        <v>1751</v>
      </c>
      <c r="BS32" s="220">
        <f t="shared" si="23"/>
        <v>0</v>
      </c>
      <c r="BT32" s="220">
        <f t="shared" si="24"/>
        <v>1323</v>
      </c>
      <c r="BU32" s="220">
        <f t="shared" si="25"/>
        <v>224</v>
      </c>
      <c r="BV32" s="220">
        <f t="shared" si="26"/>
        <v>161</v>
      </c>
      <c r="BW32" s="220">
        <f t="shared" si="27"/>
        <v>0</v>
      </c>
      <c r="BX32" s="220">
        <f t="shared" si="28"/>
        <v>43</v>
      </c>
      <c r="BY32" s="220">
        <f t="shared" si="29"/>
        <v>1654</v>
      </c>
      <c r="BZ32" s="220">
        <f t="shared" si="30"/>
        <v>0</v>
      </c>
      <c r="CA32" s="220">
        <f t="shared" si="31"/>
        <v>1266</v>
      </c>
      <c r="CB32" s="220">
        <f t="shared" si="32"/>
        <v>204</v>
      </c>
      <c r="CC32" s="220">
        <f t="shared" si="33"/>
        <v>161</v>
      </c>
      <c r="CD32" s="220">
        <f t="shared" si="34"/>
        <v>0</v>
      </c>
      <c r="CE32" s="220">
        <f t="shared" si="35"/>
        <v>23</v>
      </c>
      <c r="CF32" s="220">
        <f t="shared" si="36"/>
        <v>97</v>
      </c>
      <c r="CG32" s="220">
        <f t="shared" si="37"/>
        <v>0</v>
      </c>
      <c r="CH32" s="220">
        <f t="shared" si="38"/>
        <v>57</v>
      </c>
      <c r="CI32" s="220">
        <f t="shared" si="39"/>
        <v>20</v>
      </c>
      <c r="CJ32" s="220">
        <f t="shared" si="40"/>
        <v>0</v>
      </c>
      <c r="CK32" s="220">
        <f t="shared" si="41"/>
        <v>0</v>
      </c>
      <c r="CL32" s="220">
        <f t="shared" si="42"/>
        <v>20</v>
      </c>
      <c r="CM32" s="220">
        <f t="shared" si="43"/>
        <v>299</v>
      </c>
      <c r="CN32" s="220">
        <f t="shared" si="44"/>
        <v>0</v>
      </c>
      <c r="CO32" s="220">
        <f t="shared" si="45"/>
        <v>255</v>
      </c>
      <c r="CP32" s="220">
        <f t="shared" si="46"/>
        <v>40</v>
      </c>
      <c r="CQ32" s="220">
        <f t="shared" si="47"/>
        <v>0</v>
      </c>
      <c r="CR32" s="220">
        <f t="shared" si="48"/>
        <v>0</v>
      </c>
      <c r="CS32" s="220">
        <f t="shared" si="49"/>
        <v>4</v>
      </c>
      <c r="CT32" s="220">
        <f t="shared" si="50"/>
        <v>261</v>
      </c>
      <c r="CU32" s="220">
        <f t="shared" si="51"/>
        <v>0</v>
      </c>
      <c r="CV32" s="220">
        <f t="shared" si="52"/>
        <v>221</v>
      </c>
      <c r="CW32" s="220">
        <f t="shared" si="53"/>
        <v>39</v>
      </c>
      <c r="CX32" s="220">
        <f t="shared" si="54"/>
        <v>0</v>
      </c>
      <c r="CY32" s="220">
        <f t="shared" si="55"/>
        <v>0</v>
      </c>
      <c r="CZ32" s="220">
        <f t="shared" si="56"/>
        <v>1</v>
      </c>
      <c r="DA32" s="220">
        <f t="shared" si="57"/>
        <v>38</v>
      </c>
      <c r="DB32" s="220">
        <f t="shared" si="58"/>
        <v>0</v>
      </c>
      <c r="DC32" s="220">
        <f t="shared" si="59"/>
        <v>34</v>
      </c>
      <c r="DD32" s="220">
        <f t="shared" si="60"/>
        <v>1</v>
      </c>
      <c r="DE32" s="220">
        <f t="shared" si="61"/>
        <v>0</v>
      </c>
      <c r="DF32" s="220">
        <f t="shared" si="62"/>
        <v>0</v>
      </c>
      <c r="DG32" s="220">
        <f t="shared" si="63"/>
        <v>3</v>
      </c>
      <c r="DH32" s="220">
        <v>0</v>
      </c>
      <c r="DI32" s="220">
        <f t="shared" si="64"/>
        <v>0</v>
      </c>
      <c r="DJ32" s="220">
        <v>0</v>
      </c>
      <c r="DK32" s="220">
        <v>0</v>
      </c>
      <c r="DL32" s="220">
        <v>0</v>
      </c>
      <c r="DM32" s="220">
        <v>0</v>
      </c>
    </row>
    <row r="33" spans="1:117" s="177" customFormat="1" ht="12" customHeight="1">
      <c r="A33" s="178" t="s">
        <v>248</v>
      </c>
      <c r="B33" s="179" t="s">
        <v>368</v>
      </c>
      <c r="C33" s="178" t="s">
        <v>369</v>
      </c>
      <c r="D33" s="220">
        <f t="shared" si="4"/>
        <v>1291</v>
      </c>
      <c r="E33" s="220">
        <f t="shared" si="5"/>
        <v>838</v>
      </c>
      <c r="F33" s="220">
        <f t="shared" si="6"/>
        <v>0</v>
      </c>
      <c r="G33" s="220">
        <v>0</v>
      </c>
      <c r="H33" s="220">
        <v>0</v>
      </c>
      <c r="I33" s="220">
        <v>0</v>
      </c>
      <c r="J33" s="220">
        <f t="shared" si="7"/>
        <v>708</v>
      </c>
      <c r="K33" s="220">
        <v>0</v>
      </c>
      <c r="L33" s="220">
        <v>708</v>
      </c>
      <c r="M33" s="220">
        <v>0</v>
      </c>
      <c r="N33" s="220">
        <f t="shared" si="8"/>
        <v>64</v>
      </c>
      <c r="O33" s="220">
        <v>0</v>
      </c>
      <c r="P33" s="220">
        <v>64</v>
      </c>
      <c r="Q33" s="220">
        <v>0</v>
      </c>
      <c r="R33" s="220">
        <f t="shared" si="9"/>
        <v>55</v>
      </c>
      <c r="S33" s="220">
        <v>0</v>
      </c>
      <c r="T33" s="220">
        <v>55</v>
      </c>
      <c r="U33" s="220">
        <v>0</v>
      </c>
      <c r="V33" s="220">
        <f t="shared" si="10"/>
        <v>0</v>
      </c>
      <c r="W33" s="220">
        <v>0</v>
      </c>
      <c r="X33" s="220">
        <v>0</v>
      </c>
      <c r="Y33" s="220">
        <v>0</v>
      </c>
      <c r="Z33" s="220">
        <f t="shared" si="11"/>
        <v>11</v>
      </c>
      <c r="AA33" s="220">
        <v>0</v>
      </c>
      <c r="AB33" s="220">
        <v>11</v>
      </c>
      <c r="AC33" s="220">
        <v>0</v>
      </c>
      <c r="AD33" s="220">
        <f t="shared" si="12"/>
        <v>342</v>
      </c>
      <c r="AE33" s="220">
        <f t="shared" si="13"/>
        <v>0</v>
      </c>
      <c r="AF33" s="220">
        <v>0</v>
      </c>
      <c r="AG33" s="220">
        <v>0</v>
      </c>
      <c r="AH33" s="220">
        <v>0</v>
      </c>
      <c r="AI33" s="220">
        <f t="shared" si="14"/>
        <v>342</v>
      </c>
      <c r="AJ33" s="220">
        <v>0</v>
      </c>
      <c r="AK33" s="220">
        <v>0</v>
      </c>
      <c r="AL33" s="220">
        <v>342</v>
      </c>
      <c r="AM33" s="220">
        <f t="shared" si="15"/>
        <v>0</v>
      </c>
      <c r="AN33" s="220">
        <v>0</v>
      </c>
      <c r="AO33" s="220">
        <v>0</v>
      </c>
      <c r="AP33" s="220">
        <v>0</v>
      </c>
      <c r="AQ33" s="220">
        <f t="shared" si="16"/>
        <v>0</v>
      </c>
      <c r="AR33" s="220">
        <v>0</v>
      </c>
      <c r="AS33" s="220">
        <v>0</v>
      </c>
      <c r="AT33" s="220">
        <v>0</v>
      </c>
      <c r="AU33" s="220">
        <f t="shared" si="17"/>
        <v>0</v>
      </c>
      <c r="AV33" s="220">
        <v>0</v>
      </c>
      <c r="AW33" s="220">
        <v>0</v>
      </c>
      <c r="AX33" s="220">
        <v>0</v>
      </c>
      <c r="AY33" s="220">
        <f t="shared" si="18"/>
        <v>0</v>
      </c>
      <c r="AZ33" s="220">
        <v>0</v>
      </c>
      <c r="BA33" s="220">
        <v>0</v>
      </c>
      <c r="BB33" s="220">
        <v>0</v>
      </c>
      <c r="BC33" s="220">
        <f t="shared" si="19"/>
        <v>111</v>
      </c>
      <c r="BD33" s="220">
        <f t="shared" si="20"/>
        <v>20</v>
      </c>
      <c r="BE33" s="220">
        <v>0</v>
      </c>
      <c r="BF33" s="220">
        <v>17</v>
      </c>
      <c r="BG33" s="220">
        <v>3</v>
      </c>
      <c r="BH33" s="220">
        <v>0</v>
      </c>
      <c r="BI33" s="220">
        <v>0</v>
      </c>
      <c r="BJ33" s="220">
        <v>0</v>
      </c>
      <c r="BK33" s="220">
        <f t="shared" si="21"/>
        <v>91</v>
      </c>
      <c r="BL33" s="220">
        <v>0</v>
      </c>
      <c r="BM33" s="220">
        <v>91</v>
      </c>
      <c r="BN33" s="220">
        <v>0</v>
      </c>
      <c r="BO33" s="220">
        <v>0</v>
      </c>
      <c r="BP33" s="220">
        <v>0</v>
      </c>
      <c r="BQ33" s="220">
        <v>0</v>
      </c>
      <c r="BR33" s="220">
        <f t="shared" si="22"/>
        <v>858</v>
      </c>
      <c r="BS33" s="220">
        <f t="shared" si="23"/>
        <v>0</v>
      </c>
      <c r="BT33" s="220">
        <f t="shared" si="24"/>
        <v>725</v>
      </c>
      <c r="BU33" s="220">
        <f t="shared" si="25"/>
        <v>67</v>
      </c>
      <c r="BV33" s="220">
        <f t="shared" si="26"/>
        <v>55</v>
      </c>
      <c r="BW33" s="220">
        <f t="shared" si="27"/>
        <v>0</v>
      </c>
      <c r="BX33" s="220">
        <f t="shared" si="28"/>
        <v>11</v>
      </c>
      <c r="BY33" s="220">
        <f t="shared" si="29"/>
        <v>838</v>
      </c>
      <c r="BZ33" s="220">
        <f t="shared" si="30"/>
        <v>0</v>
      </c>
      <c r="CA33" s="220">
        <f t="shared" si="31"/>
        <v>708</v>
      </c>
      <c r="CB33" s="220">
        <f t="shared" si="32"/>
        <v>64</v>
      </c>
      <c r="CC33" s="220">
        <f t="shared" si="33"/>
        <v>55</v>
      </c>
      <c r="CD33" s="220">
        <f t="shared" si="34"/>
        <v>0</v>
      </c>
      <c r="CE33" s="220">
        <f t="shared" si="35"/>
        <v>11</v>
      </c>
      <c r="CF33" s="220">
        <f t="shared" si="36"/>
        <v>20</v>
      </c>
      <c r="CG33" s="220">
        <f t="shared" si="37"/>
        <v>0</v>
      </c>
      <c r="CH33" s="220">
        <f t="shared" si="38"/>
        <v>17</v>
      </c>
      <c r="CI33" s="220">
        <f t="shared" si="39"/>
        <v>3</v>
      </c>
      <c r="CJ33" s="220">
        <f t="shared" si="40"/>
        <v>0</v>
      </c>
      <c r="CK33" s="220">
        <f t="shared" si="41"/>
        <v>0</v>
      </c>
      <c r="CL33" s="220">
        <f t="shared" si="42"/>
        <v>0</v>
      </c>
      <c r="CM33" s="220">
        <f t="shared" si="43"/>
        <v>433</v>
      </c>
      <c r="CN33" s="220">
        <f t="shared" si="44"/>
        <v>0</v>
      </c>
      <c r="CO33" s="220">
        <f t="shared" si="45"/>
        <v>433</v>
      </c>
      <c r="CP33" s="220">
        <f t="shared" si="46"/>
        <v>0</v>
      </c>
      <c r="CQ33" s="220">
        <f t="shared" si="47"/>
        <v>0</v>
      </c>
      <c r="CR33" s="220">
        <f t="shared" si="48"/>
        <v>0</v>
      </c>
      <c r="CS33" s="220">
        <f t="shared" si="49"/>
        <v>0</v>
      </c>
      <c r="CT33" s="220">
        <f t="shared" si="50"/>
        <v>342</v>
      </c>
      <c r="CU33" s="220">
        <f t="shared" si="51"/>
        <v>0</v>
      </c>
      <c r="CV33" s="220">
        <f t="shared" si="52"/>
        <v>342</v>
      </c>
      <c r="CW33" s="220">
        <f t="shared" si="53"/>
        <v>0</v>
      </c>
      <c r="CX33" s="220">
        <f t="shared" si="54"/>
        <v>0</v>
      </c>
      <c r="CY33" s="220">
        <f t="shared" si="55"/>
        <v>0</v>
      </c>
      <c r="CZ33" s="220">
        <f t="shared" si="56"/>
        <v>0</v>
      </c>
      <c r="DA33" s="220">
        <f t="shared" si="57"/>
        <v>91</v>
      </c>
      <c r="DB33" s="220">
        <f t="shared" si="58"/>
        <v>0</v>
      </c>
      <c r="DC33" s="220">
        <f t="shared" si="59"/>
        <v>91</v>
      </c>
      <c r="DD33" s="220">
        <f t="shared" si="60"/>
        <v>0</v>
      </c>
      <c r="DE33" s="220">
        <f t="shared" si="61"/>
        <v>0</v>
      </c>
      <c r="DF33" s="220">
        <f t="shared" si="62"/>
        <v>0</v>
      </c>
      <c r="DG33" s="220">
        <f t="shared" si="63"/>
        <v>0</v>
      </c>
      <c r="DH33" s="220">
        <v>0</v>
      </c>
      <c r="DI33" s="220">
        <f t="shared" si="64"/>
        <v>0</v>
      </c>
      <c r="DJ33" s="220">
        <v>0</v>
      </c>
      <c r="DK33" s="220">
        <v>0</v>
      </c>
      <c r="DL33" s="220">
        <v>0</v>
      </c>
      <c r="DM33" s="220">
        <v>0</v>
      </c>
    </row>
    <row r="34" spans="1:117" s="177" customFormat="1" ht="12" customHeight="1">
      <c r="A34" s="178" t="s">
        <v>248</v>
      </c>
      <c r="B34" s="179" t="s">
        <v>370</v>
      </c>
      <c r="C34" s="178" t="s">
        <v>371</v>
      </c>
      <c r="D34" s="220">
        <f t="shared" si="4"/>
        <v>6344</v>
      </c>
      <c r="E34" s="220">
        <f t="shared" si="5"/>
        <v>4224</v>
      </c>
      <c r="F34" s="220">
        <f t="shared" si="6"/>
        <v>0</v>
      </c>
      <c r="G34" s="220">
        <v>0</v>
      </c>
      <c r="H34" s="220">
        <v>0</v>
      </c>
      <c r="I34" s="220">
        <v>0</v>
      </c>
      <c r="J34" s="220">
        <f t="shared" si="7"/>
        <v>3128</v>
      </c>
      <c r="K34" s="220">
        <v>0</v>
      </c>
      <c r="L34" s="220">
        <v>3128</v>
      </c>
      <c r="M34" s="220">
        <v>0</v>
      </c>
      <c r="N34" s="220">
        <f t="shared" si="8"/>
        <v>199</v>
      </c>
      <c r="O34" s="220">
        <v>0</v>
      </c>
      <c r="P34" s="220">
        <v>199</v>
      </c>
      <c r="Q34" s="220">
        <v>0</v>
      </c>
      <c r="R34" s="220">
        <f t="shared" si="9"/>
        <v>825</v>
      </c>
      <c r="S34" s="220">
        <v>114</v>
      </c>
      <c r="T34" s="220">
        <v>711</v>
      </c>
      <c r="U34" s="220">
        <v>0</v>
      </c>
      <c r="V34" s="220">
        <f t="shared" si="10"/>
        <v>0</v>
      </c>
      <c r="W34" s="220">
        <v>0</v>
      </c>
      <c r="X34" s="220">
        <v>0</v>
      </c>
      <c r="Y34" s="220">
        <v>0</v>
      </c>
      <c r="Z34" s="220">
        <f t="shared" si="11"/>
        <v>72</v>
      </c>
      <c r="AA34" s="220">
        <v>0</v>
      </c>
      <c r="AB34" s="220">
        <v>72</v>
      </c>
      <c r="AC34" s="220">
        <v>0</v>
      </c>
      <c r="AD34" s="220">
        <f t="shared" si="12"/>
        <v>1940</v>
      </c>
      <c r="AE34" s="220">
        <f t="shared" si="13"/>
        <v>0</v>
      </c>
      <c r="AF34" s="220">
        <v>0</v>
      </c>
      <c r="AG34" s="220">
        <v>0</v>
      </c>
      <c r="AH34" s="220">
        <v>0</v>
      </c>
      <c r="AI34" s="220">
        <f t="shared" si="14"/>
        <v>1899</v>
      </c>
      <c r="AJ34" s="220">
        <v>0</v>
      </c>
      <c r="AK34" s="220">
        <v>0</v>
      </c>
      <c r="AL34" s="220">
        <v>1899</v>
      </c>
      <c r="AM34" s="220">
        <f t="shared" si="15"/>
        <v>8</v>
      </c>
      <c r="AN34" s="220">
        <v>0</v>
      </c>
      <c r="AO34" s="220">
        <v>0</v>
      </c>
      <c r="AP34" s="220">
        <v>8</v>
      </c>
      <c r="AQ34" s="220">
        <f t="shared" si="16"/>
        <v>33</v>
      </c>
      <c r="AR34" s="220">
        <v>0</v>
      </c>
      <c r="AS34" s="220">
        <v>0</v>
      </c>
      <c r="AT34" s="220">
        <v>33</v>
      </c>
      <c r="AU34" s="220">
        <f t="shared" si="17"/>
        <v>0</v>
      </c>
      <c r="AV34" s="220">
        <v>0</v>
      </c>
      <c r="AW34" s="220">
        <v>0</v>
      </c>
      <c r="AX34" s="220">
        <v>0</v>
      </c>
      <c r="AY34" s="220">
        <f t="shared" si="18"/>
        <v>0</v>
      </c>
      <c r="AZ34" s="220">
        <v>0</v>
      </c>
      <c r="BA34" s="220">
        <v>0</v>
      </c>
      <c r="BB34" s="220">
        <v>0</v>
      </c>
      <c r="BC34" s="220">
        <f t="shared" si="19"/>
        <v>180</v>
      </c>
      <c r="BD34" s="220">
        <f t="shared" si="20"/>
        <v>135</v>
      </c>
      <c r="BE34" s="220">
        <v>0</v>
      </c>
      <c r="BF34" s="220">
        <v>106</v>
      </c>
      <c r="BG34" s="220">
        <v>29</v>
      </c>
      <c r="BH34" s="220">
        <v>0</v>
      </c>
      <c r="BI34" s="220">
        <v>0</v>
      </c>
      <c r="BJ34" s="220">
        <v>0</v>
      </c>
      <c r="BK34" s="220">
        <f t="shared" si="21"/>
        <v>45</v>
      </c>
      <c r="BL34" s="220">
        <v>0</v>
      </c>
      <c r="BM34" s="220">
        <v>45</v>
      </c>
      <c r="BN34" s="220">
        <v>0</v>
      </c>
      <c r="BO34" s="220">
        <v>0</v>
      </c>
      <c r="BP34" s="220">
        <v>0</v>
      </c>
      <c r="BQ34" s="220">
        <v>0</v>
      </c>
      <c r="BR34" s="220">
        <f t="shared" si="22"/>
        <v>4359</v>
      </c>
      <c r="BS34" s="220">
        <f t="shared" si="23"/>
        <v>0</v>
      </c>
      <c r="BT34" s="220">
        <f t="shared" si="24"/>
        <v>3234</v>
      </c>
      <c r="BU34" s="220">
        <f t="shared" si="25"/>
        <v>228</v>
      </c>
      <c r="BV34" s="220">
        <f t="shared" si="26"/>
        <v>825</v>
      </c>
      <c r="BW34" s="220">
        <f t="shared" si="27"/>
        <v>0</v>
      </c>
      <c r="BX34" s="220">
        <f t="shared" si="28"/>
        <v>72</v>
      </c>
      <c r="BY34" s="220">
        <f t="shared" si="29"/>
        <v>4224</v>
      </c>
      <c r="BZ34" s="220">
        <f t="shared" si="30"/>
        <v>0</v>
      </c>
      <c r="CA34" s="220">
        <f t="shared" si="31"/>
        <v>3128</v>
      </c>
      <c r="CB34" s="220">
        <f t="shared" si="32"/>
        <v>199</v>
      </c>
      <c r="CC34" s="220">
        <f t="shared" si="33"/>
        <v>825</v>
      </c>
      <c r="CD34" s="220">
        <f t="shared" si="34"/>
        <v>0</v>
      </c>
      <c r="CE34" s="220">
        <f t="shared" si="35"/>
        <v>72</v>
      </c>
      <c r="CF34" s="220">
        <f t="shared" si="36"/>
        <v>135</v>
      </c>
      <c r="CG34" s="220">
        <f t="shared" si="37"/>
        <v>0</v>
      </c>
      <c r="CH34" s="220">
        <f t="shared" si="38"/>
        <v>106</v>
      </c>
      <c r="CI34" s="220">
        <f t="shared" si="39"/>
        <v>29</v>
      </c>
      <c r="CJ34" s="220">
        <f t="shared" si="40"/>
        <v>0</v>
      </c>
      <c r="CK34" s="220">
        <f t="shared" si="41"/>
        <v>0</v>
      </c>
      <c r="CL34" s="220">
        <f t="shared" si="42"/>
        <v>0</v>
      </c>
      <c r="CM34" s="220">
        <f t="shared" si="43"/>
        <v>1985</v>
      </c>
      <c r="CN34" s="220">
        <f t="shared" si="44"/>
        <v>0</v>
      </c>
      <c r="CO34" s="220">
        <f t="shared" si="45"/>
        <v>1944</v>
      </c>
      <c r="CP34" s="220">
        <f t="shared" si="46"/>
        <v>8</v>
      </c>
      <c r="CQ34" s="220">
        <f t="shared" si="47"/>
        <v>33</v>
      </c>
      <c r="CR34" s="220">
        <f t="shared" si="48"/>
        <v>0</v>
      </c>
      <c r="CS34" s="220">
        <f t="shared" si="49"/>
        <v>0</v>
      </c>
      <c r="CT34" s="220">
        <f t="shared" si="50"/>
        <v>1940</v>
      </c>
      <c r="CU34" s="220">
        <f t="shared" si="51"/>
        <v>0</v>
      </c>
      <c r="CV34" s="220">
        <f t="shared" si="52"/>
        <v>1899</v>
      </c>
      <c r="CW34" s="220">
        <f t="shared" si="53"/>
        <v>8</v>
      </c>
      <c r="CX34" s="220">
        <f t="shared" si="54"/>
        <v>33</v>
      </c>
      <c r="CY34" s="220">
        <f t="shared" si="55"/>
        <v>0</v>
      </c>
      <c r="CZ34" s="220">
        <f t="shared" si="56"/>
        <v>0</v>
      </c>
      <c r="DA34" s="220">
        <f t="shared" si="57"/>
        <v>45</v>
      </c>
      <c r="DB34" s="220">
        <f t="shared" si="58"/>
        <v>0</v>
      </c>
      <c r="DC34" s="220">
        <f t="shared" si="59"/>
        <v>45</v>
      </c>
      <c r="DD34" s="220">
        <f t="shared" si="60"/>
        <v>0</v>
      </c>
      <c r="DE34" s="220">
        <f t="shared" si="61"/>
        <v>0</v>
      </c>
      <c r="DF34" s="220">
        <f t="shared" si="62"/>
        <v>0</v>
      </c>
      <c r="DG34" s="220">
        <f t="shared" si="63"/>
        <v>0</v>
      </c>
      <c r="DH34" s="220">
        <v>0</v>
      </c>
      <c r="DI34" s="220">
        <f t="shared" si="64"/>
        <v>1</v>
      </c>
      <c r="DJ34" s="220">
        <v>1</v>
      </c>
      <c r="DK34" s="220">
        <v>0</v>
      </c>
      <c r="DL34" s="220">
        <v>0</v>
      </c>
      <c r="DM34" s="220">
        <v>0</v>
      </c>
    </row>
    <row r="35" spans="1:117" s="177" customFormat="1" ht="12" customHeight="1">
      <c r="A35" s="178" t="s">
        <v>248</v>
      </c>
      <c r="B35" s="179" t="s">
        <v>372</v>
      </c>
      <c r="C35" s="178" t="s">
        <v>373</v>
      </c>
      <c r="D35" s="220">
        <f t="shared" si="4"/>
        <v>4788</v>
      </c>
      <c r="E35" s="220">
        <f t="shared" si="5"/>
        <v>3533</v>
      </c>
      <c r="F35" s="220">
        <f t="shared" si="6"/>
        <v>0</v>
      </c>
      <c r="G35" s="220">
        <v>0</v>
      </c>
      <c r="H35" s="220">
        <v>0</v>
      </c>
      <c r="I35" s="220">
        <v>0</v>
      </c>
      <c r="J35" s="220">
        <f t="shared" si="7"/>
        <v>2781</v>
      </c>
      <c r="K35" s="220">
        <v>0</v>
      </c>
      <c r="L35" s="220">
        <v>2781</v>
      </c>
      <c r="M35" s="220">
        <v>0</v>
      </c>
      <c r="N35" s="220">
        <f t="shared" si="8"/>
        <v>203</v>
      </c>
      <c r="O35" s="220">
        <v>0</v>
      </c>
      <c r="P35" s="220">
        <v>203</v>
      </c>
      <c r="Q35" s="220">
        <v>0</v>
      </c>
      <c r="R35" s="220">
        <f t="shared" si="9"/>
        <v>513</v>
      </c>
      <c r="S35" s="220">
        <v>0</v>
      </c>
      <c r="T35" s="220">
        <v>513</v>
      </c>
      <c r="U35" s="220">
        <v>0</v>
      </c>
      <c r="V35" s="220">
        <f t="shared" si="10"/>
        <v>0</v>
      </c>
      <c r="W35" s="220">
        <v>0</v>
      </c>
      <c r="X35" s="220">
        <v>0</v>
      </c>
      <c r="Y35" s="220">
        <v>0</v>
      </c>
      <c r="Z35" s="220">
        <f t="shared" si="11"/>
        <v>36</v>
      </c>
      <c r="AA35" s="220">
        <v>0</v>
      </c>
      <c r="AB35" s="220">
        <v>36</v>
      </c>
      <c r="AC35" s="220">
        <v>0</v>
      </c>
      <c r="AD35" s="220">
        <f t="shared" si="12"/>
        <v>1152</v>
      </c>
      <c r="AE35" s="220">
        <f t="shared" si="13"/>
        <v>0</v>
      </c>
      <c r="AF35" s="220">
        <v>0</v>
      </c>
      <c r="AG35" s="220">
        <v>0</v>
      </c>
      <c r="AH35" s="220">
        <v>0</v>
      </c>
      <c r="AI35" s="220">
        <f t="shared" si="14"/>
        <v>1134</v>
      </c>
      <c r="AJ35" s="220">
        <v>0</v>
      </c>
      <c r="AK35" s="220">
        <v>0</v>
      </c>
      <c r="AL35" s="220">
        <v>1134</v>
      </c>
      <c r="AM35" s="220">
        <f t="shared" si="15"/>
        <v>1</v>
      </c>
      <c r="AN35" s="220">
        <v>0</v>
      </c>
      <c r="AO35" s="220">
        <v>0</v>
      </c>
      <c r="AP35" s="220">
        <v>1</v>
      </c>
      <c r="AQ35" s="220">
        <f t="shared" si="16"/>
        <v>17</v>
      </c>
      <c r="AR35" s="220">
        <v>0</v>
      </c>
      <c r="AS35" s="220">
        <v>0</v>
      </c>
      <c r="AT35" s="220">
        <v>17</v>
      </c>
      <c r="AU35" s="220">
        <f t="shared" si="17"/>
        <v>0</v>
      </c>
      <c r="AV35" s="220">
        <v>0</v>
      </c>
      <c r="AW35" s="220">
        <v>0</v>
      </c>
      <c r="AX35" s="220">
        <v>0</v>
      </c>
      <c r="AY35" s="220">
        <f t="shared" si="18"/>
        <v>0</v>
      </c>
      <c r="AZ35" s="220">
        <v>0</v>
      </c>
      <c r="BA35" s="220">
        <v>0</v>
      </c>
      <c r="BB35" s="220">
        <v>0</v>
      </c>
      <c r="BC35" s="220">
        <f t="shared" si="19"/>
        <v>103</v>
      </c>
      <c r="BD35" s="220">
        <f t="shared" si="20"/>
        <v>35</v>
      </c>
      <c r="BE35" s="220">
        <v>0</v>
      </c>
      <c r="BF35" s="220">
        <v>28</v>
      </c>
      <c r="BG35" s="220">
        <v>7</v>
      </c>
      <c r="BH35" s="220">
        <v>0</v>
      </c>
      <c r="BI35" s="220">
        <v>0</v>
      </c>
      <c r="BJ35" s="220">
        <v>0</v>
      </c>
      <c r="BK35" s="220">
        <f t="shared" si="21"/>
        <v>68</v>
      </c>
      <c r="BL35" s="220">
        <v>0</v>
      </c>
      <c r="BM35" s="220">
        <v>63</v>
      </c>
      <c r="BN35" s="220">
        <v>0</v>
      </c>
      <c r="BO35" s="220">
        <v>5</v>
      </c>
      <c r="BP35" s="220">
        <v>0</v>
      </c>
      <c r="BQ35" s="220">
        <v>0</v>
      </c>
      <c r="BR35" s="220">
        <f t="shared" si="22"/>
        <v>3568</v>
      </c>
      <c r="BS35" s="220">
        <f t="shared" si="23"/>
        <v>0</v>
      </c>
      <c r="BT35" s="220">
        <f t="shared" si="24"/>
        <v>2809</v>
      </c>
      <c r="BU35" s="220">
        <f t="shared" si="25"/>
        <v>210</v>
      </c>
      <c r="BV35" s="220">
        <f t="shared" si="26"/>
        <v>513</v>
      </c>
      <c r="BW35" s="220">
        <f t="shared" si="27"/>
        <v>0</v>
      </c>
      <c r="BX35" s="220">
        <f t="shared" si="28"/>
        <v>36</v>
      </c>
      <c r="BY35" s="220">
        <f t="shared" si="29"/>
        <v>3533</v>
      </c>
      <c r="BZ35" s="220">
        <f t="shared" si="30"/>
        <v>0</v>
      </c>
      <c r="CA35" s="220">
        <f t="shared" si="31"/>
        <v>2781</v>
      </c>
      <c r="CB35" s="220">
        <f t="shared" si="32"/>
        <v>203</v>
      </c>
      <c r="CC35" s="220">
        <f t="shared" si="33"/>
        <v>513</v>
      </c>
      <c r="CD35" s="220">
        <f t="shared" si="34"/>
        <v>0</v>
      </c>
      <c r="CE35" s="220">
        <f t="shared" si="35"/>
        <v>36</v>
      </c>
      <c r="CF35" s="220">
        <f t="shared" si="36"/>
        <v>35</v>
      </c>
      <c r="CG35" s="220">
        <f t="shared" si="37"/>
        <v>0</v>
      </c>
      <c r="CH35" s="220">
        <f t="shared" si="38"/>
        <v>28</v>
      </c>
      <c r="CI35" s="220">
        <f t="shared" si="39"/>
        <v>7</v>
      </c>
      <c r="CJ35" s="220">
        <f t="shared" si="40"/>
        <v>0</v>
      </c>
      <c r="CK35" s="220">
        <f t="shared" si="41"/>
        <v>0</v>
      </c>
      <c r="CL35" s="220">
        <f t="shared" si="42"/>
        <v>0</v>
      </c>
      <c r="CM35" s="220">
        <f t="shared" si="43"/>
        <v>1220</v>
      </c>
      <c r="CN35" s="220">
        <f t="shared" si="44"/>
        <v>0</v>
      </c>
      <c r="CO35" s="220">
        <f t="shared" si="45"/>
        <v>1197</v>
      </c>
      <c r="CP35" s="220">
        <f t="shared" si="46"/>
        <v>1</v>
      </c>
      <c r="CQ35" s="220">
        <f t="shared" si="47"/>
        <v>22</v>
      </c>
      <c r="CR35" s="220">
        <f t="shared" si="48"/>
        <v>0</v>
      </c>
      <c r="CS35" s="220">
        <f t="shared" si="49"/>
        <v>0</v>
      </c>
      <c r="CT35" s="220">
        <f t="shared" si="50"/>
        <v>1152</v>
      </c>
      <c r="CU35" s="220">
        <f t="shared" si="51"/>
        <v>0</v>
      </c>
      <c r="CV35" s="220">
        <f t="shared" si="52"/>
        <v>1134</v>
      </c>
      <c r="CW35" s="220">
        <f t="shared" si="53"/>
        <v>1</v>
      </c>
      <c r="CX35" s="220">
        <f t="shared" si="54"/>
        <v>17</v>
      </c>
      <c r="CY35" s="220">
        <f t="shared" si="55"/>
        <v>0</v>
      </c>
      <c r="CZ35" s="220">
        <f t="shared" si="56"/>
        <v>0</v>
      </c>
      <c r="DA35" s="220">
        <f t="shared" si="57"/>
        <v>68</v>
      </c>
      <c r="DB35" s="220">
        <f t="shared" si="58"/>
        <v>0</v>
      </c>
      <c r="DC35" s="220">
        <f t="shared" si="59"/>
        <v>63</v>
      </c>
      <c r="DD35" s="220">
        <f t="shared" si="60"/>
        <v>0</v>
      </c>
      <c r="DE35" s="220">
        <f t="shared" si="61"/>
        <v>5</v>
      </c>
      <c r="DF35" s="220">
        <f t="shared" si="62"/>
        <v>0</v>
      </c>
      <c r="DG35" s="220">
        <f t="shared" si="63"/>
        <v>0</v>
      </c>
      <c r="DH35" s="220">
        <v>0</v>
      </c>
      <c r="DI35" s="220">
        <f t="shared" si="64"/>
        <v>0</v>
      </c>
      <c r="DJ35" s="220">
        <v>0</v>
      </c>
      <c r="DK35" s="220">
        <v>0</v>
      </c>
      <c r="DL35" s="220">
        <v>0</v>
      </c>
      <c r="DM35" s="220">
        <v>0</v>
      </c>
    </row>
    <row r="36" spans="1:117" s="177" customFormat="1" ht="12" customHeight="1">
      <c r="A36" s="178" t="s">
        <v>248</v>
      </c>
      <c r="B36" s="179" t="s">
        <v>374</v>
      </c>
      <c r="C36" s="178" t="s">
        <v>375</v>
      </c>
      <c r="D36" s="220">
        <f t="shared" si="4"/>
        <v>776</v>
      </c>
      <c r="E36" s="220">
        <f t="shared" si="5"/>
        <v>638</v>
      </c>
      <c r="F36" s="220">
        <f t="shared" si="6"/>
        <v>0</v>
      </c>
      <c r="G36" s="220">
        <v>0</v>
      </c>
      <c r="H36" s="220">
        <v>0</v>
      </c>
      <c r="I36" s="220">
        <v>0</v>
      </c>
      <c r="J36" s="220">
        <f t="shared" si="7"/>
        <v>536</v>
      </c>
      <c r="K36" s="220">
        <v>0</v>
      </c>
      <c r="L36" s="220">
        <v>536</v>
      </c>
      <c r="M36" s="220">
        <v>0</v>
      </c>
      <c r="N36" s="220">
        <f t="shared" si="8"/>
        <v>55</v>
      </c>
      <c r="O36" s="220">
        <v>0</v>
      </c>
      <c r="P36" s="220">
        <v>55</v>
      </c>
      <c r="Q36" s="220">
        <v>0</v>
      </c>
      <c r="R36" s="220">
        <f t="shared" si="9"/>
        <v>38</v>
      </c>
      <c r="S36" s="220">
        <v>0</v>
      </c>
      <c r="T36" s="220">
        <v>38</v>
      </c>
      <c r="U36" s="220">
        <v>0</v>
      </c>
      <c r="V36" s="220">
        <f t="shared" si="10"/>
        <v>0</v>
      </c>
      <c r="W36" s="220">
        <v>0</v>
      </c>
      <c r="X36" s="220">
        <v>0</v>
      </c>
      <c r="Y36" s="220">
        <v>0</v>
      </c>
      <c r="Z36" s="220">
        <f t="shared" si="11"/>
        <v>9</v>
      </c>
      <c r="AA36" s="220">
        <v>0</v>
      </c>
      <c r="AB36" s="220">
        <v>9</v>
      </c>
      <c r="AC36" s="220">
        <v>0</v>
      </c>
      <c r="AD36" s="220">
        <f t="shared" si="12"/>
        <v>123</v>
      </c>
      <c r="AE36" s="220">
        <f t="shared" si="13"/>
        <v>0</v>
      </c>
      <c r="AF36" s="220">
        <v>0</v>
      </c>
      <c r="AG36" s="220">
        <v>0</v>
      </c>
      <c r="AH36" s="220">
        <v>0</v>
      </c>
      <c r="AI36" s="220">
        <f t="shared" si="14"/>
        <v>121</v>
      </c>
      <c r="AJ36" s="220">
        <v>0</v>
      </c>
      <c r="AK36" s="220">
        <v>0</v>
      </c>
      <c r="AL36" s="220">
        <v>121</v>
      </c>
      <c r="AM36" s="220">
        <f t="shared" si="15"/>
        <v>2</v>
      </c>
      <c r="AN36" s="220">
        <v>0</v>
      </c>
      <c r="AO36" s="220">
        <v>0</v>
      </c>
      <c r="AP36" s="220">
        <v>2</v>
      </c>
      <c r="AQ36" s="220">
        <f t="shared" si="16"/>
        <v>0</v>
      </c>
      <c r="AR36" s="220">
        <v>0</v>
      </c>
      <c r="AS36" s="220">
        <v>0</v>
      </c>
      <c r="AT36" s="220">
        <v>0</v>
      </c>
      <c r="AU36" s="220">
        <f t="shared" si="17"/>
        <v>0</v>
      </c>
      <c r="AV36" s="220">
        <v>0</v>
      </c>
      <c r="AW36" s="220">
        <v>0</v>
      </c>
      <c r="AX36" s="220">
        <v>0</v>
      </c>
      <c r="AY36" s="220">
        <f t="shared" si="18"/>
        <v>0</v>
      </c>
      <c r="AZ36" s="220">
        <v>0</v>
      </c>
      <c r="BA36" s="220">
        <v>0</v>
      </c>
      <c r="BB36" s="220">
        <v>0</v>
      </c>
      <c r="BC36" s="220">
        <f t="shared" si="19"/>
        <v>15</v>
      </c>
      <c r="BD36" s="220">
        <f t="shared" si="20"/>
        <v>10</v>
      </c>
      <c r="BE36" s="220">
        <v>0</v>
      </c>
      <c r="BF36" s="220">
        <v>9</v>
      </c>
      <c r="BG36" s="220">
        <v>1</v>
      </c>
      <c r="BH36" s="220">
        <v>0</v>
      </c>
      <c r="BI36" s="220">
        <v>0</v>
      </c>
      <c r="BJ36" s="220">
        <v>0</v>
      </c>
      <c r="BK36" s="220">
        <f t="shared" si="21"/>
        <v>5</v>
      </c>
      <c r="BL36" s="220">
        <v>0</v>
      </c>
      <c r="BM36" s="220">
        <v>4</v>
      </c>
      <c r="BN36" s="220">
        <v>0</v>
      </c>
      <c r="BO36" s="220">
        <v>1</v>
      </c>
      <c r="BP36" s="220">
        <v>0</v>
      </c>
      <c r="BQ36" s="220">
        <v>0</v>
      </c>
      <c r="BR36" s="220">
        <f t="shared" si="22"/>
        <v>648</v>
      </c>
      <c r="BS36" s="220">
        <f t="shared" si="23"/>
        <v>0</v>
      </c>
      <c r="BT36" s="220">
        <f t="shared" si="24"/>
        <v>545</v>
      </c>
      <c r="BU36" s="220">
        <f t="shared" si="25"/>
        <v>56</v>
      </c>
      <c r="BV36" s="220">
        <f t="shared" si="26"/>
        <v>38</v>
      </c>
      <c r="BW36" s="220">
        <f t="shared" si="27"/>
        <v>0</v>
      </c>
      <c r="BX36" s="220">
        <f t="shared" si="28"/>
        <v>9</v>
      </c>
      <c r="BY36" s="220">
        <f t="shared" si="29"/>
        <v>638</v>
      </c>
      <c r="BZ36" s="220">
        <f t="shared" si="30"/>
        <v>0</v>
      </c>
      <c r="CA36" s="220">
        <f t="shared" si="31"/>
        <v>536</v>
      </c>
      <c r="CB36" s="220">
        <f t="shared" si="32"/>
        <v>55</v>
      </c>
      <c r="CC36" s="220">
        <f t="shared" si="33"/>
        <v>38</v>
      </c>
      <c r="CD36" s="220">
        <f t="shared" si="34"/>
        <v>0</v>
      </c>
      <c r="CE36" s="220">
        <f t="shared" si="35"/>
        <v>9</v>
      </c>
      <c r="CF36" s="220">
        <f t="shared" si="36"/>
        <v>10</v>
      </c>
      <c r="CG36" s="220">
        <f t="shared" si="37"/>
        <v>0</v>
      </c>
      <c r="CH36" s="220">
        <f t="shared" si="38"/>
        <v>9</v>
      </c>
      <c r="CI36" s="220">
        <f t="shared" si="39"/>
        <v>1</v>
      </c>
      <c r="CJ36" s="220">
        <f t="shared" si="40"/>
        <v>0</v>
      </c>
      <c r="CK36" s="220">
        <f t="shared" si="41"/>
        <v>0</v>
      </c>
      <c r="CL36" s="220">
        <f t="shared" si="42"/>
        <v>0</v>
      </c>
      <c r="CM36" s="220">
        <f t="shared" si="43"/>
        <v>128</v>
      </c>
      <c r="CN36" s="220">
        <f t="shared" si="44"/>
        <v>0</v>
      </c>
      <c r="CO36" s="220">
        <f t="shared" si="45"/>
        <v>125</v>
      </c>
      <c r="CP36" s="220">
        <f t="shared" si="46"/>
        <v>2</v>
      </c>
      <c r="CQ36" s="220">
        <f t="shared" si="47"/>
        <v>1</v>
      </c>
      <c r="CR36" s="220">
        <f t="shared" si="48"/>
        <v>0</v>
      </c>
      <c r="CS36" s="220">
        <f t="shared" si="49"/>
        <v>0</v>
      </c>
      <c r="CT36" s="220">
        <f t="shared" si="50"/>
        <v>123</v>
      </c>
      <c r="CU36" s="220">
        <f t="shared" si="51"/>
        <v>0</v>
      </c>
      <c r="CV36" s="220">
        <f t="shared" si="52"/>
        <v>121</v>
      </c>
      <c r="CW36" s="220">
        <f t="shared" si="53"/>
        <v>2</v>
      </c>
      <c r="CX36" s="220">
        <f t="shared" si="54"/>
        <v>0</v>
      </c>
      <c r="CY36" s="220">
        <f t="shared" si="55"/>
        <v>0</v>
      </c>
      <c r="CZ36" s="220">
        <f t="shared" si="56"/>
        <v>0</v>
      </c>
      <c r="DA36" s="220">
        <f t="shared" si="57"/>
        <v>5</v>
      </c>
      <c r="DB36" s="220">
        <f t="shared" si="58"/>
        <v>0</v>
      </c>
      <c r="DC36" s="220">
        <f t="shared" si="59"/>
        <v>4</v>
      </c>
      <c r="DD36" s="220">
        <f t="shared" si="60"/>
        <v>0</v>
      </c>
      <c r="DE36" s="220">
        <f t="shared" si="61"/>
        <v>1</v>
      </c>
      <c r="DF36" s="220">
        <f t="shared" si="62"/>
        <v>0</v>
      </c>
      <c r="DG36" s="220">
        <f t="shared" si="63"/>
        <v>0</v>
      </c>
      <c r="DH36" s="220">
        <v>0</v>
      </c>
      <c r="DI36" s="220">
        <f t="shared" si="64"/>
        <v>1</v>
      </c>
      <c r="DJ36" s="220">
        <v>0</v>
      </c>
      <c r="DK36" s="220">
        <v>0</v>
      </c>
      <c r="DL36" s="220">
        <v>1</v>
      </c>
      <c r="DM36" s="220">
        <v>0</v>
      </c>
    </row>
    <row r="37" spans="1:117" s="177" customFormat="1" ht="12" customHeight="1">
      <c r="A37" s="178" t="s">
        <v>248</v>
      </c>
      <c r="B37" s="179" t="s">
        <v>376</v>
      </c>
      <c r="C37" s="178" t="s">
        <v>377</v>
      </c>
      <c r="D37" s="220">
        <f t="shared" si="4"/>
        <v>1092</v>
      </c>
      <c r="E37" s="220">
        <f t="shared" si="5"/>
        <v>863</v>
      </c>
      <c r="F37" s="220">
        <f t="shared" si="6"/>
        <v>0</v>
      </c>
      <c r="G37" s="220">
        <v>0</v>
      </c>
      <c r="H37" s="220">
        <v>0</v>
      </c>
      <c r="I37" s="220">
        <v>0</v>
      </c>
      <c r="J37" s="220">
        <f t="shared" si="7"/>
        <v>620</v>
      </c>
      <c r="K37" s="220">
        <v>0</v>
      </c>
      <c r="L37" s="220">
        <v>620</v>
      </c>
      <c r="M37" s="220">
        <v>0</v>
      </c>
      <c r="N37" s="220">
        <f t="shared" si="8"/>
        <v>44</v>
      </c>
      <c r="O37" s="220">
        <v>0</v>
      </c>
      <c r="P37" s="220">
        <v>44</v>
      </c>
      <c r="Q37" s="220">
        <v>0</v>
      </c>
      <c r="R37" s="220">
        <f t="shared" si="9"/>
        <v>191</v>
      </c>
      <c r="S37" s="220">
        <v>0</v>
      </c>
      <c r="T37" s="220">
        <v>191</v>
      </c>
      <c r="U37" s="220">
        <v>0</v>
      </c>
      <c r="V37" s="220">
        <f t="shared" si="10"/>
        <v>0</v>
      </c>
      <c r="W37" s="220">
        <v>0</v>
      </c>
      <c r="X37" s="220">
        <v>0</v>
      </c>
      <c r="Y37" s="220">
        <v>0</v>
      </c>
      <c r="Z37" s="220">
        <f t="shared" si="11"/>
        <v>8</v>
      </c>
      <c r="AA37" s="220">
        <v>0</v>
      </c>
      <c r="AB37" s="220">
        <v>8</v>
      </c>
      <c r="AC37" s="220">
        <v>0</v>
      </c>
      <c r="AD37" s="220">
        <f t="shared" si="12"/>
        <v>204</v>
      </c>
      <c r="AE37" s="220">
        <f t="shared" si="13"/>
        <v>0</v>
      </c>
      <c r="AF37" s="220">
        <v>0</v>
      </c>
      <c r="AG37" s="220">
        <v>0</v>
      </c>
      <c r="AH37" s="220">
        <v>0</v>
      </c>
      <c r="AI37" s="220">
        <f t="shared" si="14"/>
        <v>204</v>
      </c>
      <c r="AJ37" s="220">
        <v>0</v>
      </c>
      <c r="AK37" s="220">
        <v>0</v>
      </c>
      <c r="AL37" s="220">
        <v>204</v>
      </c>
      <c r="AM37" s="220">
        <f t="shared" si="15"/>
        <v>0</v>
      </c>
      <c r="AN37" s="220">
        <v>0</v>
      </c>
      <c r="AO37" s="220">
        <v>0</v>
      </c>
      <c r="AP37" s="220">
        <v>0</v>
      </c>
      <c r="AQ37" s="220">
        <f t="shared" si="16"/>
        <v>0</v>
      </c>
      <c r="AR37" s="220">
        <v>0</v>
      </c>
      <c r="AS37" s="220">
        <v>0</v>
      </c>
      <c r="AT37" s="220">
        <v>0</v>
      </c>
      <c r="AU37" s="220">
        <f t="shared" si="17"/>
        <v>0</v>
      </c>
      <c r="AV37" s="220">
        <v>0</v>
      </c>
      <c r="AW37" s="220">
        <v>0</v>
      </c>
      <c r="AX37" s="220">
        <v>0</v>
      </c>
      <c r="AY37" s="220">
        <f t="shared" si="18"/>
        <v>0</v>
      </c>
      <c r="AZ37" s="220">
        <v>0</v>
      </c>
      <c r="BA37" s="220">
        <v>0</v>
      </c>
      <c r="BB37" s="220">
        <v>0</v>
      </c>
      <c r="BC37" s="220">
        <f t="shared" si="19"/>
        <v>25</v>
      </c>
      <c r="BD37" s="220">
        <f t="shared" si="20"/>
        <v>16</v>
      </c>
      <c r="BE37" s="220">
        <v>0</v>
      </c>
      <c r="BF37" s="220">
        <v>11</v>
      </c>
      <c r="BG37" s="220">
        <v>5</v>
      </c>
      <c r="BH37" s="220">
        <v>0</v>
      </c>
      <c r="BI37" s="220">
        <v>0</v>
      </c>
      <c r="BJ37" s="220">
        <v>0</v>
      </c>
      <c r="BK37" s="220">
        <f t="shared" si="21"/>
        <v>9</v>
      </c>
      <c r="BL37" s="220">
        <v>0</v>
      </c>
      <c r="BM37" s="220">
        <v>9</v>
      </c>
      <c r="BN37" s="220">
        <v>0</v>
      </c>
      <c r="BO37" s="220">
        <v>0</v>
      </c>
      <c r="BP37" s="220">
        <v>0</v>
      </c>
      <c r="BQ37" s="220">
        <v>0</v>
      </c>
      <c r="BR37" s="220">
        <f t="shared" si="22"/>
        <v>879</v>
      </c>
      <c r="BS37" s="220">
        <f t="shared" si="23"/>
        <v>0</v>
      </c>
      <c r="BT37" s="220">
        <f t="shared" si="24"/>
        <v>631</v>
      </c>
      <c r="BU37" s="220">
        <f t="shared" si="25"/>
        <v>49</v>
      </c>
      <c r="BV37" s="220">
        <f t="shared" si="26"/>
        <v>191</v>
      </c>
      <c r="BW37" s="220">
        <f t="shared" si="27"/>
        <v>0</v>
      </c>
      <c r="BX37" s="220">
        <f t="shared" si="28"/>
        <v>8</v>
      </c>
      <c r="BY37" s="220">
        <f t="shared" si="29"/>
        <v>863</v>
      </c>
      <c r="BZ37" s="220">
        <f t="shared" si="30"/>
        <v>0</v>
      </c>
      <c r="CA37" s="220">
        <f t="shared" si="31"/>
        <v>620</v>
      </c>
      <c r="CB37" s="220">
        <f t="shared" si="32"/>
        <v>44</v>
      </c>
      <c r="CC37" s="220">
        <f t="shared" si="33"/>
        <v>191</v>
      </c>
      <c r="CD37" s="220">
        <f t="shared" si="34"/>
        <v>0</v>
      </c>
      <c r="CE37" s="220">
        <f t="shared" si="35"/>
        <v>8</v>
      </c>
      <c r="CF37" s="220">
        <f t="shared" si="36"/>
        <v>16</v>
      </c>
      <c r="CG37" s="220">
        <f t="shared" si="37"/>
        <v>0</v>
      </c>
      <c r="CH37" s="220">
        <f t="shared" si="38"/>
        <v>11</v>
      </c>
      <c r="CI37" s="220">
        <f t="shared" si="39"/>
        <v>5</v>
      </c>
      <c r="CJ37" s="220">
        <f t="shared" si="40"/>
        <v>0</v>
      </c>
      <c r="CK37" s="220">
        <f t="shared" si="41"/>
        <v>0</v>
      </c>
      <c r="CL37" s="220">
        <f t="shared" si="42"/>
        <v>0</v>
      </c>
      <c r="CM37" s="220">
        <f t="shared" si="43"/>
        <v>213</v>
      </c>
      <c r="CN37" s="220">
        <f t="shared" si="44"/>
        <v>0</v>
      </c>
      <c r="CO37" s="220">
        <f t="shared" si="45"/>
        <v>213</v>
      </c>
      <c r="CP37" s="220">
        <f t="shared" si="46"/>
        <v>0</v>
      </c>
      <c r="CQ37" s="220">
        <f t="shared" si="47"/>
        <v>0</v>
      </c>
      <c r="CR37" s="220">
        <f t="shared" si="48"/>
        <v>0</v>
      </c>
      <c r="CS37" s="220">
        <f t="shared" si="49"/>
        <v>0</v>
      </c>
      <c r="CT37" s="220">
        <f t="shared" si="50"/>
        <v>204</v>
      </c>
      <c r="CU37" s="220">
        <f t="shared" si="51"/>
        <v>0</v>
      </c>
      <c r="CV37" s="220">
        <f t="shared" si="52"/>
        <v>204</v>
      </c>
      <c r="CW37" s="220">
        <f t="shared" si="53"/>
        <v>0</v>
      </c>
      <c r="CX37" s="220">
        <f t="shared" si="54"/>
        <v>0</v>
      </c>
      <c r="CY37" s="220">
        <f t="shared" si="55"/>
        <v>0</v>
      </c>
      <c r="CZ37" s="220">
        <f t="shared" si="56"/>
        <v>0</v>
      </c>
      <c r="DA37" s="220">
        <f t="shared" si="57"/>
        <v>9</v>
      </c>
      <c r="DB37" s="220">
        <f t="shared" si="58"/>
        <v>0</v>
      </c>
      <c r="DC37" s="220">
        <f t="shared" si="59"/>
        <v>9</v>
      </c>
      <c r="DD37" s="220">
        <f t="shared" si="60"/>
        <v>0</v>
      </c>
      <c r="DE37" s="220">
        <f t="shared" si="61"/>
        <v>0</v>
      </c>
      <c r="DF37" s="220">
        <f t="shared" si="62"/>
        <v>0</v>
      </c>
      <c r="DG37" s="220">
        <f t="shared" si="63"/>
        <v>0</v>
      </c>
      <c r="DH37" s="220">
        <v>0</v>
      </c>
      <c r="DI37" s="220">
        <f t="shared" si="64"/>
        <v>0</v>
      </c>
      <c r="DJ37" s="220">
        <v>0</v>
      </c>
      <c r="DK37" s="220">
        <v>0</v>
      </c>
      <c r="DL37" s="220">
        <v>0</v>
      </c>
      <c r="DM37" s="220">
        <v>0</v>
      </c>
    </row>
    <row r="38" spans="1:117" s="177" customFormat="1" ht="12" customHeight="1">
      <c r="A38" s="178" t="s">
        <v>248</v>
      </c>
      <c r="B38" s="179" t="s">
        <v>378</v>
      </c>
      <c r="C38" s="178" t="s">
        <v>379</v>
      </c>
      <c r="D38" s="220">
        <f t="shared" si="4"/>
        <v>609</v>
      </c>
      <c r="E38" s="220">
        <f t="shared" si="5"/>
        <v>503</v>
      </c>
      <c r="F38" s="220">
        <f t="shared" si="6"/>
        <v>0</v>
      </c>
      <c r="G38" s="220">
        <v>0</v>
      </c>
      <c r="H38" s="220">
        <v>0</v>
      </c>
      <c r="I38" s="220">
        <v>0</v>
      </c>
      <c r="J38" s="220">
        <f t="shared" si="7"/>
        <v>373</v>
      </c>
      <c r="K38" s="220">
        <v>0</v>
      </c>
      <c r="L38" s="220">
        <v>373</v>
      </c>
      <c r="M38" s="220">
        <v>0</v>
      </c>
      <c r="N38" s="220">
        <f t="shared" si="8"/>
        <v>38</v>
      </c>
      <c r="O38" s="220">
        <v>0</v>
      </c>
      <c r="P38" s="220">
        <v>38</v>
      </c>
      <c r="Q38" s="220">
        <v>0</v>
      </c>
      <c r="R38" s="220">
        <f t="shared" si="9"/>
        <v>85</v>
      </c>
      <c r="S38" s="220">
        <v>0</v>
      </c>
      <c r="T38" s="220">
        <v>85</v>
      </c>
      <c r="U38" s="220">
        <v>0</v>
      </c>
      <c r="V38" s="220">
        <f t="shared" si="10"/>
        <v>0</v>
      </c>
      <c r="W38" s="220">
        <v>0</v>
      </c>
      <c r="X38" s="220">
        <v>0</v>
      </c>
      <c r="Y38" s="220">
        <v>0</v>
      </c>
      <c r="Z38" s="220">
        <f t="shared" si="11"/>
        <v>7</v>
      </c>
      <c r="AA38" s="220">
        <v>0</v>
      </c>
      <c r="AB38" s="220">
        <v>7</v>
      </c>
      <c r="AC38" s="220">
        <v>0</v>
      </c>
      <c r="AD38" s="220">
        <f t="shared" si="12"/>
        <v>98</v>
      </c>
      <c r="AE38" s="220">
        <f t="shared" si="13"/>
        <v>0</v>
      </c>
      <c r="AF38" s="220">
        <v>0</v>
      </c>
      <c r="AG38" s="220">
        <v>0</v>
      </c>
      <c r="AH38" s="220">
        <v>0</v>
      </c>
      <c r="AI38" s="220">
        <f t="shared" si="14"/>
        <v>98</v>
      </c>
      <c r="AJ38" s="220">
        <v>0</v>
      </c>
      <c r="AK38" s="220">
        <v>0</v>
      </c>
      <c r="AL38" s="220">
        <v>98</v>
      </c>
      <c r="AM38" s="220">
        <f t="shared" si="15"/>
        <v>0</v>
      </c>
      <c r="AN38" s="220">
        <v>0</v>
      </c>
      <c r="AO38" s="220">
        <v>0</v>
      </c>
      <c r="AP38" s="220">
        <v>0</v>
      </c>
      <c r="AQ38" s="220">
        <f t="shared" si="16"/>
        <v>0</v>
      </c>
      <c r="AR38" s="220">
        <v>0</v>
      </c>
      <c r="AS38" s="220">
        <v>0</v>
      </c>
      <c r="AT38" s="220">
        <v>0</v>
      </c>
      <c r="AU38" s="220">
        <f t="shared" si="17"/>
        <v>0</v>
      </c>
      <c r="AV38" s="220">
        <v>0</v>
      </c>
      <c r="AW38" s="220">
        <v>0</v>
      </c>
      <c r="AX38" s="220">
        <v>0</v>
      </c>
      <c r="AY38" s="220">
        <f t="shared" si="18"/>
        <v>0</v>
      </c>
      <c r="AZ38" s="220">
        <v>0</v>
      </c>
      <c r="BA38" s="220">
        <v>0</v>
      </c>
      <c r="BB38" s="220">
        <v>0</v>
      </c>
      <c r="BC38" s="220">
        <f t="shared" si="19"/>
        <v>8</v>
      </c>
      <c r="BD38" s="220">
        <f t="shared" si="20"/>
        <v>7</v>
      </c>
      <c r="BE38" s="220">
        <v>0</v>
      </c>
      <c r="BF38" s="220">
        <v>6</v>
      </c>
      <c r="BG38" s="220">
        <v>1</v>
      </c>
      <c r="BH38" s="220">
        <v>0</v>
      </c>
      <c r="BI38" s="220">
        <v>0</v>
      </c>
      <c r="BJ38" s="220">
        <v>0</v>
      </c>
      <c r="BK38" s="220">
        <f t="shared" si="21"/>
        <v>1</v>
      </c>
      <c r="BL38" s="220">
        <v>0</v>
      </c>
      <c r="BM38" s="220">
        <v>1</v>
      </c>
      <c r="BN38" s="220">
        <v>0</v>
      </c>
      <c r="BO38" s="220">
        <v>0</v>
      </c>
      <c r="BP38" s="220">
        <v>0</v>
      </c>
      <c r="BQ38" s="220">
        <v>0</v>
      </c>
      <c r="BR38" s="220">
        <f t="shared" si="22"/>
        <v>510</v>
      </c>
      <c r="BS38" s="220">
        <f t="shared" si="23"/>
        <v>0</v>
      </c>
      <c r="BT38" s="220">
        <f t="shared" si="24"/>
        <v>379</v>
      </c>
      <c r="BU38" s="220">
        <f t="shared" si="25"/>
        <v>39</v>
      </c>
      <c r="BV38" s="220">
        <f t="shared" si="26"/>
        <v>85</v>
      </c>
      <c r="BW38" s="220">
        <f t="shared" si="27"/>
        <v>0</v>
      </c>
      <c r="BX38" s="220">
        <f t="shared" si="28"/>
        <v>7</v>
      </c>
      <c r="BY38" s="220">
        <f t="shared" si="29"/>
        <v>503</v>
      </c>
      <c r="BZ38" s="220">
        <f t="shared" si="30"/>
        <v>0</v>
      </c>
      <c r="CA38" s="220">
        <f t="shared" si="31"/>
        <v>373</v>
      </c>
      <c r="CB38" s="220">
        <f t="shared" si="32"/>
        <v>38</v>
      </c>
      <c r="CC38" s="220">
        <f t="shared" si="33"/>
        <v>85</v>
      </c>
      <c r="CD38" s="220">
        <f t="shared" si="34"/>
        <v>0</v>
      </c>
      <c r="CE38" s="220">
        <f t="shared" si="35"/>
        <v>7</v>
      </c>
      <c r="CF38" s="220">
        <f t="shared" si="36"/>
        <v>7</v>
      </c>
      <c r="CG38" s="220">
        <f t="shared" si="37"/>
        <v>0</v>
      </c>
      <c r="CH38" s="220">
        <f t="shared" si="38"/>
        <v>6</v>
      </c>
      <c r="CI38" s="220">
        <f t="shared" si="39"/>
        <v>1</v>
      </c>
      <c r="CJ38" s="220">
        <f t="shared" si="40"/>
        <v>0</v>
      </c>
      <c r="CK38" s="220">
        <f t="shared" si="41"/>
        <v>0</v>
      </c>
      <c r="CL38" s="220">
        <f t="shared" si="42"/>
        <v>0</v>
      </c>
      <c r="CM38" s="220">
        <f t="shared" si="43"/>
        <v>99</v>
      </c>
      <c r="CN38" s="220">
        <f t="shared" si="44"/>
        <v>0</v>
      </c>
      <c r="CO38" s="220">
        <f t="shared" si="45"/>
        <v>99</v>
      </c>
      <c r="CP38" s="220">
        <f t="shared" si="46"/>
        <v>0</v>
      </c>
      <c r="CQ38" s="220">
        <f t="shared" si="47"/>
        <v>0</v>
      </c>
      <c r="CR38" s="220">
        <f t="shared" si="48"/>
        <v>0</v>
      </c>
      <c r="CS38" s="220">
        <f t="shared" si="49"/>
        <v>0</v>
      </c>
      <c r="CT38" s="220">
        <f t="shared" si="50"/>
        <v>98</v>
      </c>
      <c r="CU38" s="220">
        <f t="shared" si="51"/>
        <v>0</v>
      </c>
      <c r="CV38" s="220">
        <f t="shared" si="52"/>
        <v>98</v>
      </c>
      <c r="CW38" s="220">
        <f t="shared" si="53"/>
        <v>0</v>
      </c>
      <c r="CX38" s="220">
        <f t="shared" si="54"/>
        <v>0</v>
      </c>
      <c r="CY38" s="220">
        <f t="shared" si="55"/>
        <v>0</v>
      </c>
      <c r="CZ38" s="220">
        <f t="shared" si="56"/>
        <v>0</v>
      </c>
      <c r="DA38" s="220">
        <f t="shared" si="57"/>
        <v>1</v>
      </c>
      <c r="DB38" s="220">
        <f t="shared" si="58"/>
        <v>0</v>
      </c>
      <c r="DC38" s="220">
        <f t="shared" si="59"/>
        <v>1</v>
      </c>
      <c r="DD38" s="220">
        <f t="shared" si="60"/>
        <v>0</v>
      </c>
      <c r="DE38" s="220">
        <f t="shared" si="61"/>
        <v>0</v>
      </c>
      <c r="DF38" s="220">
        <f t="shared" si="62"/>
        <v>0</v>
      </c>
      <c r="DG38" s="220">
        <f t="shared" si="63"/>
        <v>0</v>
      </c>
      <c r="DH38" s="220">
        <v>0</v>
      </c>
      <c r="DI38" s="220">
        <f t="shared" si="64"/>
        <v>0</v>
      </c>
      <c r="DJ38" s="220">
        <v>0</v>
      </c>
      <c r="DK38" s="220">
        <v>0</v>
      </c>
      <c r="DL38" s="220">
        <v>0</v>
      </c>
      <c r="DM38" s="220">
        <v>0</v>
      </c>
    </row>
    <row r="39" spans="1:117" s="177" customFormat="1" ht="12" customHeight="1">
      <c r="A39" s="178" t="s">
        <v>248</v>
      </c>
      <c r="B39" s="179" t="s">
        <v>380</v>
      </c>
      <c r="C39" s="178" t="s">
        <v>381</v>
      </c>
      <c r="D39" s="220">
        <f t="shared" si="4"/>
        <v>581</v>
      </c>
      <c r="E39" s="220">
        <f t="shared" si="5"/>
        <v>505</v>
      </c>
      <c r="F39" s="220">
        <f t="shared" si="6"/>
        <v>0</v>
      </c>
      <c r="G39" s="220">
        <v>0</v>
      </c>
      <c r="H39" s="220">
        <v>0</v>
      </c>
      <c r="I39" s="220">
        <v>0</v>
      </c>
      <c r="J39" s="220">
        <f t="shared" si="7"/>
        <v>439</v>
      </c>
      <c r="K39" s="220">
        <v>0</v>
      </c>
      <c r="L39" s="220">
        <v>439</v>
      </c>
      <c r="M39" s="220"/>
      <c r="N39" s="220">
        <f t="shared" si="8"/>
        <v>31</v>
      </c>
      <c r="O39" s="220">
        <v>0</v>
      </c>
      <c r="P39" s="220">
        <v>31</v>
      </c>
      <c r="Q39" s="220">
        <v>0</v>
      </c>
      <c r="R39" s="220">
        <f t="shared" si="9"/>
        <v>29</v>
      </c>
      <c r="S39" s="220">
        <v>0</v>
      </c>
      <c r="T39" s="220">
        <v>29</v>
      </c>
      <c r="U39" s="220">
        <v>0</v>
      </c>
      <c r="V39" s="220">
        <f t="shared" si="10"/>
        <v>0</v>
      </c>
      <c r="W39" s="220">
        <v>0</v>
      </c>
      <c r="X39" s="220">
        <v>0</v>
      </c>
      <c r="Y39" s="220">
        <v>0</v>
      </c>
      <c r="Z39" s="220">
        <f t="shared" si="11"/>
        <v>6</v>
      </c>
      <c r="AA39" s="220">
        <v>0</v>
      </c>
      <c r="AB39" s="220">
        <v>6</v>
      </c>
      <c r="AC39" s="220">
        <v>0</v>
      </c>
      <c r="AD39" s="220">
        <f t="shared" si="12"/>
        <v>56</v>
      </c>
      <c r="AE39" s="220">
        <f t="shared" si="13"/>
        <v>0</v>
      </c>
      <c r="AF39" s="220">
        <v>0</v>
      </c>
      <c r="AG39" s="220">
        <v>0</v>
      </c>
      <c r="AH39" s="220">
        <v>0</v>
      </c>
      <c r="AI39" s="220">
        <f t="shared" si="14"/>
        <v>56</v>
      </c>
      <c r="AJ39" s="220">
        <v>0</v>
      </c>
      <c r="AK39" s="220">
        <v>0</v>
      </c>
      <c r="AL39" s="220">
        <v>56</v>
      </c>
      <c r="AM39" s="220">
        <f t="shared" si="15"/>
        <v>0</v>
      </c>
      <c r="AN39" s="220">
        <v>0</v>
      </c>
      <c r="AO39" s="220">
        <v>0</v>
      </c>
      <c r="AP39" s="220">
        <v>0</v>
      </c>
      <c r="AQ39" s="220">
        <f t="shared" si="16"/>
        <v>0</v>
      </c>
      <c r="AR39" s="220">
        <v>0</v>
      </c>
      <c r="AS39" s="220">
        <v>0</v>
      </c>
      <c r="AT39" s="220">
        <v>0</v>
      </c>
      <c r="AU39" s="220">
        <f t="shared" si="17"/>
        <v>0</v>
      </c>
      <c r="AV39" s="220">
        <v>0</v>
      </c>
      <c r="AW39" s="220">
        <v>0</v>
      </c>
      <c r="AX39" s="220">
        <v>0</v>
      </c>
      <c r="AY39" s="220">
        <f t="shared" si="18"/>
        <v>0</v>
      </c>
      <c r="AZ39" s="220">
        <v>0</v>
      </c>
      <c r="BA39" s="220">
        <v>0</v>
      </c>
      <c r="BB39" s="220">
        <v>0</v>
      </c>
      <c r="BC39" s="220">
        <f t="shared" si="19"/>
        <v>20</v>
      </c>
      <c r="BD39" s="220">
        <f t="shared" si="20"/>
        <v>11</v>
      </c>
      <c r="BE39" s="220">
        <v>0</v>
      </c>
      <c r="BF39" s="220">
        <v>10</v>
      </c>
      <c r="BG39" s="220">
        <v>1</v>
      </c>
      <c r="BH39" s="220">
        <v>0</v>
      </c>
      <c r="BI39" s="220">
        <v>0</v>
      </c>
      <c r="BJ39" s="220">
        <v>0</v>
      </c>
      <c r="BK39" s="220">
        <f t="shared" si="21"/>
        <v>9</v>
      </c>
      <c r="BL39" s="220">
        <v>0</v>
      </c>
      <c r="BM39" s="220">
        <v>3</v>
      </c>
      <c r="BN39" s="220">
        <v>0</v>
      </c>
      <c r="BO39" s="220">
        <v>6</v>
      </c>
      <c r="BP39" s="220">
        <v>0</v>
      </c>
      <c r="BQ39" s="220">
        <v>0</v>
      </c>
      <c r="BR39" s="220">
        <f t="shared" si="22"/>
        <v>516</v>
      </c>
      <c r="BS39" s="220">
        <f t="shared" si="23"/>
        <v>0</v>
      </c>
      <c r="BT39" s="220">
        <f t="shared" si="24"/>
        <v>449</v>
      </c>
      <c r="BU39" s="220">
        <f t="shared" si="25"/>
        <v>32</v>
      </c>
      <c r="BV39" s="220">
        <f t="shared" si="26"/>
        <v>29</v>
      </c>
      <c r="BW39" s="220">
        <f t="shared" si="27"/>
        <v>0</v>
      </c>
      <c r="BX39" s="220">
        <f t="shared" si="28"/>
        <v>6</v>
      </c>
      <c r="BY39" s="220">
        <f t="shared" si="29"/>
        <v>505</v>
      </c>
      <c r="BZ39" s="220">
        <f t="shared" si="30"/>
        <v>0</v>
      </c>
      <c r="CA39" s="220">
        <f t="shared" si="31"/>
        <v>439</v>
      </c>
      <c r="CB39" s="220">
        <f t="shared" si="32"/>
        <v>31</v>
      </c>
      <c r="CC39" s="220">
        <f t="shared" si="33"/>
        <v>29</v>
      </c>
      <c r="CD39" s="220">
        <f t="shared" si="34"/>
        <v>0</v>
      </c>
      <c r="CE39" s="220">
        <f t="shared" si="35"/>
        <v>6</v>
      </c>
      <c r="CF39" s="220">
        <f t="shared" si="36"/>
        <v>11</v>
      </c>
      <c r="CG39" s="220">
        <f t="shared" si="37"/>
        <v>0</v>
      </c>
      <c r="CH39" s="220">
        <f t="shared" si="38"/>
        <v>10</v>
      </c>
      <c r="CI39" s="220">
        <f t="shared" si="39"/>
        <v>1</v>
      </c>
      <c r="CJ39" s="220">
        <f t="shared" si="40"/>
        <v>0</v>
      </c>
      <c r="CK39" s="220">
        <f t="shared" si="41"/>
        <v>0</v>
      </c>
      <c r="CL39" s="220">
        <f t="shared" si="42"/>
        <v>0</v>
      </c>
      <c r="CM39" s="220">
        <f t="shared" si="43"/>
        <v>65</v>
      </c>
      <c r="CN39" s="220">
        <f t="shared" si="44"/>
        <v>0</v>
      </c>
      <c r="CO39" s="220">
        <f t="shared" si="45"/>
        <v>59</v>
      </c>
      <c r="CP39" s="220">
        <f t="shared" si="46"/>
        <v>0</v>
      </c>
      <c r="CQ39" s="220">
        <f t="shared" si="47"/>
        <v>6</v>
      </c>
      <c r="CR39" s="220">
        <f t="shared" si="48"/>
        <v>0</v>
      </c>
      <c r="CS39" s="220">
        <f t="shared" si="49"/>
        <v>0</v>
      </c>
      <c r="CT39" s="220">
        <f t="shared" si="50"/>
        <v>56</v>
      </c>
      <c r="CU39" s="220">
        <f t="shared" si="51"/>
        <v>0</v>
      </c>
      <c r="CV39" s="220">
        <f t="shared" si="52"/>
        <v>56</v>
      </c>
      <c r="CW39" s="220">
        <f t="shared" si="53"/>
        <v>0</v>
      </c>
      <c r="CX39" s="220">
        <f t="shared" si="54"/>
        <v>0</v>
      </c>
      <c r="CY39" s="220">
        <f t="shared" si="55"/>
        <v>0</v>
      </c>
      <c r="CZ39" s="220">
        <f t="shared" si="56"/>
        <v>0</v>
      </c>
      <c r="DA39" s="220">
        <f t="shared" si="57"/>
        <v>9</v>
      </c>
      <c r="DB39" s="220">
        <f t="shared" si="58"/>
        <v>0</v>
      </c>
      <c r="DC39" s="220">
        <f t="shared" si="59"/>
        <v>3</v>
      </c>
      <c r="DD39" s="220">
        <f t="shared" si="60"/>
        <v>0</v>
      </c>
      <c r="DE39" s="220">
        <f t="shared" si="61"/>
        <v>6</v>
      </c>
      <c r="DF39" s="220">
        <f t="shared" si="62"/>
        <v>0</v>
      </c>
      <c r="DG39" s="220">
        <f t="shared" si="63"/>
        <v>0</v>
      </c>
      <c r="DH39" s="220">
        <v>0</v>
      </c>
      <c r="DI39" s="220">
        <f t="shared" si="64"/>
        <v>0</v>
      </c>
      <c r="DJ39" s="220">
        <v>0</v>
      </c>
      <c r="DK39" s="220">
        <v>0</v>
      </c>
      <c r="DL39" s="220">
        <v>0</v>
      </c>
      <c r="DM39" s="220">
        <v>0</v>
      </c>
    </row>
    <row r="40" spans="1:117" s="177" customFormat="1" ht="12" customHeight="1">
      <c r="A40" s="178" t="s">
        <v>248</v>
      </c>
      <c r="B40" s="179" t="s">
        <v>382</v>
      </c>
      <c r="C40" s="178" t="s">
        <v>383</v>
      </c>
      <c r="D40" s="220">
        <f aca="true" t="shared" si="65" ref="D40:D66">SUM(E40,AD40,BC40)</f>
        <v>496</v>
      </c>
      <c r="E40" s="220">
        <f aca="true" t="shared" si="66" ref="E40:E66">SUM(F40,J40,N40,R40,V40,Z40)</f>
        <v>387</v>
      </c>
      <c r="F40" s="220">
        <f aca="true" t="shared" si="67" ref="F40:F66">SUM(G40:I40)</f>
        <v>0</v>
      </c>
      <c r="G40" s="220">
        <v>0</v>
      </c>
      <c r="H40" s="220">
        <v>0</v>
      </c>
      <c r="I40" s="220">
        <v>0</v>
      </c>
      <c r="J40" s="220">
        <f aca="true" t="shared" si="68" ref="J40:J66">SUM(K40:M40)</f>
        <v>278</v>
      </c>
      <c r="K40" s="220">
        <v>0</v>
      </c>
      <c r="L40" s="220">
        <v>278</v>
      </c>
      <c r="M40" s="220">
        <v>0</v>
      </c>
      <c r="N40" s="220">
        <f aca="true" t="shared" si="69" ref="N40:N66">SUM(O40:Q40)</f>
        <v>18</v>
      </c>
      <c r="O40" s="220">
        <v>0</v>
      </c>
      <c r="P40" s="220">
        <v>18</v>
      </c>
      <c r="Q40" s="220">
        <v>0</v>
      </c>
      <c r="R40" s="220">
        <f aca="true" t="shared" si="70" ref="R40:R66">SUM(S40:U40)</f>
        <v>88</v>
      </c>
      <c r="S40" s="220">
        <v>0</v>
      </c>
      <c r="T40" s="220">
        <v>88</v>
      </c>
      <c r="U40" s="220">
        <v>0</v>
      </c>
      <c r="V40" s="220">
        <f aca="true" t="shared" si="71" ref="V40:V66">SUM(W40:Y40)</f>
        <v>0</v>
      </c>
      <c r="W40" s="220">
        <v>0</v>
      </c>
      <c r="X40" s="220">
        <v>0</v>
      </c>
      <c r="Y40" s="220">
        <v>0</v>
      </c>
      <c r="Z40" s="220">
        <f aca="true" t="shared" si="72" ref="Z40:Z66">SUM(AA40:AC40)</f>
        <v>3</v>
      </c>
      <c r="AA40" s="220">
        <v>0</v>
      </c>
      <c r="AB40" s="220">
        <v>3</v>
      </c>
      <c r="AC40" s="220">
        <v>0</v>
      </c>
      <c r="AD40" s="220">
        <f aca="true" t="shared" si="73" ref="AD40:AD66">SUM(AE40,AI40,AM40,AQ40,AU40,AY40)</f>
        <v>35</v>
      </c>
      <c r="AE40" s="220">
        <f aca="true" t="shared" si="74" ref="AE40:AE66">SUM(AF40:AH40)</f>
        <v>0</v>
      </c>
      <c r="AF40" s="220">
        <v>0</v>
      </c>
      <c r="AG40" s="220">
        <v>0</v>
      </c>
      <c r="AH40" s="220">
        <v>0</v>
      </c>
      <c r="AI40" s="220">
        <f aca="true" t="shared" si="75" ref="AI40:AI66">SUM(AJ40:AL40)</f>
        <v>35</v>
      </c>
      <c r="AJ40" s="220">
        <v>0</v>
      </c>
      <c r="AK40" s="220">
        <v>0</v>
      </c>
      <c r="AL40" s="220">
        <v>35</v>
      </c>
      <c r="AM40" s="220">
        <f aca="true" t="shared" si="76" ref="AM40:AM66">SUM(AN40:AP40)</f>
        <v>0</v>
      </c>
      <c r="AN40" s="220">
        <v>0</v>
      </c>
      <c r="AO40" s="220">
        <v>0</v>
      </c>
      <c r="AP40" s="220">
        <v>0</v>
      </c>
      <c r="AQ40" s="220">
        <f aca="true" t="shared" si="77" ref="AQ40:AQ66">SUM(AR40:AT40)</f>
        <v>0</v>
      </c>
      <c r="AR40" s="220">
        <v>0</v>
      </c>
      <c r="AS40" s="220">
        <v>0</v>
      </c>
      <c r="AT40" s="220">
        <v>0</v>
      </c>
      <c r="AU40" s="220">
        <f aca="true" t="shared" si="78" ref="AU40:AU66">SUM(AV40:AX40)</f>
        <v>0</v>
      </c>
      <c r="AV40" s="220">
        <v>0</v>
      </c>
      <c r="AW40" s="220">
        <v>0</v>
      </c>
      <c r="AX40" s="220">
        <v>0</v>
      </c>
      <c r="AY40" s="220">
        <f aca="true" t="shared" si="79" ref="AY40:AY66">SUM(AZ40:BB40)</f>
        <v>0</v>
      </c>
      <c r="AZ40" s="220">
        <v>0</v>
      </c>
      <c r="BA40" s="220">
        <v>0</v>
      </c>
      <c r="BB40" s="220">
        <v>0</v>
      </c>
      <c r="BC40" s="220">
        <f aca="true" t="shared" si="80" ref="BC40:BC66">SUM(BD40,BK40)</f>
        <v>74</v>
      </c>
      <c r="BD40" s="220">
        <f aca="true" t="shared" si="81" ref="BD40:BD66">SUM(BE40:BJ40)</f>
        <v>73</v>
      </c>
      <c r="BE40" s="220">
        <v>0</v>
      </c>
      <c r="BF40" s="220">
        <v>70</v>
      </c>
      <c r="BG40" s="220">
        <v>3</v>
      </c>
      <c r="BH40" s="220">
        <v>0</v>
      </c>
      <c r="BI40" s="220">
        <v>0</v>
      </c>
      <c r="BJ40" s="220">
        <v>0</v>
      </c>
      <c r="BK40" s="220">
        <f aca="true" t="shared" si="82" ref="BK40:BK66">SUM(BL40:BQ40)</f>
        <v>1</v>
      </c>
      <c r="BL40" s="220">
        <v>0</v>
      </c>
      <c r="BM40" s="220">
        <v>1</v>
      </c>
      <c r="BN40" s="220">
        <v>0</v>
      </c>
      <c r="BO40" s="220">
        <v>0</v>
      </c>
      <c r="BP40" s="220">
        <v>0</v>
      </c>
      <c r="BQ40" s="220">
        <v>0</v>
      </c>
      <c r="BR40" s="220">
        <f aca="true" t="shared" si="83" ref="BR40:BR66">SUM(BY40,CF40)</f>
        <v>460</v>
      </c>
      <c r="BS40" s="220">
        <f aca="true" t="shared" si="84" ref="BS40:BS66">SUM(BZ40,CG40)</f>
        <v>0</v>
      </c>
      <c r="BT40" s="220">
        <f aca="true" t="shared" si="85" ref="BT40:BT66">SUM(CA40,CH40)</f>
        <v>348</v>
      </c>
      <c r="BU40" s="220">
        <f aca="true" t="shared" si="86" ref="BU40:BU66">SUM(CB40,CI40)</f>
        <v>21</v>
      </c>
      <c r="BV40" s="220">
        <f aca="true" t="shared" si="87" ref="BV40:BV66">SUM(CC40,CJ40)</f>
        <v>88</v>
      </c>
      <c r="BW40" s="220">
        <f aca="true" t="shared" si="88" ref="BW40:BW66">SUM(CD40,CK40)</f>
        <v>0</v>
      </c>
      <c r="BX40" s="220">
        <f aca="true" t="shared" si="89" ref="BX40:BX66">SUM(CE40,CL40)</f>
        <v>3</v>
      </c>
      <c r="BY40" s="220">
        <f aca="true" t="shared" si="90" ref="BY40:BY66">SUM(BZ40:CE40)</f>
        <v>387</v>
      </c>
      <c r="BZ40" s="220">
        <f aca="true" t="shared" si="91" ref="BZ40:BZ66">F40</f>
        <v>0</v>
      </c>
      <c r="CA40" s="220">
        <f aca="true" t="shared" si="92" ref="CA40:CA66">J40</f>
        <v>278</v>
      </c>
      <c r="CB40" s="220">
        <f aca="true" t="shared" si="93" ref="CB40:CB66">N40</f>
        <v>18</v>
      </c>
      <c r="CC40" s="220">
        <f aca="true" t="shared" si="94" ref="CC40:CC66">R40</f>
        <v>88</v>
      </c>
      <c r="CD40" s="220">
        <f aca="true" t="shared" si="95" ref="CD40:CD66">V40</f>
        <v>0</v>
      </c>
      <c r="CE40" s="220">
        <f aca="true" t="shared" si="96" ref="CE40:CE66">Z40</f>
        <v>3</v>
      </c>
      <c r="CF40" s="220">
        <f aca="true" t="shared" si="97" ref="CF40:CF66">SUM(CG40:CL40)</f>
        <v>73</v>
      </c>
      <c r="CG40" s="220">
        <f aca="true" t="shared" si="98" ref="CG40:CG66">BE40</f>
        <v>0</v>
      </c>
      <c r="CH40" s="220">
        <f aca="true" t="shared" si="99" ref="CH40:CH66">BF40</f>
        <v>70</v>
      </c>
      <c r="CI40" s="220">
        <f aca="true" t="shared" si="100" ref="CI40:CI66">BG40</f>
        <v>3</v>
      </c>
      <c r="CJ40" s="220">
        <f aca="true" t="shared" si="101" ref="CJ40:CJ66">BH40</f>
        <v>0</v>
      </c>
      <c r="CK40" s="220">
        <f aca="true" t="shared" si="102" ref="CK40:CK66">BI40</f>
        <v>0</v>
      </c>
      <c r="CL40" s="220">
        <f aca="true" t="shared" si="103" ref="CL40:CL66">BJ40</f>
        <v>0</v>
      </c>
      <c r="CM40" s="220">
        <f aca="true" t="shared" si="104" ref="CM40:CM66">SUM(CT40,DA40)</f>
        <v>36</v>
      </c>
      <c r="CN40" s="220">
        <f aca="true" t="shared" si="105" ref="CN40:CN66">SUM(CU40,DB40)</f>
        <v>0</v>
      </c>
      <c r="CO40" s="220">
        <f aca="true" t="shared" si="106" ref="CO40:CO66">SUM(CV40,DC40)</f>
        <v>36</v>
      </c>
      <c r="CP40" s="220">
        <f aca="true" t="shared" si="107" ref="CP40:CP66">SUM(CW40,DD40)</f>
        <v>0</v>
      </c>
      <c r="CQ40" s="220">
        <f aca="true" t="shared" si="108" ref="CQ40:CQ66">SUM(CX40,DE40)</f>
        <v>0</v>
      </c>
      <c r="CR40" s="220">
        <f aca="true" t="shared" si="109" ref="CR40:CR66">SUM(CY40,DF40)</f>
        <v>0</v>
      </c>
      <c r="CS40" s="220">
        <f aca="true" t="shared" si="110" ref="CS40:CS66">SUM(CZ40,DG40)</f>
        <v>0</v>
      </c>
      <c r="CT40" s="220">
        <f aca="true" t="shared" si="111" ref="CT40:CT66">SUM(CU40:CZ40)</f>
        <v>35</v>
      </c>
      <c r="CU40" s="220">
        <f aca="true" t="shared" si="112" ref="CU40:CU66">AE40</f>
        <v>0</v>
      </c>
      <c r="CV40" s="220">
        <f aca="true" t="shared" si="113" ref="CV40:CV66">AI40</f>
        <v>35</v>
      </c>
      <c r="CW40" s="220">
        <f aca="true" t="shared" si="114" ref="CW40:CW66">AM40</f>
        <v>0</v>
      </c>
      <c r="CX40" s="220">
        <f aca="true" t="shared" si="115" ref="CX40:CX66">AQ40</f>
        <v>0</v>
      </c>
      <c r="CY40" s="220">
        <f aca="true" t="shared" si="116" ref="CY40:CY66">AU40</f>
        <v>0</v>
      </c>
      <c r="CZ40" s="220">
        <f aca="true" t="shared" si="117" ref="CZ40:CZ66">AY40</f>
        <v>0</v>
      </c>
      <c r="DA40" s="220">
        <f aca="true" t="shared" si="118" ref="DA40:DA66">SUM(DB40:DG40)</f>
        <v>1</v>
      </c>
      <c r="DB40" s="220">
        <f aca="true" t="shared" si="119" ref="DB40:DB66">BL40</f>
        <v>0</v>
      </c>
      <c r="DC40" s="220">
        <f aca="true" t="shared" si="120" ref="DC40:DC66">BM40</f>
        <v>1</v>
      </c>
      <c r="DD40" s="220">
        <f aca="true" t="shared" si="121" ref="DD40:DD66">BN40</f>
        <v>0</v>
      </c>
      <c r="DE40" s="220">
        <f aca="true" t="shared" si="122" ref="DE40:DE66">BO40</f>
        <v>0</v>
      </c>
      <c r="DF40" s="220">
        <f aca="true" t="shared" si="123" ref="DF40:DF66">BP40</f>
        <v>0</v>
      </c>
      <c r="DG40" s="220">
        <f aca="true" t="shared" si="124" ref="DG40:DG66">BQ40</f>
        <v>0</v>
      </c>
      <c r="DH40" s="220">
        <v>0</v>
      </c>
      <c r="DI40" s="220">
        <f aca="true" t="shared" si="125" ref="DI40:DI66">SUM(DJ40:DM40)</f>
        <v>0</v>
      </c>
      <c r="DJ40" s="220">
        <v>0</v>
      </c>
      <c r="DK40" s="220">
        <v>0</v>
      </c>
      <c r="DL40" s="220">
        <v>0</v>
      </c>
      <c r="DM40" s="220">
        <v>0</v>
      </c>
    </row>
    <row r="41" spans="1:117" s="177" customFormat="1" ht="12" customHeight="1">
      <c r="A41" s="178" t="s">
        <v>248</v>
      </c>
      <c r="B41" s="179" t="s">
        <v>384</v>
      </c>
      <c r="C41" s="178" t="s">
        <v>385</v>
      </c>
      <c r="D41" s="220">
        <f t="shared" si="65"/>
        <v>7427</v>
      </c>
      <c r="E41" s="220">
        <f t="shared" si="66"/>
        <v>6456</v>
      </c>
      <c r="F41" s="220">
        <f t="shared" si="67"/>
        <v>0</v>
      </c>
      <c r="G41" s="220">
        <v>0</v>
      </c>
      <c r="H41" s="220">
        <v>0</v>
      </c>
      <c r="I41" s="220">
        <v>0</v>
      </c>
      <c r="J41" s="220">
        <f t="shared" si="68"/>
        <v>5093</v>
      </c>
      <c r="K41" s="220">
        <v>0</v>
      </c>
      <c r="L41" s="220">
        <v>5093</v>
      </c>
      <c r="M41" s="220">
        <v>0</v>
      </c>
      <c r="N41" s="220">
        <f t="shared" si="69"/>
        <v>464</v>
      </c>
      <c r="O41" s="220">
        <v>0</v>
      </c>
      <c r="P41" s="220">
        <v>464</v>
      </c>
      <c r="Q41" s="220">
        <v>0</v>
      </c>
      <c r="R41" s="220">
        <f t="shared" si="70"/>
        <v>817</v>
      </c>
      <c r="S41" s="220">
        <v>0</v>
      </c>
      <c r="T41" s="220">
        <v>817</v>
      </c>
      <c r="U41" s="220">
        <v>0</v>
      </c>
      <c r="V41" s="220">
        <f t="shared" si="71"/>
        <v>0</v>
      </c>
      <c r="W41" s="220">
        <v>0</v>
      </c>
      <c r="X41" s="220">
        <v>0</v>
      </c>
      <c r="Y41" s="220">
        <v>0</v>
      </c>
      <c r="Z41" s="220">
        <f t="shared" si="72"/>
        <v>82</v>
      </c>
      <c r="AA41" s="220">
        <v>0</v>
      </c>
      <c r="AB41" s="220">
        <v>82</v>
      </c>
      <c r="AC41" s="220">
        <v>0</v>
      </c>
      <c r="AD41" s="220">
        <f t="shared" si="73"/>
        <v>774</v>
      </c>
      <c r="AE41" s="220">
        <f t="shared" si="74"/>
        <v>0</v>
      </c>
      <c r="AF41" s="220">
        <v>0</v>
      </c>
      <c r="AG41" s="220">
        <v>0</v>
      </c>
      <c r="AH41" s="220">
        <v>0</v>
      </c>
      <c r="AI41" s="220">
        <f t="shared" si="75"/>
        <v>774</v>
      </c>
      <c r="AJ41" s="220">
        <v>0</v>
      </c>
      <c r="AK41" s="220">
        <v>0</v>
      </c>
      <c r="AL41" s="220">
        <v>774</v>
      </c>
      <c r="AM41" s="220">
        <f t="shared" si="76"/>
        <v>0</v>
      </c>
      <c r="AN41" s="220">
        <v>0</v>
      </c>
      <c r="AO41" s="220">
        <v>0</v>
      </c>
      <c r="AP41" s="220">
        <v>0</v>
      </c>
      <c r="AQ41" s="220">
        <f t="shared" si="77"/>
        <v>0</v>
      </c>
      <c r="AR41" s="220">
        <v>0</v>
      </c>
      <c r="AS41" s="220">
        <v>0</v>
      </c>
      <c r="AT41" s="220">
        <v>0</v>
      </c>
      <c r="AU41" s="220">
        <f t="shared" si="78"/>
        <v>0</v>
      </c>
      <c r="AV41" s="220">
        <v>0</v>
      </c>
      <c r="AW41" s="220">
        <v>0</v>
      </c>
      <c r="AX41" s="220">
        <v>0</v>
      </c>
      <c r="AY41" s="220">
        <f t="shared" si="79"/>
        <v>0</v>
      </c>
      <c r="AZ41" s="220">
        <v>0</v>
      </c>
      <c r="BA41" s="220">
        <v>0</v>
      </c>
      <c r="BB41" s="220">
        <v>0</v>
      </c>
      <c r="BC41" s="220">
        <f t="shared" si="80"/>
        <v>197</v>
      </c>
      <c r="BD41" s="220">
        <f t="shared" si="81"/>
        <v>130</v>
      </c>
      <c r="BE41" s="220">
        <v>0</v>
      </c>
      <c r="BF41" s="220">
        <v>117</v>
      </c>
      <c r="BG41" s="220">
        <v>12</v>
      </c>
      <c r="BH41" s="220">
        <v>0</v>
      </c>
      <c r="BI41" s="220">
        <v>0</v>
      </c>
      <c r="BJ41" s="220">
        <v>1</v>
      </c>
      <c r="BK41" s="220">
        <f t="shared" si="82"/>
        <v>67</v>
      </c>
      <c r="BL41" s="220">
        <v>0</v>
      </c>
      <c r="BM41" s="220">
        <v>67</v>
      </c>
      <c r="BN41" s="220">
        <v>0</v>
      </c>
      <c r="BO41" s="220">
        <v>0</v>
      </c>
      <c r="BP41" s="220">
        <v>0</v>
      </c>
      <c r="BQ41" s="220">
        <v>0</v>
      </c>
      <c r="BR41" s="220">
        <f t="shared" si="83"/>
        <v>6586</v>
      </c>
      <c r="BS41" s="220">
        <f t="shared" si="84"/>
        <v>0</v>
      </c>
      <c r="BT41" s="220">
        <f t="shared" si="85"/>
        <v>5210</v>
      </c>
      <c r="BU41" s="220">
        <f t="shared" si="86"/>
        <v>476</v>
      </c>
      <c r="BV41" s="220">
        <f t="shared" si="87"/>
        <v>817</v>
      </c>
      <c r="BW41" s="220">
        <f t="shared" si="88"/>
        <v>0</v>
      </c>
      <c r="BX41" s="220">
        <f t="shared" si="89"/>
        <v>83</v>
      </c>
      <c r="BY41" s="220">
        <f t="shared" si="90"/>
        <v>6456</v>
      </c>
      <c r="BZ41" s="220">
        <f t="shared" si="91"/>
        <v>0</v>
      </c>
      <c r="CA41" s="220">
        <f t="shared" si="92"/>
        <v>5093</v>
      </c>
      <c r="CB41" s="220">
        <f t="shared" si="93"/>
        <v>464</v>
      </c>
      <c r="CC41" s="220">
        <f t="shared" si="94"/>
        <v>817</v>
      </c>
      <c r="CD41" s="220">
        <f t="shared" si="95"/>
        <v>0</v>
      </c>
      <c r="CE41" s="220">
        <f t="shared" si="96"/>
        <v>82</v>
      </c>
      <c r="CF41" s="220">
        <f t="shared" si="97"/>
        <v>130</v>
      </c>
      <c r="CG41" s="220">
        <f t="shared" si="98"/>
        <v>0</v>
      </c>
      <c r="CH41" s="220">
        <f t="shared" si="99"/>
        <v>117</v>
      </c>
      <c r="CI41" s="220">
        <f t="shared" si="100"/>
        <v>12</v>
      </c>
      <c r="CJ41" s="220">
        <f t="shared" si="101"/>
        <v>0</v>
      </c>
      <c r="CK41" s="220">
        <f t="shared" si="102"/>
        <v>0</v>
      </c>
      <c r="CL41" s="220">
        <f t="shared" si="103"/>
        <v>1</v>
      </c>
      <c r="CM41" s="220">
        <f t="shared" si="104"/>
        <v>841</v>
      </c>
      <c r="CN41" s="220">
        <f t="shared" si="105"/>
        <v>0</v>
      </c>
      <c r="CO41" s="220">
        <f t="shared" si="106"/>
        <v>841</v>
      </c>
      <c r="CP41" s="220">
        <f t="shared" si="107"/>
        <v>0</v>
      </c>
      <c r="CQ41" s="220">
        <f t="shared" si="108"/>
        <v>0</v>
      </c>
      <c r="CR41" s="220">
        <f t="shared" si="109"/>
        <v>0</v>
      </c>
      <c r="CS41" s="220">
        <f t="shared" si="110"/>
        <v>0</v>
      </c>
      <c r="CT41" s="220">
        <f t="shared" si="111"/>
        <v>774</v>
      </c>
      <c r="CU41" s="220">
        <f t="shared" si="112"/>
        <v>0</v>
      </c>
      <c r="CV41" s="220">
        <f t="shared" si="113"/>
        <v>774</v>
      </c>
      <c r="CW41" s="220">
        <f t="shared" si="114"/>
        <v>0</v>
      </c>
      <c r="CX41" s="220">
        <f t="shared" si="115"/>
        <v>0</v>
      </c>
      <c r="CY41" s="220">
        <f t="shared" si="116"/>
        <v>0</v>
      </c>
      <c r="CZ41" s="220">
        <f t="shared" si="117"/>
        <v>0</v>
      </c>
      <c r="DA41" s="220">
        <f t="shared" si="118"/>
        <v>67</v>
      </c>
      <c r="DB41" s="220">
        <f t="shared" si="119"/>
        <v>0</v>
      </c>
      <c r="DC41" s="220">
        <f t="shared" si="120"/>
        <v>67</v>
      </c>
      <c r="DD41" s="220">
        <f t="shared" si="121"/>
        <v>0</v>
      </c>
      <c r="DE41" s="220">
        <f t="shared" si="122"/>
        <v>0</v>
      </c>
      <c r="DF41" s="220">
        <f t="shared" si="123"/>
        <v>0</v>
      </c>
      <c r="DG41" s="220">
        <f t="shared" si="124"/>
        <v>0</v>
      </c>
      <c r="DH41" s="220">
        <v>0</v>
      </c>
      <c r="DI41" s="220">
        <f t="shared" si="125"/>
        <v>1</v>
      </c>
      <c r="DJ41" s="220">
        <v>0</v>
      </c>
      <c r="DK41" s="220">
        <v>1</v>
      </c>
      <c r="DL41" s="220">
        <v>0</v>
      </c>
      <c r="DM41" s="220">
        <v>0</v>
      </c>
    </row>
    <row r="42" spans="1:117" s="177" customFormat="1" ht="12" customHeight="1">
      <c r="A42" s="178" t="s">
        <v>248</v>
      </c>
      <c r="B42" s="179" t="s">
        <v>386</v>
      </c>
      <c r="C42" s="178" t="s">
        <v>387</v>
      </c>
      <c r="D42" s="220">
        <f t="shared" si="65"/>
        <v>5987</v>
      </c>
      <c r="E42" s="220">
        <f t="shared" si="66"/>
        <v>3658</v>
      </c>
      <c r="F42" s="220">
        <f t="shared" si="67"/>
        <v>0</v>
      </c>
      <c r="G42" s="220">
        <v>0</v>
      </c>
      <c r="H42" s="220">
        <v>0</v>
      </c>
      <c r="I42" s="220">
        <v>0</v>
      </c>
      <c r="J42" s="220">
        <f t="shared" si="68"/>
        <v>2789</v>
      </c>
      <c r="K42" s="220">
        <v>0</v>
      </c>
      <c r="L42" s="220">
        <v>2789</v>
      </c>
      <c r="M42" s="220">
        <v>0</v>
      </c>
      <c r="N42" s="220">
        <f t="shared" si="69"/>
        <v>252</v>
      </c>
      <c r="O42" s="220">
        <v>0</v>
      </c>
      <c r="P42" s="220">
        <v>252</v>
      </c>
      <c r="Q42" s="220">
        <v>0</v>
      </c>
      <c r="R42" s="220">
        <f t="shared" si="70"/>
        <v>609</v>
      </c>
      <c r="S42" s="220">
        <v>0</v>
      </c>
      <c r="T42" s="220">
        <v>609</v>
      </c>
      <c r="U42" s="220">
        <v>0</v>
      </c>
      <c r="V42" s="220">
        <f t="shared" si="71"/>
        <v>0</v>
      </c>
      <c r="W42" s="220">
        <v>0</v>
      </c>
      <c r="X42" s="220">
        <v>0</v>
      </c>
      <c r="Y42" s="220">
        <v>0</v>
      </c>
      <c r="Z42" s="220">
        <f t="shared" si="72"/>
        <v>8</v>
      </c>
      <c r="AA42" s="220">
        <v>0</v>
      </c>
      <c r="AB42" s="220">
        <v>8</v>
      </c>
      <c r="AC42" s="220">
        <v>0</v>
      </c>
      <c r="AD42" s="220">
        <f t="shared" si="73"/>
        <v>2038</v>
      </c>
      <c r="AE42" s="220">
        <f t="shared" si="74"/>
        <v>0</v>
      </c>
      <c r="AF42" s="220">
        <v>0</v>
      </c>
      <c r="AG42" s="220">
        <v>0</v>
      </c>
      <c r="AH42" s="220">
        <v>0</v>
      </c>
      <c r="AI42" s="220">
        <f t="shared" si="75"/>
        <v>2033</v>
      </c>
      <c r="AJ42" s="220">
        <v>0</v>
      </c>
      <c r="AK42" s="220">
        <v>0</v>
      </c>
      <c r="AL42" s="220">
        <v>2033</v>
      </c>
      <c r="AM42" s="220">
        <f t="shared" si="76"/>
        <v>5</v>
      </c>
      <c r="AN42" s="220">
        <v>0</v>
      </c>
      <c r="AO42" s="220">
        <v>0</v>
      </c>
      <c r="AP42" s="220">
        <v>5</v>
      </c>
      <c r="AQ42" s="220">
        <f t="shared" si="77"/>
        <v>0</v>
      </c>
      <c r="AR42" s="220">
        <v>0</v>
      </c>
      <c r="AS42" s="220">
        <v>0</v>
      </c>
      <c r="AT42" s="220">
        <v>0</v>
      </c>
      <c r="AU42" s="220">
        <f t="shared" si="78"/>
        <v>0</v>
      </c>
      <c r="AV42" s="220">
        <v>0</v>
      </c>
      <c r="AW42" s="220">
        <v>0</v>
      </c>
      <c r="AX42" s="220">
        <v>0</v>
      </c>
      <c r="AY42" s="220">
        <f t="shared" si="79"/>
        <v>0</v>
      </c>
      <c r="AZ42" s="220">
        <v>0</v>
      </c>
      <c r="BA42" s="220">
        <v>0</v>
      </c>
      <c r="BB42" s="220">
        <v>0</v>
      </c>
      <c r="BC42" s="220">
        <f t="shared" si="80"/>
        <v>291</v>
      </c>
      <c r="BD42" s="220">
        <f t="shared" si="81"/>
        <v>199</v>
      </c>
      <c r="BE42" s="220">
        <v>0</v>
      </c>
      <c r="BF42" s="220">
        <v>127</v>
      </c>
      <c r="BG42" s="220">
        <v>72</v>
      </c>
      <c r="BH42" s="220">
        <v>0</v>
      </c>
      <c r="BI42" s="220">
        <v>0</v>
      </c>
      <c r="BJ42" s="220">
        <v>0</v>
      </c>
      <c r="BK42" s="220">
        <f t="shared" si="82"/>
        <v>92</v>
      </c>
      <c r="BL42" s="220">
        <v>0</v>
      </c>
      <c r="BM42" s="220">
        <v>82</v>
      </c>
      <c r="BN42" s="220">
        <v>10</v>
      </c>
      <c r="BO42" s="220">
        <v>0</v>
      </c>
      <c r="BP42" s="220">
        <v>0</v>
      </c>
      <c r="BQ42" s="220">
        <v>0</v>
      </c>
      <c r="BR42" s="220">
        <f t="shared" si="83"/>
        <v>3857</v>
      </c>
      <c r="BS42" s="220">
        <f t="shared" si="84"/>
        <v>0</v>
      </c>
      <c r="BT42" s="220">
        <f t="shared" si="85"/>
        <v>2916</v>
      </c>
      <c r="BU42" s="220">
        <f t="shared" si="86"/>
        <v>324</v>
      </c>
      <c r="BV42" s="220">
        <f t="shared" si="87"/>
        <v>609</v>
      </c>
      <c r="BW42" s="220">
        <f t="shared" si="88"/>
        <v>0</v>
      </c>
      <c r="BX42" s="220">
        <f t="shared" si="89"/>
        <v>8</v>
      </c>
      <c r="BY42" s="220">
        <f t="shared" si="90"/>
        <v>3658</v>
      </c>
      <c r="BZ42" s="220">
        <f t="shared" si="91"/>
        <v>0</v>
      </c>
      <c r="CA42" s="220">
        <f t="shared" si="92"/>
        <v>2789</v>
      </c>
      <c r="CB42" s="220">
        <f t="shared" si="93"/>
        <v>252</v>
      </c>
      <c r="CC42" s="220">
        <f t="shared" si="94"/>
        <v>609</v>
      </c>
      <c r="CD42" s="220">
        <f t="shared" si="95"/>
        <v>0</v>
      </c>
      <c r="CE42" s="220">
        <f t="shared" si="96"/>
        <v>8</v>
      </c>
      <c r="CF42" s="220">
        <f t="shared" si="97"/>
        <v>199</v>
      </c>
      <c r="CG42" s="220">
        <f t="shared" si="98"/>
        <v>0</v>
      </c>
      <c r="CH42" s="220">
        <f t="shared" si="99"/>
        <v>127</v>
      </c>
      <c r="CI42" s="220">
        <f t="shared" si="100"/>
        <v>72</v>
      </c>
      <c r="CJ42" s="220">
        <f t="shared" si="101"/>
        <v>0</v>
      </c>
      <c r="CK42" s="220">
        <f t="shared" si="102"/>
        <v>0</v>
      </c>
      <c r="CL42" s="220">
        <f t="shared" si="103"/>
        <v>0</v>
      </c>
      <c r="CM42" s="220">
        <f t="shared" si="104"/>
        <v>2130</v>
      </c>
      <c r="CN42" s="220">
        <f t="shared" si="105"/>
        <v>0</v>
      </c>
      <c r="CO42" s="220">
        <f t="shared" si="106"/>
        <v>2115</v>
      </c>
      <c r="CP42" s="220">
        <f t="shared" si="107"/>
        <v>15</v>
      </c>
      <c r="CQ42" s="220">
        <f t="shared" si="108"/>
        <v>0</v>
      </c>
      <c r="CR42" s="220">
        <f t="shared" si="109"/>
        <v>0</v>
      </c>
      <c r="CS42" s="220">
        <f t="shared" si="110"/>
        <v>0</v>
      </c>
      <c r="CT42" s="220">
        <f t="shared" si="111"/>
        <v>2038</v>
      </c>
      <c r="CU42" s="220">
        <f t="shared" si="112"/>
        <v>0</v>
      </c>
      <c r="CV42" s="220">
        <f t="shared" si="113"/>
        <v>2033</v>
      </c>
      <c r="CW42" s="220">
        <f t="shared" si="114"/>
        <v>5</v>
      </c>
      <c r="CX42" s="220">
        <f t="shared" si="115"/>
        <v>0</v>
      </c>
      <c r="CY42" s="220">
        <f t="shared" si="116"/>
        <v>0</v>
      </c>
      <c r="CZ42" s="220">
        <f t="shared" si="117"/>
        <v>0</v>
      </c>
      <c r="DA42" s="220">
        <f t="shared" si="118"/>
        <v>92</v>
      </c>
      <c r="DB42" s="220">
        <f t="shared" si="119"/>
        <v>0</v>
      </c>
      <c r="DC42" s="220">
        <f t="shared" si="120"/>
        <v>82</v>
      </c>
      <c r="DD42" s="220">
        <f t="shared" si="121"/>
        <v>10</v>
      </c>
      <c r="DE42" s="220">
        <f t="shared" si="122"/>
        <v>0</v>
      </c>
      <c r="DF42" s="220">
        <f t="shared" si="123"/>
        <v>0</v>
      </c>
      <c r="DG42" s="220">
        <f t="shared" si="124"/>
        <v>0</v>
      </c>
      <c r="DH42" s="220">
        <v>0</v>
      </c>
      <c r="DI42" s="220">
        <f t="shared" si="125"/>
        <v>6</v>
      </c>
      <c r="DJ42" s="220">
        <v>0</v>
      </c>
      <c r="DK42" s="220">
        <v>1</v>
      </c>
      <c r="DL42" s="220">
        <v>0</v>
      </c>
      <c r="DM42" s="220">
        <v>5</v>
      </c>
    </row>
    <row r="43" spans="1:117" s="177" customFormat="1" ht="12" customHeight="1">
      <c r="A43" s="178" t="s">
        <v>248</v>
      </c>
      <c r="B43" s="179" t="s">
        <v>388</v>
      </c>
      <c r="C43" s="178" t="s">
        <v>389</v>
      </c>
      <c r="D43" s="220">
        <f t="shared" si="65"/>
        <v>1485</v>
      </c>
      <c r="E43" s="220">
        <f t="shared" si="66"/>
        <v>1053</v>
      </c>
      <c r="F43" s="220">
        <f t="shared" si="67"/>
        <v>0</v>
      </c>
      <c r="G43" s="220">
        <v>0</v>
      </c>
      <c r="H43" s="220">
        <v>0</v>
      </c>
      <c r="I43" s="220">
        <v>0</v>
      </c>
      <c r="J43" s="220">
        <f t="shared" si="68"/>
        <v>759</v>
      </c>
      <c r="K43" s="220">
        <v>0</v>
      </c>
      <c r="L43" s="220">
        <v>759</v>
      </c>
      <c r="M43" s="220">
        <v>0</v>
      </c>
      <c r="N43" s="220">
        <f t="shared" si="69"/>
        <v>90</v>
      </c>
      <c r="O43" s="220">
        <v>0</v>
      </c>
      <c r="P43" s="220">
        <v>90</v>
      </c>
      <c r="Q43" s="220">
        <v>0</v>
      </c>
      <c r="R43" s="220">
        <f t="shared" si="70"/>
        <v>201</v>
      </c>
      <c r="S43" s="220">
        <v>0</v>
      </c>
      <c r="T43" s="220">
        <v>201</v>
      </c>
      <c r="U43" s="220">
        <v>0</v>
      </c>
      <c r="V43" s="220">
        <f t="shared" si="71"/>
        <v>0</v>
      </c>
      <c r="W43" s="220">
        <v>0</v>
      </c>
      <c r="X43" s="220">
        <v>0</v>
      </c>
      <c r="Y43" s="220">
        <v>0</v>
      </c>
      <c r="Z43" s="220">
        <f t="shared" si="72"/>
        <v>3</v>
      </c>
      <c r="AA43" s="220">
        <v>0</v>
      </c>
      <c r="AB43" s="220">
        <v>3</v>
      </c>
      <c r="AC43" s="220">
        <v>0</v>
      </c>
      <c r="AD43" s="220">
        <f t="shared" si="73"/>
        <v>323</v>
      </c>
      <c r="AE43" s="220">
        <f t="shared" si="74"/>
        <v>0</v>
      </c>
      <c r="AF43" s="220">
        <v>0</v>
      </c>
      <c r="AG43" s="220">
        <v>0</v>
      </c>
      <c r="AH43" s="220">
        <v>0</v>
      </c>
      <c r="AI43" s="220">
        <f t="shared" si="75"/>
        <v>323</v>
      </c>
      <c r="AJ43" s="220">
        <v>0</v>
      </c>
      <c r="AK43" s="220">
        <v>0</v>
      </c>
      <c r="AL43" s="220">
        <v>323</v>
      </c>
      <c r="AM43" s="220">
        <f t="shared" si="76"/>
        <v>0</v>
      </c>
      <c r="AN43" s="220">
        <v>0</v>
      </c>
      <c r="AO43" s="220">
        <v>0</v>
      </c>
      <c r="AP43" s="220">
        <v>0</v>
      </c>
      <c r="AQ43" s="220">
        <f t="shared" si="77"/>
        <v>0</v>
      </c>
      <c r="AR43" s="220">
        <v>0</v>
      </c>
      <c r="AS43" s="220">
        <v>0</v>
      </c>
      <c r="AT43" s="220">
        <v>0</v>
      </c>
      <c r="AU43" s="220">
        <f t="shared" si="78"/>
        <v>0</v>
      </c>
      <c r="AV43" s="220">
        <v>0</v>
      </c>
      <c r="AW43" s="220">
        <v>0</v>
      </c>
      <c r="AX43" s="220">
        <v>0</v>
      </c>
      <c r="AY43" s="220">
        <f t="shared" si="79"/>
        <v>0</v>
      </c>
      <c r="AZ43" s="220">
        <v>0</v>
      </c>
      <c r="BA43" s="220">
        <v>0</v>
      </c>
      <c r="BB43" s="220">
        <v>0</v>
      </c>
      <c r="BC43" s="220">
        <f t="shared" si="80"/>
        <v>109</v>
      </c>
      <c r="BD43" s="220">
        <f t="shared" si="81"/>
        <v>60</v>
      </c>
      <c r="BE43" s="220">
        <v>0</v>
      </c>
      <c r="BF43" s="220">
        <v>41</v>
      </c>
      <c r="BG43" s="220">
        <v>19</v>
      </c>
      <c r="BH43" s="220">
        <v>0</v>
      </c>
      <c r="BI43" s="220">
        <v>0</v>
      </c>
      <c r="BJ43" s="220">
        <v>0</v>
      </c>
      <c r="BK43" s="220">
        <f t="shared" si="82"/>
        <v>49</v>
      </c>
      <c r="BL43" s="220">
        <v>0</v>
      </c>
      <c r="BM43" s="220">
        <v>45</v>
      </c>
      <c r="BN43" s="220">
        <v>4</v>
      </c>
      <c r="BO43" s="220">
        <v>0</v>
      </c>
      <c r="BP43" s="220">
        <v>0</v>
      </c>
      <c r="BQ43" s="220">
        <v>0</v>
      </c>
      <c r="BR43" s="220">
        <f t="shared" si="83"/>
        <v>1113</v>
      </c>
      <c r="BS43" s="220">
        <f t="shared" si="84"/>
        <v>0</v>
      </c>
      <c r="BT43" s="220">
        <f t="shared" si="85"/>
        <v>800</v>
      </c>
      <c r="BU43" s="220">
        <f t="shared" si="86"/>
        <v>109</v>
      </c>
      <c r="BV43" s="220">
        <f t="shared" si="87"/>
        <v>201</v>
      </c>
      <c r="BW43" s="220">
        <f t="shared" si="88"/>
        <v>0</v>
      </c>
      <c r="BX43" s="220">
        <f t="shared" si="89"/>
        <v>3</v>
      </c>
      <c r="BY43" s="220">
        <f t="shared" si="90"/>
        <v>1053</v>
      </c>
      <c r="BZ43" s="220">
        <f t="shared" si="91"/>
        <v>0</v>
      </c>
      <c r="CA43" s="220">
        <f t="shared" si="92"/>
        <v>759</v>
      </c>
      <c r="CB43" s="220">
        <f t="shared" si="93"/>
        <v>90</v>
      </c>
      <c r="CC43" s="220">
        <f t="shared" si="94"/>
        <v>201</v>
      </c>
      <c r="CD43" s="220">
        <f t="shared" si="95"/>
        <v>0</v>
      </c>
      <c r="CE43" s="220">
        <f t="shared" si="96"/>
        <v>3</v>
      </c>
      <c r="CF43" s="220">
        <f t="shared" si="97"/>
        <v>60</v>
      </c>
      <c r="CG43" s="220">
        <f t="shared" si="98"/>
        <v>0</v>
      </c>
      <c r="CH43" s="220">
        <f t="shared" si="99"/>
        <v>41</v>
      </c>
      <c r="CI43" s="220">
        <f t="shared" si="100"/>
        <v>19</v>
      </c>
      <c r="CJ43" s="220">
        <f t="shared" si="101"/>
        <v>0</v>
      </c>
      <c r="CK43" s="220">
        <f t="shared" si="102"/>
        <v>0</v>
      </c>
      <c r="CL43" s="220">
        <f t="shared" si="103"/>
        <v>0</v>
      </c>
      <c r="CM43" s="220">
        <f t="shared" si="104"/>
        <v>372</v>
      </c>
      <c r="CN43" s="220">
        <f t="shared" si="105"/>
        <v>0</v>
      </c>
      <c r="CO43" s="220">
        <f t="shared" si="106"/>
        <v>368</v>
      </c>
      <c r="CP43" s="220">
        <f t="shared" si="107"/>
        <v>4</v>
      </c>
      <c r="CQ43" s="220">
        <f t="shared" si="108"/>
        <v>0</v>
      </c>
      <c r="CR43" s="220">
        <f t="shared" si="109"/>
        <v>0</v>
      </c>
      <c r="CS43" s="220">
        <f t="shared" si="110"/>
        <v>0</v>
      </c>
      <c r="CT43" s="220">
        <f t="shared" si="111"/>
        <v>323</v>
      </c>
      <c r="CU43" s="220">
        <f t="shared" si="112"/>
        <v>0</v>
      </c>
      <c r="CV43" s="220">
        <f t="shared" si="113"/>
        <v>323</v>
      </c>
      <c r="CW43" s="220">
        <f t="shared" si="114"/>
        <v>0</v>
      </c>
      <c r="CX43" s="220">
        <f t="shared" si="115"/>
        <v>0</v>
      </c>
      <c r="CY43" s="220">
        <f t="shared" si="116"/>
        <v>0</v>
      </c>
      <c r="CZ43" s="220">
        <f t="shared" si="117"/>
        <v>0</v>
      </c>
      <c r="DA43" s="220">
        <f t="shared" si="118"/>
        <v>49</v>
      </c>
      <c r="DB43" s="220">
        <f t="shared" si="119"/>
        <v>0</v>
      </c>
      <c r="DC43" s="220">
        <f t="shared" si="120"/>
        <v>45</v>
      </c>
      <c r="DD43" s="220">
        <f t="shared" si="121"/>
        <v>4</v>
      </c>
      <c r="DE43" s="220">
        <f t="shared" si="122"/>
        <v>0</v>
      </c>
      <c r="DF43" s="220">
        <f t="shared" si="123"/>
        <v>0</v>
      </c>
      <c r="DG43" s="220">
        <f t="shared" si="124"/>
        <v>0</v>
      </c>
      <c r="DH43" s="220">
        <v>0</v>
      </c>
      <c r="DI43" s="220">
        <f t="shared" si="125"/>
        <v>2</v>
      </c>
      <c r="DJ43" s="220">
        <v>0</v>
      </c>
      <c r="DK43" s="220">
        <v>1</v>
      </c>
      <c r="DL43" s="220">
        <v>0</v>
      </c>
      <c r="DM43" s="220">
        <v>1</v>
      </c>
    </row>
    <row r="44" spans="1:117" s="177" customFormat="1" ht="12" customHeight="1">
      <c r="A44" s="178" t="s">
        <v>248</v>
      </c>
      <c r="B44" s="179" t="s">
        <v>390</v>
      </c>
      <c r="C44" s="178" t="s">
        <v>391</v>
      </c>
      <c r="D44" s="220">
        <f t="shared" si="65"/>
        <v>880</v>
      </c>
      <c r="E44" s="220">
        <f t="shared" si="66"/>
        <v>731</v>
      </c>
      <c r="F44" s="220">
        <f t="shared" si="67"/>
        <v>0</v>
      </c>
      <c r="G44" s="220">
        <v>0</v>
      </c>
      <c r="H44" s="220">
        <v>0</v>
      </c>
      <c r="I44" s="220">
        <v>0</v>
      </c>
      <c r="J44" s="220">
        <f t="shared" si="68"/>
        <v>528</v>
      </c>
      <c r="K44" s="220">
        <v>0</v>
      </c>
      <c r="L44" s="220">
        <v>528</v>
      </c>
      <c r="M44" s="220">
        <v>0</v>
      </c>
      <c r="N44" s="220">
        <f t="shared" si="69"/>
        <v>71</v>
      </c>
      <c r="O44" s="220">
        <v>0</v>
      </c>
      <c r="P44" s="220">
        <v>71</v>
      </c>
      <c r="Q44" s="220">
        <v>0</v>
      </c>
      <c r="R44" s="220">
        <f t="shared" si="70"/>
        <v>131</v>
      </c>
      <c r="S44" s="220">
        <v>0</v>
      </c>
      <c r="T44" s="220">
        <v>131</v>
      </c>
      <c r="U44" s="220">
        <v>0</v>
      </c>
      <c r="V44" s="220">
        <f t="shared" si="71"/>
        <v>0</v>
      </c>
      <c r="W44" s="220">
        <v>0</v>
      </c>
      <c r="X44" s="220">
        <v>0</v>
      </c>
      <c r="Y44" s="220">
        <v>0</v>
      </c>
      <c r="Z44" s="220">
        <f t="shared" si="72"/>
        <v>1</v>
      </c>
      <c r="AA44" s="220">
        <v>0</v>
      </c>
      <c r="AB44" s="220">
        <v>1</v>
      </c>
      <c r="AC44" s="220">
        <v>0</v>
      </c>
      <c r="AD44" s="220">
        <f t="shared" si="73"/>
        <v>113</v>
      </c>
      <c r="AE44" s="220">
        <f t="shared" si="74"/>
        <v>0</v>
      </c>
      <c r="AF44" s="220">
        <v>0</v>
      </c>
      <c r="AG44" s="220">
        <v>0</v>
      </c>
      <c r="AH44" s="220">
        <v>0</v>
      </c>
      <c r="AI44" s="220">
        <f t="shared" si="75"/>
        <v>113</v>
      </c>
      <c r="AJ44" s="220">
        <v>0</v>
      </c>
      <c r="AK44" s="220">
        <v>0</v>
      </c>
      <c r="AL44" s="220">
        <v>113</v>
      </c>
      <c r="AM44" s="220">
        <f t="shared" si="76"/>
        <v>0</v>
      </c>
      <c r="AN44" s="220">
        <v>0</v>
      </c>
      <c r="AO44" s="220">
        <v>0</v>
      </c>
      <c r="AP44" s="220">
        <v>0</v>
      </c>
      <c r="AQ44" s="220">
        <f t="shared" si="77"/>
        <v>0</v>
      </c>
      <c r="AR44" s="220">
        <v>0</v>
      </c>
      <c r="AS44" s="220">
        <v>0</v>
      </c>
      <c r="AT44" s="220">
        <v>0</v>
      </c>
      <c r="AU44" s="220">
        <f t="shared" si="78"/>
        <v>0</v>
      </c>
      <c r="AV44" s="220">
        <v>0</v>
      </c>
      <c r="AW44" s="220">
        <v>0</v>
      </c>
      <c r="AX44" s="220">
        <v>0</v>
      </c>
      <c r="AY44" s="220">
        <f t="shared" si="79"/>
        <v>0</v>
      </c>
      <c r="AZ44" s="220">
        <v>0</v>
      </c>
      <c r="BA44" s="220">
        <v>0</v>
      </c>
      <c r="BB44" s="220">
        <v>0</v>
      </c>
      <c r="BC44" s="220">
        <f t="shared" si="80"/>
        <v>36</v>
      </c>
      <c r="BD44" s="220">
        <f t="shared" si="81"/>
        <v>21</v>
      </c>
      <c r="BE44" s="220">
        <v>0</v>
      </c>
      <c r="BF44" s="220">
        <v>13</v>
      </c>
      <c r="BG44" s="220">
        <v>8</v>
      </c>
      <c r="BH44" s="220">
        <v>0</v>
      </c>
      <c r="BI44" s="220">
        <v>0</v>
      </c>
      <c r="BJ44" s="220">
        <v>0</v>
      </c>
      <c r="BK44" s="220">
        <f t="shared" si="82"/>
        <v>15</v>
      </c>
      <c r="BL44" s="220">
        <v>0</v>
      </c>
      <c r="BM44" s="220">
        <v>11</v>
      </c>
      <c r="BN44" s="220">
        <v>4</v>
      </c>
      <c r="BO44" s="220">
        <v>0</v>
      </c>
      <c r="BP44" s="220">
        <v>0</v>
      </c>
      <c r="BQ44" s="220">
        <v>0</v>
      </c>
      <c r="BR44" s="220">
        <f t="shared" si="83"/>
        <v>752</v>
      </c>
      <c r="BS44" s="220">
        <f t="shared" si="84"/>
        <v>0</v>
      </c>
      <c r="BT44" s="220">
        <f t="shared" si="85"/>
        <v>541</v>
      </c>
      <c r="BU44" s="220">
        <f t="shared" si="86"/>
        <v>79</v>
      </c>
      <c r="BV44" s="220">
        <f t="shared" si="87"/>
        <v>131</v>
      </c>
      <c r="BW44" s="220">
        <f t="shared" si="88"/>
        <v>0</v>
      </c>
      <c r="BX44" s="220">
        <f t="shared" si="89"/>
        <v>1</v>
      </c>
      <c r="BY44" s="220">
        <f t="shared" si="90"/>
        <v>731</v>
      </c>
      <c r="BZ44" s="220">
        <f t="shared" si="91"/>
        <v>0</v>
      </c>
      <c r="CA44" s="220">
        <f t="shared" si="92"/>
        <v>528</v>
      </c>
      <c r="CB44" s="220">
        <f t="shared" si="93"/>
        <v>71</v>
      </c>
      <c r="CC44" s="220">
        <f t="shared" si="94"/>
        <v>131</v>
      </c>
      <c r="CD44" s="220">
        <f t="shared" si="95"/>
        <v>0</v>
      </c>
      <c r="CE44" s="220">
        <f t="shared" si="96"/>
        <v>1</v>
      </c>
      <c r="CF44" s="220">
        <f t="shared" si="97"/>
        <v>21</v>
      </c>
      <c r="CG44" s="220">
        <f t="shared" si="98"/>
        <v>0</v>
      </c>
      <c r="CH44" s="220">
        <f t="shared" si="99"/>
        <v>13</v>
      </c>
      <c r="CI44" s="220">
        <f t="shared" si="100"/>
        <v>8</v>
      </c>
      <c r="CJ44" s="220">
        <f t="shared" si="101"/>
        <v>0</v>
      </c>
      <c r="CK44" s="220">
        <f t="shared" si="102"/>
        <v>0</v>
      </c>
      <c r="CL44" s="220">
        <f t="shared" si="103"/>
        <v>0</v>
      </c>
      <c r="CM44" s="220">
        <f t="shared" si="104"/>
        <v>128</v>
      </c>
      <c r="CN44" s="220">
        <f t="shared" si="105"/>
        <v>0</v>
      </c>
      <c r="CO44" s="220">
        <f t="shared" si="106"/>
        <v>124</v>
      </c>
      <c r="CP44" s="220">
        <f t="shared" si="107"/>
        <v>4</v>
      </c>
      <c r="CQ44" s="220">
        <f t="shared" si="108"/>
        <v>0</v>
      </c>
      <c r="CR44" s="220">
        <f t="shared" si="109"/>
        <v>0</v>
      </c>
      <c r="CS44" s="220">
        <f t="shared" si="110"/>
        <v>0</v>
      </c>
      <c r="CT44" s="220">
        <f t="shared" si="111"/>
        <v>113</v>
      </c>
      <c r="CU44" s="220">
        <f t="shared" si="112"/>
        <v>0</v>
      </c>
      <c r="CV44" s="220">
        <f t="shared" si="113"/>
        <v>113</v>
      </c>
      <c r="CW44" s="220">
        <f t="shared" si="114"/>
        <v>0</v>
      </c>
      <c r="CX44" s="220">
        <f t="shared" si="115"/>
        <v>0</v>
      </c>
      <c r="CY44" s="220">
        <f t="shared" si="116"/>
        <v>0</v>
      </c>
      <c r="CZ44" s="220">
        <f t="shared" si="117"/>
        <v>0</v>
      </c>
      <c r="DA44" s="220">
        <f t="shared" si="118"/>
        <v>15</v>
      </c>
      <c r="DB44" s="220">
        <f t="shared" si="119"/>
        <v>0</v>
      </c>
      <c r="DC44" s="220">
        <f t="shared" si="120"/>
        <v>11</v>
      </c>
      <c r="DD44" s="220">
        <f t="shared" si="121"/>
        <v>4</v>
      </c>
      <c r="DE44" s="220">
        <f t="shared" si="122"/>
        <v>0</v>
      </c>
      <c r="DF44" s="220">
        <f t="shared" si="123"/>
        <v>0</v>
      </c>
      <c r="DG44" s="220">
        <f t="shared" si="124"/>
        <v>0</v>
      </c>
      <c r="DH44" s="220">
        <v>0</v>
      </c>
      <c r="DI44" s="220">
        <f t="shared" si="125"/>
        <v>0</v>
      </c>
      <c r="DJ44" s="220">
        <v>0</v>
      </c>
      <c r="DK44" s="220">
        <v>0</v>
      </c>
      <c r="DL44" s="220">
        <v>0</v>
      </c>
      <c r="DM44" s="220">
        <v>0</v>
      </c>
    </row>
    <row r="45" spans="1:117" s="177" customFormat="1" ht="12" customHeight="1">
      <c r="A45" s="178" t="s">
        <v>248</v>
      </c>
      <c r="B45" s="179" t="s">
        <v>392</v>
      </c>
      <c r="C45" s="178" t="s">
        <v>393</v>
      </c>
      <c r="D45" s="220">
        <f t="shared" si="65"/>
        <v>5158</v>
      </c>
      <c r="E45" s="220">
        <f t="shared" si="66"/>
        <v>3487</v>
      </c>
      <c r="F45" s="220">
        <f t="shared" si="67"/>
        <v>0</v>
      </c>
      <c r="G45" s="220">
        <v>0</v>
      </c>
      <c r="H45" s="220">
        <v>0</v>
      </c>
      <c r="I45" s="220">
        <v>0</v>
      </c>
      <c r="J45" s="220">
        <f t="shared" si="68"/>
        <v>2600</v>
      </c>
      <c r="K45" s="220">
        <v>0</v>
      </c>
      <c r="L45" s="220">
        <v>2600</v>
      </c>
      <c r="M45" s="220">
        <v>0</v>
      </c>
      <c r="N45" s="220">
        <f t="shared" si="69"/>
        <v>315</v>
      </c>
      <c r="O45" s="220">
        <v>0</v>
      </c>
      <c r="P45" s="220">
        <v>315</v>
      </c>
      <c r="Q45" s="220">
        <v>0</v>
      </c>
      <c r="R45" s="220">
        <f t="shared" si="70"/>
        <v>568</v>
      </c>
      <c r="S45" s="220">
        <v>0</v>
      </c>
      <c r="T45" s="220">
        <v>568</v>
      </c>
      <c r="U45" s="220">
        <v>0</v>
      </c>
      <c r="V45" s="220">
        <f t="shared" si="71"/>
        <v>0</v>
      </c>
      <c r="W45" s="220">
        <v>0</v>
      </c>
      <c r="X45" s="220">
        <v>0</v>
      </c>
      <c r="Y45" s="220">
        <v>0</v>
      </c>
      <c r="Z45" s="220">
        <f t="shared" si="72"/>
        <v>4</v>
      </c>
      <c r="AA45" s="220">
        <v>0</v>
      </c>
      <c r="AB45" s="220">
        <v>4</v>
      </c>
      <c r="AC45" s="220">
        <v>0</v>
      </c>
      <c r="AD45" s="220">
        <f t="shared" si="73"/>
        <v>1495</v>
      </c>
      <c r="AE45" s="220">
        <f t="shared" si="74"/>
        <v>0</v>
      </c>
      <c r="AF45" s="220">
        <v>0</v>
      </c>
      <c r="AG45" s="220">
        <v>0</v>
      </c>
      <c r="AH45" s="220">
        <v>0</v>
      </c>
      <c r="AI45" s="220">
        <f t="shared" si="75"/>
        <v>1472</v>
      </c>
      <c r="AJ45" s="220">
        <v>0</v>
      </c>
      <c r="AK45" s="220">
        <v>0</v>
      </c>
      <c r="AL45" s="220">
        <v>1472</v>
      </c>
      <c r="AM45" s="220">
        <f t="shared" si="76"/>
        <v>23</v>
      </c>
      <c r="AN45" s="220">
        <v>0</v>
      </c>
      <c r="AO45" s="220">
        <v>0</v>
      </c>
      <c r="AP45" s="220">
        <v>23</v>
      </c>
      <c r="AQ45" s="220">
        <f t="shared" si="77"/>
        <v>0</v>
      </c>
      <c r="AR45" s="220">
        <v>0</v>
      </c>
      <c r="AS45" s="220">
        <v>0</v>
      </c>
      <c r="AT45" s="220">
        <v>0</v>
      </c>
      <c r="AU45" s="220">
        <f t="shared" si="78"/>
        <v>0</v>
      </c>
      <c r="AV45" s="220">
        <v>0</v>
      </c>
      <c r="AW45" s="220">
        <v>0</v>
      </c>
      <c r="AX45" s="220">
        <v>0</v>
      </c>
      <c r="AY45" s="220">
        <f t="shared" si="79"/>
        <v>0</v>
      </c>
      <c r="AZ45" s="220">
        <v>0</v>
      </c>
      <c r="BA45" s="220">
        <v>0</v>
      </c>
      <c r="BB45" s="220">
        <v>0</v>
      </c>
      <c r="BC45" s="220">
        <f t="shared" si="80"/>
        <v>176</v>
      </c>
      <c r="BD45" s="220">
        <f t="shared" si="81"/>
        <v>86</v>
      </c>
      <c r="BE45" s="220">
        <v>0</v>
      </c>
      <c r="BF45" s="220">
        <v>46</v>
      </c>
      <c r="BG45" s="220">
        <v>40</v>
      </c>
      <c r="BH45" s="220">
        <v>0</v>
      </c>
      <c r="BI45" s="220">
        <v>0</v>
      </c>
      <c r="BJ45" s="220">
        <v>0</v>
      </c>
      <c r="BK45" s="220">
        <f t="shared" si="82"/>
        <v>90</v>
      </c>
      <c r="BL45" s="220">
        <v>0</v>
      </c>
      <c r="BM45" s="220">
        <v>84</v>
      </c>
      <c r="BN45" s="220">
        <v>6</v>
      </c>
      <c r="BO45" s="220">
        <v>0</v>
      </c>
      <c r="BP45" s="220">
        <v>0</v>
      </c>
      <c r="BQ45" s="220">
        <v>0</v>
      </c>
      <c r="BR45" s="220">
        <f t="shared" si="83"/>
        <v>3573</v>
      </c>
      <c r="BS45" s="220">
        <f t="shared" si="84"/>
        <v>0</v>
      </c>
      <c r="BT45" s="220">
        <f t="shared" si="85"/>
        <v>2646</v>
      </c>
      <c r="BU45" s="220">
        <f t="shared" si="86"/>
        <v>355</v>
      </c>
      <c r="BV45" s="220">
        <f t="shared" si="87"/>
        <v>568</v>
      </c>
      <c r="BW45" s="220">
        <f t="shared" si="88"/>
        <v>0</v>
      </c>
      <c r="BX45" s="220">
        <f t="shared" si="89"/>
        <v>4</v>
      </c>
      <c r="BY45" s="220">
        <f t="shared" si="90"/>
        <v>3487</v>
      </c>
      <c r="BZ45" s="220">
        <f t="shared" si="91"/>
        <v>0</v>
      </c>
      <c r="CA45" s="220">
        <f t="shared" si="92"/>
        <v>2600</v>
      </c>
      <c r="CB45" s="220">
        <f t="shared" si="93"/>
        <v>315</v>
      </c>
      <c r="CC45" s="220">
        <f t="shared" si="94"/>
        <v>568</v>
      </c>
      <c r="CD45" s="220">
        <f t="shared" si="95"/>
        <v>0</v>
      </c>
      <c r="CE45" s="220">
        <f t="shared" si="96"/>
        <v>4</v>
      </c>
      <c r="CF45" s="220">
        <f t="shared" si="97"/>
        <v>86</v>
      </c>
      <c r="CG45" s="220">
        <f t="shared" si="98"/>
        <v>0</v>
      </c>
      <c r="CH45" s="220">
        <f t="shared" si="99"/>
        <v>46</v>
      </c>
      <c r="CI45" s="220">
        <f t="shared" si="100"/>
        <v>40</v>
      </c>
      <c r="CJ45" s="220">
        <f t="shared" si="101"/>
        <v>0</v>
      </c>
      <c r="CK45" s="220">
        <f t="shared" si="102"/>
        <v>0</v>
      </c>
      <c r="CL45" s="220">
        <f t="shared" si="103"/>
        <v>0</v>
      </c>
      <c r="CM45" s="220">
        <f t="shared" si="104"/>
        <v>1585</v>
      </c>
      <c r="CN45" s="220">
        <f t="shared" si="105"/>
        <v>0</v>
      </c>
      <c r="CO45" s="220">
        <f t="shared" si="106"/>
        <v>1556</v>
      </c>
      <c r="CP45" s="220">
        <f t="shared" si="107"/>
        <v>29</v>
      </c>
      <c r="CQ45" s="220">
        <f t="shared" si="108"/>
        <v>0</v>
      </c>
      <c r="CR45" s="220">
        <f t="shared" si="109"/>
        <v>0</v>
      </c>
      <c r="CS45" s="220">
        <f t="shared" si="110"/>
        <v>0</v>
      </c>
      <c r="CT45" s="220">
        <f t="shared" si="111"/>
        <v>1495</v>
      </c>
      <c r="CU45" s="220">
        <f t="shared" si="112"/>
        <v>0</v>
      </c>
      <c r="CV45" s="220">
        <f t="shared" si="113"/>
        <v>1472</v>
      </c>
      <c r="CW45" s="220">
        <f t="shared" si="114"/>
        <v>23</v>
      </c>
      <c r="CX45" s="220">
        <f t="shared" si="115"/>
        <v>0</v>
      </c>
      <c r="CY45" s="220">
        <f t="shared" si="116"/>
        <v>0</v>
      </c>
      <c r="CZ45" s="220">
        <f t="shared" si="117"/>
        <v>0</v>
      </c>
      <c r="DA45" s="220">
        <f t="shared" si="118"/>
        <v>90</v>
      </c>
      <c r="DB45" s="220">
        <f t="shared" si="119"/>
        <v>0</v>
      </c>
      <c r="DC45" s="220">
        <f t="shared" si="120"/>
        <v>84</v>
      </c>
      <c r="DD45" s="220">
        <f t="shared" si="121"/>
        <v>6</v>
      </c>
      <c r="DE45" s="220">
        <f t="shared" si="122"/>
        <v>0</v>
      </c>
      <c r="DF45" s="220">
        <f t="shared" si="123"/>
        <v>0</v>
      </c>
      <c r="DG45" s="220">
        <f t="shared" si="124"/>
        <v>0</v>
      </c>
      <c r="DH45" s="220">
        <v>0</v>
      </c>
      <c r="DI45" s="220">
        <f t="shared" si="125"/>
        <v>5</v>
      </c>
      <c r="DJ45" s="220">
        <v>0</v>
      </c>
      <c r="DK45" s="220">
        <v>1</v>
      </c>
      <c r="DL45" s="220">
        <v>0</v>
      </c>
      <c r="DM45" s="220">
        <v>4</v>
      </c>
    </row>
    <row r="46" spans="1:117" s="177" customFormat="1" ht="12" customHeight="1">
      <c r="A46" s="178" t="s">
        <v>248</v>
      </c>
      <c r="B46" s="179" t="s">
        <v>394</v>
      </c>
      <c r="C46" s="178" t="s">
        <v>395</v>
      </c>
      <c r="D46" s="220">
        <f t="shared" si="65"/>
        <v>5263</v>
      </c>
      <c r="E46" s="220">
        <f t="shared" si="66"/>
        <v>3295</v>
      </c>
      <c r="F46" s="220">
        <f t="shared" si="67"/>
        <v>0</v>
      </c>
      <c r="G46" s="220">
        <v>0</v>
      </c>
      <c r="H46" s="220">
        <v>0</v>
      </c>
      <c r="I46" s="220">
        <v>0</v>
      </c>
      <c r="J46" s="220">
        <f t="shared" si="68"/>
        <v>2774</v>
      </c>
      <c r="K46" s="220">
        <v>0</v>
      </c>
      <c r="L46" s="220">
        <v>2774</v>
      </c>
      <c r="M46" s="220">
        <v>0</v>
      </c>
      <c r="N46" s="220">
        <f t="shared" si="69"/>
        <v>114</v>
      </c>
      <c r="O46" s="220">
        <v>0</v>
      </c>
      <c r="P46" s="220">
        <v>114</v>
      </c>
      <c r="Q46" s="220">
        <v>0</v>
      </c>
      <c r="R46" s="220">
        <f t="shared" si="70"/>
        <v>407</v>
      </c>
      <c r="S46" s="220">
        <v>0</v>
      </c>
      <c r="T46" s="220">
        <v>407</v>
      </c>
      <c r="U46" s="220">
        <v>0</v>
      </c>
      <c r="V46" s="220">
        <f t="shared" si="71"/>
        <v>0</v>
      </c>
      <c r="W46" s="220">
        <v>0</v>
      </c>
      <c r="X46" s="220">
        <v>0</v>
      </c>
      <c r="Y46" s="220">
        <v>0</v>
      </c>
      <c r="Z46" s="220">
        <f t="shared" si="72"/>
        <v>0</v>
      </c>
      <c r="AA46" s="220">
        <v>0</v>
      </c>
      <c r="AB46" s="220">
        <v>0</v>
      </c>
      <c r="AC46" s="220">
        <v>0</v>
      </c>
      <c r="AD46" s="220">
        <f t="shared" si="73"/>
        <v>1102</v>
      </c>
      <c r="AE46" s="220">
        <f t="shared" si="74"/>
        <v>0</v>
      </c>
      <c r="AF46" s="220">
        <v>0</v>
      </c>
      <c r="AG46" s="220">
        <v>0</v>
      </c>
      <c r="AH46" s="220">
        <v>0</v>
      </c>
      <c r="AI46" s="220">
        <f t="shared" si="75"/>
        <v>1058</v>
      </c>
      <c r="AJ46" s="220">
        <v>0</v>
      </c>
      <c r="AK46" s="220">
        <v>0</v>
      </c>
      <c r="AL46" s="220">
        <v>1058</v>
      </c>
      <c r="AM46" s="220">
        <f t="shared" si="76"/>
        <v>8</v>
      </c>
      <c r="AN46" s="220">
        <v>0</v>
      </c>
      <c r="AO46" s="220">
        <v>0</v>
      </c>
      <c r="AP46" s="220">
        <v>8</v>
      </c>
      <c r="AQ46" s="220">
        <f t="shared" si="77"/>
        <v>36</v>
      </c>
      <c r="AR46" s="220">
        <v>0</v>
      </c>
      <c r="AS46" s="220">
        <v>0</v>
      </c>
      <c r="AT46" s="220">
        <v>36</v>
      </c>
      <c r="AU46" s="220">
        <f t="shared" si="78"/>
        <v>0</v>
      </c>
      <c r="AV46" s="220">
        <v>0</v>
      </c>
      <c r="AW46" s="220">
        <v>0</v>
      </c>
      <c r="AX46" s="220">
        <v>0</v>
      </c>
      <c r="AY46" s="220">
        <f t="shared" si="79"/>
        <v>0</v>
      </c>
      <c r="AZ46" s="220">
        <v>0</v>
      </c>
      <c r="BA46" s="220">
        <v>0</v>
      </c>
      <c r="BB46" s="220">
        <v>0</v>
      </c>
      <c r="BC46" s="220">
        <f t="shared" si="80"/>
        <v>866</v>
      </c>
      <c r="BD46" s="220">
        <f t="shared" si="81"/>
        <v>376</v>
      </c>
      <c r="BE46" s="220">
        <v>0</v>
      </c>
      <c r="BF46" s="220">
        <v>331</v>
      </c>
      <c r="BG46" s="220">
        <v>14</v>
      </c>
      <c r="BH46" s="220">
        <v>31</v>
      </c>
      <c r="BI46" s="220">
        <v>0</v>
      </c>
      <c r="BJ46" s="220">
        <v>0</v>
      </c>
      <c r="BK46" s="220">
        <f t="shared" si="82"/>
        <v>490</v>
      </c>
      <c r="BL46" s="220">
        <v>0</v>
      </c>
      <c r="BM46" s="220">
        <v>379</v>
      </c>
      <c r="BN46" s="220">
        <v>40</v>
      </c>
      <c r="BO46" s="220">
        <v>71</v>
      </c>
      <c r="BP46" s="220">
        <v>0</v>
      </c>
      <c r="BQ46" s="220">
        <v>0</v>
      </c>
      <c r="BR46" s="220">
        <f t="shared" si="83"/>
        <v>3671</v>
      </c>
      <c r="BS46" s="220">
        <f t="shared" si="84"/>
        <v>0</v>
      </c>
      <c r="BT46" s="220">
        <f t="shared" si="85"/>
        <v>3105</v>
      </c>
      <c r="BU46" s="220">
        <f t="shared" si="86"/>
        <v>128</v>
      </c>
      <c r="BV46" s="220">
        <f t="shared" si="87"/>
        <v>438</v>
      </c>
      <c r="BW46" s="220">
        <f t="shared" si="88"/>
        <v>0</v>
      </c>
      <c r="BX46" s="220">
        <f t="shared" si="89"/>
        <v>0</v>
      </c>
      <c r="BY46" s="220">
        <f t="shared" si="90"/>
        <v>3295</v>
      </c>
      <c r="BZ46" s="220">
        <f t="shared" si="91"/>
        <v>0</v>
      </c>
      <c r="CA46" s="220">
        <f t="shared" si="92"/>
        <v>2774</v>
      </c>
      <c r="CB46" s="220">
        <f t="shared" si="93"/>
        <v>114</v>
      </c>
      <c r="CC46" s="220">
        <f t="shared" si="94"/>
        <v>407</v>
      </c>
      <c r="CD46" s="220">
        <f t="shared" si="95"/>
        <v>0</v>
      </c>
      <c r="CE46" s="220">
        <f t="shared" si="96"/>
        <v>0</v>
      </c>
      <c r="CF46" s="220">
        <f t="shared" si="97"/>
        <v>376</v>
      </c>
      <c r="CG46" s="220">
        <f t="shared" si="98"/>
        <v>0</v>
      </c>
      <c r="CH46" s="220">
        <f t="shared" si="99"/>
        <v>331</v>
      </c>
      <c r="CI46" s="220">
        <f t="shared" si="100"/>
        <v>14</v>
      </c>
      <c r="CJ46" s="220">
        <f t="shared" si="101"/>
        <v>31</v>
      </c>
      <c r="CK46" s="220">
        <f t="shared" si="102"/>
        <v>0</v>
      </c>
      <c r="CL46" s="220">
        <f t="shared" si="103"/>
        <v>0</v>
      </c>
      <c r="CM46" s="220">
        <f t="shared" si="104"/>
        <v>1592</v>
      </c>
      <c r="CN46" s="220">
        <f t="shared" si="105"/>
        <v>0</v>
      </c>
      <c r="CO46" s="220">
        <f t="shared" si="106"/>
        <v>1437</v>
      </c>
      <c r="CP46" s="220">
        <f t="shared" si="107"/>
        <v>48</v>
      </c>
      <c r="CQ46" s="220">
        <f t="shared" si="108"/>
        <v>107</v>
      </c>
      <c r="CR46" s="220">
        <f t="shared" si="109"/>
        <v>0</v>
      </c>
      <c r="CS46" s="220">
        <f t="shared" si="110"/>
        <v>0</v>
      </c>
      <c r="CT46" s="220">
        <f t="shared" si="111"/>
        <v>1102</v>
      </c>
      <c r="CU46" s="220">
        <f t="shared" si="112"/>
        <v>0</v>
      </c>
      <c r="CV46" s="220">
        <f t="shared" si="113"/>
        <v>1058</v>
      </c>
      <c r="CW46" s="220">
        <f t="shared" si="114"/>
        <v>8</v>
      </c>
      <c r="CX46" s="220">
        <f t="shared" si="115"/>
        <v>36</v>
      </c>
      <c r="CY46" s="220">
        <f t="shared" si="116"/>
        <v>0</v>
      </c>
      <c r="CZ46" s="220">
        <f t="shared" si="117"/>
        <v>0</v>
      </c>
      <c r="DA46" s="220">
        <f t="shared" si="118"/>
        <v>490</v>
      </c>
      <c r="DB46" s="220">
        <f t="shared" si="119"/>
        <v>0</v>
      </c>
      <c r="DC46" s="220">
        <f t="shared" si="120"/>
        <v>379</v>
      </c>
      <c r="DD46" s="220">
        <f t="shared" si="121"/>
        <v>40</v>
      </c>
      <c r="DE46" s="220">
        <f t="shared" si="122"/>
        <v>71</v>
      </c>
      <c r="DF46" s="220">
        <f t="shared" si="123"/>
        <v>0</v>
      </c>
      <c r="DG46" s="220">
        <f t="shared" si="124"/>
        <v>0</v>
      </c>
      <c r="DH46" s="220">
        <v>0</v>
      </c>
      <c r="DI46" s="220">
        <f t="shared" si="125"/>
        <v>0</v>
      </c>
      <c r="DJ46" s="220">
        <v>0</v>
      </c>
      <c r="DK46" s="220">
        <v>0</v>
      </c>
      <c r="DL46" s="220">
        <v>0</v>
      </c>
      <c r="DM46" s="220">
        <v>0</v>
      </c>
    </row>
    <row r="47" spans="1:117" s="177" customFormat="1" ht="12" customHeight="1">
      <c r="A47" s="178" t="s">
        <v>248</v>
      </c>
      <c r="B47" s="179" t="s">
        <v>396</v>
      </c>
      <c r="C47" s="178" t="s">
        <v>397</v>
      </c>
      <c r="D47" s="220">
        <f t="shared" si="65"/>
        <v>1360</v>
      </c>
      <c r="E47" s="220">
        <f t="shared" si="66"/>
        <v>939</v>
      </c>
      <c r="F47" s="220">
        <f t="shared" si="67"/>
        <v>0</v>
      </c>
      <c r="G47" s="220">
        <v>0</v>
      </c>
      <c r="H47" s="220">
        <v>0</v>
      </c>
      <c r="I47" s="220">
        <v>0</v>
      </c>
      <c r="J47" s="220">
        <f t="shared" si="68"/>
        <v>735</v>
      </c>
      <c r="K47" s="220">
        <v>0</v>
      </c>
      <c r="L47" s="220">
        <v>735</v>
      </c>
      <c r="M47" s="220">
        <v>0</v>
      </c>
      <c r="N47" s="220">
        <f t="shared" si="69"/>
        <v>47</v>
      </c>
      <c r="O47" s="220">
        <v>0</v>
      </c>
      <c r="P47" s="220">
        <v>47</v>
      </c>
      <c r="Q47" s="220">
        <v>0</v>
      </c>
      <c r="R47" s="220">
        <f t="shared" si="70"/>
        <v>157</v>
      </c>
      <c r="S47" s="220">
        <v>0</v>
      </c>
      <c r="T47" s="220">
        <v>157</v>
      </c>
      <c r="U47" s="220">
        <v>0</v>
      </c>
      <c r="V47" s="220">
        <f t="shared" si="71"/>
        <v>0</v>
      </c>
      <c r="W47" s="220">
        <v>0</v>
      </c>
      <c r="X47" s="220">
        <v>0</v>
      </c>
      <c r="Y47" s="220">
        <v>0</v>
      </c>
      <c r="Z47" s="220">
        <f t="shared" si="72"/>
        <v>0</v>
      </c>
      <c r="AA47" s="220">
        <v>0</v>
      </c>
      <c r="AB47" s="220">
        <v>0</v>
      </c>
      <c r="AC47" s="220">
        <v>0</v>
      </c>
      <c r="AD47" s="220">
        <f t="shared" si="73"/>
        <v>170</v>
      </c>
      <c r="AE47" s="220">
        <f t="shared" si="74"/>
        <v>0</v>
      </c>
      <c r="AF47" s="220">
        <v>0</v>
      </c>
      <c r="AG47" s="220">
        <v>0</v>
      </c>
      <c r="AH47" s="220">
        <v>0</v>
      </c>
      <c r="AI47" s="220">
        <f t="shared" si="75"/>
        <v>164</v>
      </c>
      <c r="AJ47" s="220">
        <v>0</v>
      </c>
      <c r="AK47" s="220">
        <v>0</v>
      </c>
      <c r="AL47" s="220">
        <v>164</v>
      </c>
      <c r="AM47" s="220">
        <f t="shared" si="76"/>
        <v>1</v>
      </c>
      <c r="AN47" s="220">
        <v>0</v>
      </c>
      <c r="AO47" s="220">
        <v>0</v>
      </c>
      <c r="AP47" s="220">
        <v>1</v>
      </c>
      <c r="AQ47" s="220">
        <f t="shared" si="77"/>
        <v>5</v>
      </c>
      <c r="AR47" s="220">
        <v>0</v>
      </c>
      <c r="AS47" s="220">
        <v>0</v>
      </c>
      <c r="AT47" s="220">
        <v>5</v>
      </c>
      <c r="AU47" s="220">
        <f t="shared" si="78"/>
        <v>0</v>
      </c>
      <c r="AV47" s="220">
        <v>0</v>
      </c>
      <c r="AW47" s="220">
        <v>0</v>
      </c>
      <c r="AX47" s="220">
        <v>0</v>
      </c>
      <c r="AY47" s="220">
        <f t="shared" si="79"/>
        <v>0</v>
      </c>
      <c r="AZ47" s="220">
        <v>0</v>
      </c>
      <c r="BA47" s="220">
        <v>0</v>
      </c>
      <c r="BB47" s="220">
        <v>0</v>
      </c>
      <c r="BC47" s="220">
        <f t="shared" si="80"/>
        <v>251</v>
      </c>
      <c r="BD47" s="220">
        <f t="shared" si="81"/>
        <v>116</v>
      </c>
      <c r="BE47" s="220">
        <v>0</v>
      </c>
      <c r="BF47" s="220">
        <v>101</v>
      </c>
      <c r="BG47" s="220">
        <v>4</v>
      </c>
      <c r="BH47" s="220">
        <v>11</v>
      </c>
      <c r="BI47" s="220">
        <v>0</v>
      </c>
      <c r="BJ47" s="220">
        <v>0</v>
      </c>
      <c r="BK47" s="220">
        <f t="shared" si="82"/>
        <v>135</v>
      </c>
      <c r="BL47" s="220">
        <v>0</v>
      </c>
      <c r="BM47" s="220">
        <v>75</v>
      </c>
      <c r="BN47" s="220">
        <v>19</v>
      </c>
      <c r="BO47" s="220">
        <v>41</v>
      </c>
      <c r="BP47" s="220">
        <v>0</v>
      </c>
      <c r="BQ47" s="220">
        <v>0</v>
      </c>
      <c r="BR47" s="220">
        <f t="shared" si="83"/>
        <v>1055</v>
      </c>
      <c r="BS47" s="220">
        <f t="shared" si="84"/>
        <v>0</v>
      </c>
      <c r="BT47" s="220">
        <f t="shared" si="85"/>
        <v>836</v>
      </c>
      <c r="BU47" s="220">
        <f t="shared" si="86"/>
        <v>51</v>
      </c>
      <c r="BV47" s="220">
        <f t="shared" si="87"/>
        <v>168</v>
      </c>
      <c r="BW47" s="220">
        <f t="shared" si="88"/>
        <v>0</v>
      </c>
      <c r="BX47" s="220">
        <f t="shared" si="89"/>
        <v>0</v>
      </c>
      <c r="BY47" s="220">
        <f t="shared" si="90"/>
        <v>939</v>
      </c>
      <c r="BZ47" s="220">
        <f t="shared" si="91"/>
        <v>0</v>
      </c>
      <c r="CA47" s="220">
        <f t="shared" si="92"/>
        <v>735</v>
      </c>
      <c r="CB47" s="220">
        <f t="shared" si="93"/>
        <v>47</v>
      </c>
      <c r="CC47" s="220">
        <f t="shared" si="94"/>
        <v>157</v>
      </c>
      <c r="CD47" s="220">
        <f t="shared" si="95"/>
        <v>0</v>
      </c>
      <c r="CE47" s="220">
        <f t="shared" si="96"/>
        <v>0</v>
      </c>
      <c r="CF47" s="220">
        <f t="shared" si="97"/>
        <v>116</v>
      </c>
      <c r="CG47" s="220">
        <f t="shared" si="98"/>
        <v>0</v>
      </c>
      <c r="CH47" s="220">
        <f t="shared" si="99"/>
        <v>101</v>
      </c>
      <c r="CI47" s="220">
        <f t="shared" si="100"/>
        <v>4</v>
      </c>
      <c r="CJ47" s="220">
        <f t="shared" si="101"/>
        <v>11</v>
      </c>
      <c r="CK47" s="220">
        <f t="shared" si="102"/>
        <v>0</v>
      </c>
      <c r="CL47" s="220">
        <f t="shared" si="103"/>
        <v>0</v>
      </c>
      <c r="CM47" s="220">
        <f t="shared" si="104"/>
        <v>305</v>
      </c>
      <c r="CN47" s="220">
        <f t="shared" si="105"/>
        <v>0</v>
      </c>
      <c r="CO47" s="220">
        <f t="shared" si="106"/>
        <v>239</v>
      </c>
      <c r="CP47" s="220">
        <f t="shared" si="107"/>
        <v>20</v>
      </c>
      <c r="CQ47" s="220">
        <f t="shared" si="108"/>
        <v>46</v>
      </c>
      <c r="CR47" s="220">
        <f t="shared" si="109"/>
        <v>0</v>
      </c>
      <c r="CS47" s="220">
        <f t="shared" si="110"/>
        <v>0</v>
      </c>
      <c r="CT47" s="220">
        <f t="shared" si="111"/>
        <v>170</v>
      </c>
      <c r="CU47" s="220">
        <f t="shared" si="112"/>
        <v>0</v>
      </c>
      <c r="CV47" s="220">
        <f t="shared" si="113"/>
        <v>164</v>
      </c>
      <c r="CW47" s="220">
        <f t="shared" si="114"/>
        <v>1</v>
      </c>
      <c r="CX47" s="220">
        <f t="shared" si="115"/>
        <v>5</v>
      </c>
      <c r="CY47" s="220">
        <f t="shared" si="116"/>
        <v>0</v>
      </c>
      <c r="CZ47" s="220">
        <f t="shared" si="117"/>
        <v>0</v>
      </c>
      <c r="DA47" s="220">
        <f t="shared" si="118"/>
        <v>135</v>
      </c>
      <c r="DB47" s="220">
        <f t="shared" si="119"/>
        <v>0</v>
      </c>
      <c r="DC47" s="220">
        <f t="shared" si="120"/>
        <v>75</v>
      </c>
      <c r="DD47" s="220">
        <f t="shared" si="121"/>
        <v>19</v>
      </c>
      <c r="DE47" s="220">
        <f t="shared" si="122"/>
        <v>41</v>
      </c>
      <c r="DF47" s="220">
        <f t="shared" si="123"/>
        <v>0</v>
      </c>
      <c r="DG47" s="220">
        <f t="shared" si="124"/>
        <v>0</v>
      </c>
      <c r="DH47" s="220">
        <v>0</v>
      </c>
      <c r="DI47" s="220">
        <f t="shared" si="125"/>
        <v>3</v>
      </c>
      <c r="DJ47" s="220">
        <v>0</v>
      </c>
      <c r="DK47" s="220">
        <v>0</v>
      </c>
      <c r="DL47" s="220">
        <v>0</v>
      </c>
      <c r="DM47" s="220">
        <v>3</v>
      </c>
    </row>
    <row r="48" spans="1:117" s="177" customFormat="1" ht="12" customHeight="1">
      <c r="A48" s="178" t="s">
        <v>248</v>
      </c>
      <c r="B48" s="179" t="s">
        <v>398</v>
      </c>
      <c r="C48" s="178" t="s">
        <v>399</v>
      </c>
      <c r="D48" s="220">
        <f t="shared" si="65"/>
        <v>3304</v>
      </c>
      <c r="E48" s="220">
        <f t="shared" si="66"/>
        <v>2313</v>
      </c>
      <c r="F48" s="220">
        <f t="shared" si="67"/>
        <v>0</v>
      </c>
      <c r="G48" s="220">
        <v>0</v>
      </c>
      <c r="H48" s="220">
        <v>0</v>
      </c>
      <c r="I48" s="220">
        <v>0</v>
      </c>
      <c r="J48" s="220">
        <f t="shared" si="68"/>
        <v>1915</v>
      </c>
      <c r="K48" s="220">
        <v>0</v>
      </c>
      <c r="L48" s="220">
        <v>1915</v>
      </c>
      <c r="M48" s="220">
        <v>0</v>
      </c>
      <c r="N48" s="220">
        <f t="shared" si="69"/>
        <v>81</v>
      </c>
      <c r="O48" s="220">
        <v>0</v>
      </c>
      <c r="P48" s="220">
        <v>81</v>
      </c>
      <c r="Q48" s="220">
        <v>0</v>
      </c>
      <c r="R48" s="220">
        <f t="shared" si="70"/>
        <v>317</v>
      </c>
      <c r="S48" s="220">
        <v>0</v>
      </c>
      <c r="T48" s="220">
        <v>317</v>
      </c>
      <c r="U48" s="220">
        <v>0</v>
      </c>
      <c r="V48" s="220">
        <f t="shared" si="71"/>
        <v>0</v>
      </c>
      <c r="W48" s="220">
        <v>0</v>
      </c>
      <c r="X48" s="220">
        <v>0</v>
      </c>
      <c r="Y48" s="220">
        <v>0</v>
      </c>
      <c r="Z48" s="220">
        <f t="shared" si="72"/>
        <v>0</v>
      </c>
      <c r="AA48" s="220">
        <v>0</v>
      </c>
      <c r="AB48" s="220">
        <v>0</v>
      </c>
      <c r="AC48" s="220">
        <v>0</v>
      </c>
      <c r="AD48" s="220">
        <f t="shared" si="73"/>
        <v>199</v>
      </c>
      <c r="AE48" s="220">
        <f t="shared" si="74"/>
        <v>0</v>
      </c>
      <c r="AF48" s="220">
        <v>0</v>
      </c>
      <c r="AG48" s="220">
        <v>0</v>
      </c>
      <c r="AH48" s="220">
        <v>0</v>
      </c>
      <c r="AI48" s="220">
        <f t="shared" si="75"/>
        <v>190</v>
      </c>
      <c r="AJ48" s="220">
        <v>0</v>
      </c>
      <c r="AK48" s="220">
        <v>0</v>
      </c>
      <c r="AL48" s="220">
        <v>190</v>
      </c>
      <c r="AM48" s="220">
        <f t="shared" si="76"/>
        <v>1</v>
      </c>
      <c r="AN48" s="220">
        <v>0</v>
      </c>
      <c r="AO48" s="220">
        <v>0</v>
      </c>
      <c r="AP48" s="220">
        <v>1</v>
      </c>
      <c r="AQ48" s="220">
        <f t="shared" si="77"/>
        <v>8</v>
      </c>
      <c r="AR48" s="220">
        <v>0</v>
      </c>
      <c r="AS48" s="220">
        <v>0</v>
      </c>
      <c r="AT48" s="220">
        <v>8</v>
      </c>
      <c r="AU48" s="220">
        <f t="shared" si="78"/>
        <v>0</v>
      </c>
      <c r="AV48" s="220">
        <v>0</v>
      </c>
      <c r="AW48" s="220">
        <v>0</v>
      </c>
      <c r="AX48" s="220">
        <v>0</v>
      </c>
      <c r="AY48" s="220">
        <f t="shared" si="79"/>
        <v>0</v>
      </c>
      <c r="AZ48" s="220">
        <v>0</v>
      </c>
      <c r="BA48" s="220">
        <v>0</v>
      </c>
      <c r="BB48" s="220">
        <v>0</v>
      </c>
      <c r="BC48" s="220">
        <f t="shared" si="80"/>
        <v>792</v>
      </c>
      <c r="BD48" s="220">
        <f t="shared" si="81"/>
        <v>244</v>
      </c>
      <c r="BE48" s="220">
        <v>0</v>
      </c>
      <c r="BF48" s="220">
        <v>211</v>
      </c>
      <c r="BG48" s="220">
        <v>8</v>
      </c>
      <c r="BH48" s="220">
        <v>25</v>
      </c>
      <c r="BI48" s="220">
        <v>0</v>
      </c>
      <c r="BJ48" s="220">
        <v>0</v>
      </c>
      <c r="BK48" s="220">
        <f t="shared" si="82"/>
        <v>548</v>
      </c>
      <c r="BL48" s="220">
        <v>0</v>
      </c>
      <c r="BM48" s="220">
        <v>470</v>
      </c>
      <c r="BN48" s="220">
        <v>22</v>
      </c>
      <c r="BO48" s="220">
        <v>56</v>
      </c>
      <c r="BP48" s="220">
        <v>0</v>
      </c>
      <c r="BQ48" s="220">
        <v>0</v>
      </c>
      <c r="BR48" s="220">
        <f t="shared" si="83"/>
        <v>2557</v>
      </c>
      <c r="BS48" s="220">
        <f t="shared" si="84"/>
        <v>0</v>
      </c>
      <c r="BT48" s="220">
        <f t="shared" si="85"/>
        <v>2126</v>
      </c>
      <c r="BU48" s="220">
        <f t="shared" si="86"/>
        <v>89</v>
      </c>
      <c r="BV48" s="220">
        <f t="shared" si="87"/>
        <v>342</v>
      </c>
      <c r="BW48" s="220">
        <f t="shared" si="88"/>
        <v>0</v>
      </c>
      <c r="BX48" s="220">
        <f t="shared" si="89"/>
        <v>0</v>
      </c>
      <c r="BY48" s="220">
        <f t="shared" si="90"/>
        <v>2313</v>
      </c>
      <c r="BZ48" s="220">
        <f t="shared" si="91"/>
        <v>0</v>
      </c>
      <c r="CA48" s="220">
        <f t="shared" si="92"/>
        <v>1915</v>
      </c>
      <c r="CB48" s="220">
        <f t="shared" si="93"/>
        <v>81</v>
      </c>
      <c r="CC48" s="220">
        <f t="shared" si="94"/>
        <v>317</v>
      </c>
      <c r="CD48" s="220">
        <f t="shared" si="95"/>
        <v>0</v>
      </c>
      <c r="CE48" s="220">
        <f t="shared" si="96"/>
        <v>0</v>
      </c>
      <c r="CF48" s="220">
        <f t="shared" si="97"/>
        <v>244</v>
      </c>
      <c r="CG48" s="220">
        <f t="shared" si="98"/>
        <v>0</v>
      </c>
      <c r="CH48" s="220">
        <f t="shared" si="99"/>
        <v>211</v>
      </c>
      <c r="CI48" s="220">
        <f t="shared" si="100"/>
        <v>8</v>
      </c>
      <c r="CJ48" s="220">
        <f t="shared" si="101"/>
        <v>25</v>
      </c>
      <c r="CK48" s="220">
        <f t="shared" si="102"/>
        <v>0</v>
      </c>
      <c r="CL48" s="220">
        <f t="shared" si="103"/>
        <v>0</v>
      </c>
      <c r="CM48" s="220">
        <f t="shared" si="104"/>
        <v>747</v>
      </c>
      <c r="CN48" s="220">
        <f t="shared" si="105"/>
        <v>0</v>
      </c>
      <c r="CO48" s="220">
        <f t="shared" si="106"/>
        <v>660</v>
      </c>
      <c r="CP48" s="220">
        <f t="shared" si="107"/>
        <v>23</v>
      </c>
      <c r="CQ48" s="220">
        <f t="shared" si="108"/>
        <v>64</v>
      </c>
      <c r="CR48" s="220">
        <f t="shared" si="109"/>
        <v>0</v>
      </c>
      <c r="CS48" s="220">
        <f t="shared" si="110"/>
        <v>0</v>
      </c>
      <c r="CT48" s="220">
        <f t="shared" si="111"/>
        <v>199</v>
      </c>
      <c r="CU48" s="220">
        <f t="shared" si="112"/>
        <v>0</v>
      </c>
      <c r="CV48" s="220">
        <f t="shared" si="113"/>
        <v>190</v>
      </c>
      <c r="CW48" s="220">
        <f t="shared" si="114"/>
        <v>1</v>
      </c>
      <c r="CX48" s="220">
        <f t="shared" si="115"/>
        <v>8</v>
      </c>
      <c r="CY48" s="220">
        <f t="shared" si="116"/>
        <v>0</v>
      </c>
      <c r="CZ48" s="220">
        <f t="shared" si="117"/>
        <v>0</v>
      </c>
      <c r="DA48" s="220">
        <f t="shared" si="118"/>
        <v>548</v>
      </c>
      <c r="DB48" s="220">
        <f t="shared" si="119"/>
        <v>0</v>
      </c>
      <c r="DC48" s="220">
        <f t="shared" si="120"/>
        <v>470</v>
      </c>
      <c r="DD48" s="220">
        <f t="shared" si="121"/>
        <v>22</v>
      </c>
      <c r="DE48" s="220">
        <f t="shared" si="122"/>
        <v>56</v>
      </c>
      <c r="DF48" s="220">
        <f t="shared" si="123"/>
        <v>0</v>
      </c>
      <c r="DG48" s="220">
        <f t="shared" si="124"/>
        <v>0</v>
      </c>
      <c r="DH48" s="220">
        <v>0</v>
      </c>
      <c r="DI48" s="220">
        <f t="shared" si="125"/>
        <v>3</v>
      </c>
      <c r="DJ48" s="220">
        <v>0</v>
      </c>
      <c r="DK48" s="220">
        <v>0</v>
      </c>
      <c r="DL48" s="220">
        <v>0</v>
      </c>
      <c r="DM48" s="220">
        <v>3</v>
      </c>
    </row>
    <row r="49" spans="1:117" s="177" customFormat="1" ht="12" customHeight="1">
      <c r="A49" s="178" t="s">
        <v>248</v>
      </c>
      <c r="B49" s="179" t="s">
        <v>400</v>
      </c>
      <c r="C49" s="178" t="s">
        <v>401</v>
      </c>
      <c r="D49" s="220">
        <f t="shared" si="65"/>
        <v>668</v>
      </c>
      <c r="E49" s="220">
        <f t="shared" si="66"/>
        <v>522</v>
      </c>
      <c r="F49" s="220">
        <f t="shared" si="67"/>
        <v>0</v>
      </c>
      <c r="G49" s="220">
        <v>0</v>
      </c>
      <c r="H49" s="220">
        <v>0</v>
      </c>
      <c r="I49" s="220">
        <v>0</v>
      </c>
      <c r="J49" s="220">
        <f t="shared" si="68"/>
        <v>410</v>
      </c>
      <c r="K49" s="220">
        <v>0</v>
      </c>
      <c r="L49" s="220">
        <v>410</v>
      </c>
      <c r="M49" s="220">
        <v>0</v>
      </c>
      <c r="N49" s="220">
        <f t="shared" si="69"/>
        <v>27</v>
      </c>
      <c r="O49" s="220">
        <v>0</v>
      </c>
      <c r="P49" s="220">
        <v>27</v>
      </c>
      <c r="Q49" s="220">
        <v>0</v>
      </c>
      <c r="R49" s="220">
        <f t="shared" si="70"/>
        <v>85</v>
      </c>
      <c r="S49" s="220">
        <v>0</v>
      </c>
      <c r="T49" s="220">
        <v>85</v>
      </c>
      <c r="U49" s="220">
        <v>0</v>
      </c>
      <c r="V49" s="220">
        <f t="shared" si="71"/>
        <v>0</v>
      </c>
      <c r="W49" s="220">
        <v>0</v>
      </c>
      <c r="X49" s="220">
        <v>0</v>
      </c>
      <c r="Y49" s="220">
        <v>0</v>
      </c>
      <c r="Z49" s="220">
        <f t="shared" si="72"/>
        <v>0</v>
      </c>
      <c r="AA49" s="220">
        <v>0</v>
      </c>
      <c r="AB49" s="220">
        <v>0</v>
      </c>
      <c r="AC49" s="220">
        <v>0</v>
      </c>
      <c r="AD49" s="220">
        <f t="shared" si="73"/>
        <v>31</v>
      </c>
      <c r="AE49" s="220">
        <f t="shared" si="74"/>
        <v>0</v>
      </c>
      <c r="AF49" s="220">
        <v>0</v>
      </c>
      <c r="AG49" s="220">
        <v>0</v>
      </c>
      <c r="AH49" s="220">
        <v>0</v>
      </c>
      <c r="AI49" s="220">
        <f t="shared" si="75"/>
        <v>30</v>
      </c>
      <c r="AJ49" s="220">
        <v>0</v>
      </c>
      <c r="AK49" s="220">
        <v>0</v>
      </c>
      <c r="AL49" s="220">
        <v>30</v>
      </c>
      <c r="AM49" s="220">
        <f t="shared" si="76"/>
        <v>0</v>
      </c>
      <c r="AN49" s="220">
        <v>0</v>
      </c>
      <c r="AO49" s="220">
        <v>0</v>
      </c>
      <c r="AP49" s="220">
        <v>0</v>
      </c>
      <c r="AQ49" s="220">
        <f t="shared" si="77"/>
        <v>1</v>
      </c>
      <c r="AR49" s="220">
        <v>0</v>
      </c>
      <c r="AS49" s="220">
        <v>0</v>
      </c>
      <c r="AT49" s="220">
        <v>1</v>
      </c>
      <c r="AU49" s="220">
        <f t="shared" si="78"/>
        <v>0</v>
      </c>
      <c r="AV49" s="220">
        <v>0</v>
      </c>
      <c r="AW49" s="220">
        <v>0</v>
      </c>
      <c r="AX49" s="220">
        <v>0</v>
      </c>
      <c r="AY49" s="220">
        <f t="shared" si="79"/>
        <v>0</v>
      </c>
      <c r="AZ49" s="220">
        <v>0</v>
      </c>
      <c r="BA49" s="220">
        <v>0</v>
      </c>
      <c r="BB49" s="220">
        <v>0</v>
      </c>
      <c r="BC49" s="220">
        <f t="shared" si="80"/>
        <v>115</v>
      </c>
      <c r="BD49" s="220">
        <f t="shared" si="81"/>
        <v>43</v>
      </c>
      <c r="BE49" s="220">
        <v>0</v>
      </c>
      <c r="BF49" s="220">
        <v>38</v>
      </c>
      <c r="BG49" s="220">
        <v>1</v>
      </c>
      <c r="BH49" s="220">
        <v>4</v>
      </c>
      <c r="BI49" s="220">
        <v>0</v>
      </c>
      <c r="BJ49" s="220">
        <v>0</v>
      </c>
      <c r="BK49" s="220">
        <f t="shared" si="82"/>
        <v>72</v>
      </c>
      <c r="BL49" s="220">
        <v>0</v>
      </c>
      <c r="BM49" s="220">
        <v>25</v>
      </c>
      <c r="BN49" s="220">
        <v>15</v>
      </c>
      <c r="BO49" s="220">
        <v>32</v>
      </c>
      <c r="BP49" s="220">
        <v>0</v>
      </c>
      <c r="BQ49" s="220">
        <v>0</v>
      </c>
      <c r="BR49" s="220">
        <f t="shared" si="83"/>
        <v>565</v>
      </c>
      <c r="BS49" s="220">
        <f t="shared" si="84"/>
        <v>0</v>
      </c>
      <c r="BT49" s="220">
        <f t="shared" si="85"/>
        <v>448</v>
      </c>
      <c r="BU49" s="220">
        <f t="shared" si="86"/>
        <v>28</v>
      </c>
      <c r="BV49" s="220">
        <f t="shared" si="87"/>
        <v>89</v>
      </c>
      <c r="BW49" s="220">
        <f t="shared" si="88"/>
        <v>0</v>
      </c>
      <c r="BX49" s="220">
        <f t="shared" si="89"/>
        <v>0</v>
      </c>
      <c r="BY49" s="220">
        <f t="shared" si="90"/>
        <v>522</v>
      </c>
      <c r="BZ49" s="220">
        <f t="shared" si="91"/>
        <v>0</v>
      </c>
      <c r="CA49" s="220">
        <f t="shared" si="92"/>
        <v>410</v>
      </c>
      <c r="CB49" s="220">
        <f t="shared" si="93"/>
        <v>27</v>
      </c>
      <c r="CC49" s="220">
        <f t="shared" si="94"/>
        <v>85</v>
      </c>
      <c r="CD49" s="220">
        <f t="shared" si="95"/>
        <v>0</v>
      </c>
      <c r="CE49" s="220">
        <f t="shared" si="96"/>
        <v>0</v>
      </c>
      <c r="CF49" s="220">
        <f t="shared" si="97"/>
        <v>43</v>
      </c>
      <c r="CG49" s="220">
        <f t="shared" si="98"/>
        <v>0</v>
      </c>
      <c r="CH49" s="220">
        <f t="shared" si="99"/>
        <v>38</v>
      </c>
      <c r="CI49" s="220">
        <f t="shared" si="100"/>
        <v>1</v>
      </c>
      <c r="CJ49" s="220">
        <f t="shared" si="101"/>
        <v>4</v>
      </c>
      <c r="CK49" s="220">
        <f t="shared" si="102"/>
        <v>0</v>
      </c>
      <c r="CL49" s="220">
        <f t="shared" si="103"/>
        <v>0</v>
      </c>
      <c r="CM49" s="220">
        <f t="shared" si="104"/>
        <v>103</v>
      </c>
      <c r="CN49" s="220">
        <f t="shared" si="105"/>
        <v>0</v>
      </c>
      <c r="CO49" s="220">
        <f t="shared" si="106"/>
        <v>55</v>
      </c>
      <c r="CP49" s="220">
        <f t="shared" si="107"/>
        <v>15</v>
      </c>
      <c r="CQ49" s="220">
        <f t="shared" si="108"/>
        <v>33</v>
      </c>
      <c r="CR49" s="220">
        <f t="shared" si="109"/>
        <v>0</v>
      </c>
      <c r="CS49" s="220">
        <f t="shared" si="110"/>
        <v>0</v>
      </c>
      <c r="CT49" s="220">
        <f t="shared" si="111"/>
        <v>31</v>
      </c>
      <c r="CU49" s="220">
        <f t="shared" si="112"/>
        <v>0</v>
      </c>
      <c r="CV49" s="220">
        <f t="shared" si="113"/>
        <v>30</v>
      </c>
      <c r="CW49" s="220">
        <f t="shared" si="114"/>
        <v>0</v>
      </c>
      <c r="CX49" s="220">
        <f t="shared" si="115"/>
        <v>1</v>
      </c>
      <c r="CY49" s="220">
        <f t="shared" si="116"/>
        <v>0</v>
      </c>
      <c r="CZ49" s="220">
        <f t="shared" si="117"/>
        <v>0</v>
      </c>
      <c r="DA49" s="220">
        <f t="shared" si="118"/>
        <v>72</v>
      </c>
      <c r="DB49" s="220">
        <f t="shared" si="119"/>
        <v>0</v>
      </c>
      <c r="DC49" s="220">
        <f t="shared" si="120"/>
        <v>25</v>
      </c>
      <c r="DD49" s="220">
        <f t="shared" si="121"/>
        <v>15</v>
      </c>
      <c r="DE49" s="220">
        <f t="shared" si="122"/>
        <v>32</v>
      </c>
      <c r="DF49" s="220">
        <f t="shared" si="123"/>
        <v>0</v>
      </c>
      <c r="DG49" s="220">
        <f t="shared" si="124"/>
        <v>0</v>
      </c>
      <c r="DH49" s="220">
        <v>0</v>
      </c>
      <c r="DI49" s="220">
        <f t="shared" si="125"/>
        <v>2</v>
      </c>
      <c r="DJ49" s="220">
        <v>0</v>
      </c>
      <c r="DK49" s="220">
        <v>0</v>
      </c>
      <c r="DL49" s="220">
        <v>0</v>
      </c>
      <c r="DM49" s="220">
        <v>2</v>
      </c>
    </row>
    <row r="50" spans="1:117" s="177" customFormat="1" ht="12" customHeight="1">
      <c r="A50" s="178" t="s">
        <v>248</v>
      </c>
      <c r="B50" s="179" t="s">
        <v>402</v>
      </c>
      <c r="C50" s="178" t="s">
        <v>403</v>
      </c>
      <c r="D50" s="220">
        <f t="shared" si="65"/>
        <v>5162</v>
      </c>
      <c r="E50" s="220">
        <f t="shared" si="66"/>
        <v>3693</v>
      </c>
      <c r="F50" s="220">
        <f t="shared" si="67"/>
        <v>0</v>
      </c>
      <c r="G50" s="220">
        <v>0</v>
      </c>
      <c r="H50" s="220">
        <v>0</v>
      </c>
      <c r="I50" s="220">
        <v>0</v>
      </c>
      <c r="J50" s="220">
        <f t="shared" si="68"/>
        <v>2936</v>
      </c>
      <c r="K50" s="220">
        <v>0</v>
      </c>
      <c r="L50" s="220">
        <v>2936</v>
      </c>
      <c r="M50" s="220">
        <v>0</v>
      </c>
      <c r="N50" s="220">
        <f t="shared" si="69"/>
        <v>212</v>
      </c>
      <c r="O50" s="220">
        <v>0</v>
      </c>
      <c r="P50" s="220">
        <v>212</v>
      </c>
      <c r="Q50" s="220">
        <v>0</v>
      </c>
      <c r="R50" s="220">
        <f t="shared" si="70"/>
        <v>527</v>
      </c>
      <c r="S50" s="220">
        <v>0</v>
      </c>
      <c r="T50" s="220">
        <v>527</v>
      </c>
      <c r="U50" s="220">
        <v>0</v>
      </c>
      <c r="V50" s="220">
        <f t="shared" si="71"/>
        <v>5</v>
      </c>
      <c r="W50" s="220">
        <v>0</v>
      </c>
      <c r="X50" s="220">
        <v>5</v>
      </c>
      <c r="Y50" s="220">
        <v>0</v>
      </c>
      <c r="Z50" s="220">
        <f t="shared" si="72"/>
        <v>13</v>
      </c>
      <c r="AA50" s="220">
        <v>0</v>
      </c>
      <c r="AB50" s="220">
        <v>13</v>
      </c>
      <c r="AC50" s="220">
        <v>0</v>
      </c>
      <c r="AD50" s="220">
        <f t="shared" si="73"/>
        <v>1124</v>
      </c>
      <c r="AE50" s="220">
        <f t="shared" si="74"/>
        <v>0</v>
      </c>
      <c r="AF50" s="220">
        <v>0</v>
      </c>
      <c r="AG50" s="220">
        <v>0</v>
      </c>
      <c r="AH50" s="220">
        <v>0</v>
      </c>
      <c r="AI50" s="220">
        <f t="shared" si="75"/>
        <v>1075</v>
      </c>
      <c r="AJ50" s="220">
        <v>0</v>
      </c>
      <c r="AK50" s="220">
        <v>0</v>
      </c>
      <c r="AL50" s="220">
        <v>1075</v>
      </c>
      <c r="AM50" s="220">
        <f t="shared" si="76"/>
        <v>41</v>
      </c>
      <c r="AN50" s="220">
        <v>0</v>
      </c>
      <c r="AO50" s="220">
        <v>0</v>
      </c>
      <c r="AP50" s="220">
        <v>41</v>
      </c>
      <c r="AQ50" s="220">
        <f t="shared" si="77"/>
        <v>8</v>
      </c>
      <c r="AR50" s="220">
        <v>0</v>
      </c>
      <c r="AS50" s="220">
        <v>0</v>
      </c>
      <c r="AT50" s="220">
        <v>8</v>
      </c>
      <c r="AU50" s="220">
        <f t="shared" si="78"/>
        <v>0</v>
      </c>
      <c r="AV50" s="220">
        <v>0</v>
      </c>
      <c r="AW50" s="220">
        <v>0</v>
      </c>
      <c r="AX50" s="220">
        <v>0</v>
      </c>
      <c r="AY50" s="220">
        <f t="shared" si="79"/>
        <v>0</v>
      </c>
      <c r="AZ50" s="220">
        <v>0</v>
      </c>
      <c r="BA50" s="220">
        <v>0</v>
      </c>
      <c r="BB50" s="220">
        <v>0</v>
      </c>
      <c r="BC50" s="220">
        <f t="shared" si="80"/>
        <v>345</v>
      </c>
      <c r="BD50" s="220">
        <f t="shared" si="81"/>
        <v>70</v>
      </c>
      <c r="BE50" s="220">
        <v>0</v>
      </c>
      <c r="BF50" s="220">
        <v>70</v>
      </c>
      <c r="BG50" s="220">
        <v>0</v>
      </c>
      <c r="BH50" s="220">
        <v>0</v>
      </c>
      <c r="BI50" s="220">
        <v>0</v>
      </c>
      <c r="BJ50" s="220">
        <v>0</v>
      </c>
      <c r="BK50" s="220">
        <f t="shared" si="82"/>
        <v>275</v>
      </c>
      <c r="BL50" s="220">
        <v>0</v>
      </c>
      <c r="BM50" s="220">
        <v>275</v>
      </c>
      <c r="BN50" s="220">
        <v>0</v>
      </c>
      <c r="BO50" s="220">
        <v>0</v>
      </c>
      <c r="BP50" s="220">
        <v>0</v>
      </c>
      <c r="BQ50" s="220">
        <v>0</v>
      </c>
      <c r="BR50" s="220">
        <f t="shared" si="83"/>
        <v>3763</v>
      </c>
      <c r="BS50" s="220">
        <f t="shared" si="84"/>
        <v>0</v>
      </c>
      <c r="BT50" s="220">
        <f t="shared" si="85"/>
        <v>3006</v>
      </c>
      <c r="BU50" s="220">
        <f t="shared" si="86"/>
        <v>212</v>
      </c>
      <c r="BV50" s="220">
        <f t="shared" si="87"/>
        <v>527</v>
      </c>
      <c r="BW50" s="220">
        <f t="shared" si="88"/>
        <v>5</v>
      </c>
      <c r="BX50" s="220">
        <f t="shared" si="89"/>
        <v>13</v>
      </c>
      <c r="BY50" s="220">
        <f t="shared" si="90"/>
        <v>3693</v>
      </c>
      <c r="BZ50" s="220">
        <f t="shared" si="91"/>
        <v>0</v>
      </c>
      <c r="CA50" s="220">
        <f t="shared" si="92"/>
        <v>2936</v>
      </c>
      <c r="CB50" s="220">
        <f t="shared" si="93"/>
        <v>212</v>
      </c>
      <c r="CC50" s="220">
        <f t="shared" si="94"/>
        <v>527</v>
      </c>
      <c r="CD50" s="220">
        <f t="shared" si="95"/>
        <v>5</v>
      </c>
      <c r="CE50" s="220">
        <f t="shared" si="96"/>
        <v>13</v>
      </c>
      <c r="CF50" s="220">
        <f t="shared" si="97"/>
        <v>70</v>
      </c>
      <c r="CG50" s="220">
        <f t="shared" si="98"/>
        <v>0</v>
      </c>
      <c r="CH50" s="220">
        <f t="shared" si="99"/>
        <v>70</v>
      </c>
      <c r="CI50" s="220">
        <f t="shared" si="100"/>
        <v>0</v>
      </c>
      <c r="CJ50" s="220">
        <f t="shared" si="101"/>
        <v>0</v>
      </c>
      <c r="CK50" s="220">
        <f t="shared" si="102"/>
        <v>0</v>
      </c>
      <c r="CL50" s="220">
        <f t="shared" si="103"/>
        <v>0</v>
      </c>
      <c r="CM50" s="220">
        <f t="shared" si="104"/>
        <v>1399</v>
      </c>
      <c r="CN50" s="220">
        <f t="shared" si="105"/>
        <v>0</v>
      </c>
      <c r="CO50" s="220">
        <f t="shared" si="106"/>
        <v>1350</v>
      </c>
      <c r="CP50" s="220">
        <f t="shared" si="107"/>
        <v>41</v>
      </c>
      <c r="CQ50" s="220">
        <f t="shared" si="108"/>
        <v>8</v>
      </c>
      <c r="CR50" s="220">
        <f t="shared" si="109"/>
        <v>0</v>
      </c>
      <c r="CS50" s="220">
        <f t="shared" si="110"/>
        <v>0</v>
      </c>
      <c r="CT50" s="220">
        <f t="shared" si="111"/>
        <v>1124</v>
      </c>
      <c r="CU50" s="220">
        <f t="shared" si="112"/>
        <v>0</v>
      </c>
      <c r="CV50" s="220">
        <f t="shared" si="113"/>
        <v>1075</v>
      </c>
      <c r="CW50" s="220">
        <f t="shared" si="114"/>
        <v>41</v>
      </c>
      <c r="CX50" s="220">
        <f t="shared" si="115"/>
        <v>8</v>
      </c>
      <c r="CY50" s="220">
        <f t="shared" si="116"/>
        <v>0</v>
      </c>
      <c r="CZ50" s="220">
        <f t="shared" si="117"/>
        <v>0</v>
      </c>
      <c r="DA50" s="220">
        <f t="shared" si="118"/>
        <v>275</v>
      </c>
      <c r="DB50" s="220">
        <f t="shared" si="119"/>
        <v>0</v>
      </c>
      <c r="DC50" s="220">
        <f t="shared" si="120"/>
        <v>275</v>
      </c>
      <c r="DD50" s="220">
        <f t="shared" si="121"/>
        <v>0</v>
      </c>
      <c r="DE50" s="220">
        <f t="shared" si="122"/>
        <v>0</v>
      </c>
      <c r="DF50" s="220">
        <f t="shared" si="123"/>
        <v>0</v>
      </c>
      <c r="DG50" s="220">
        <f t="shared" si="124"/>
        <v>0</v>
      </c>
      <c r="DH50" s="220">
        <v>0</v>
      </c>
      <c r="DI50" s="220">
        <f t="shared" si="125"/>
        <v>0</v>
      </c>
      <c r="DJ50" s="220">
        <v>0</v>
      </c>
      <c r="DK50" s="220">
        <v>0</v>
      </c>
      <c r="DL50" s="220">
        <v>0</v>
      </c>
      <c r="DM50" s="220">
        <v>0</v>
      </c>
    </row>
    <row r="51" spans="1:117" s="177" customFormat="1" ht="12" customHeight="1">
      <c r="A51" s="178" t="s">
        <v>248</v>
      </c>
      <c r="B51" s="179" t="s">
        <v>404</v>
      </c>
      <c r="C51" s="178" t="s">
        <v>405</v>
      </c>
      <c r="D51" s="220">
        <f t="shared" si="65"/>
        <v>1865</v>
      </c>
      <c r="E51" s="220">
        <f t="shared" si="66"/>
        <v>1315</v>
      </c>
      <c r="F51" s="220">
        <f t="shared" si="67"/>
        <v>0</v>
      </c>
      <c r="G51" s="220">
        <v>0</v>
      </c>
      <c r="H51" s="220">
        <v>0</v>
      </c>
      <c r="I51" s="220">
        <v>0</v>
      </c>
      <c r="J51" s="220">
        <f t="shared" si="68"/>
        <v>994</v>
      </c>
      <c r="K51" s="220">
        <v>0</v>
      </c>
      <c r="L51" s="220">
        <v>994</v>
      </c>
      <c r="M51" s="220">
        <v>0</v>
      </c>
      <c r="N51" s="220">
        <f t="shared" si="69"/>
        <v>88</v>
      </c>
      <c r="O51" s="220">
        <v>0</v>
      </c>
      <c r="P51" s="220">
        <v>88</v>
      </c>
      <c r="Q51" s="220">
        <v>0</v>
      </c>
      <c r="R51" s="220">
        <f t="shared" si="70"/>
        <v>227</v>
      </c>
      <c r="S51" s="220">
        <v>0</v>
      </c>
      <c r="T51" s="220">
        <v>227</v>
      </c>
      <c r="U51" s="220">
        <v>0</v>
      </c>
      <c r="V51" s="220">
        <f t="shared" si="71"/>
        <v>2</v>
      </c>
      <c r="W51" s="220">
        <v>0</v>
      </c>
      <c r="X51" s="220">
        <v>2</v>
      </c>
      <c r="Y51" s="220">
        <v>0</v>
      </c>
      <c r="Z51" s="220">
        <f t="shared" si="72"/>
        <v>4</v>
      </c>
      <c r="AA51" s="220">
        <v>0</v>
      </c>
      <c r="AB51" s="220">
        <v>4</v>
      </c>
      <c r="AC51" s="220">
        <v>0</v>
      </c>
      <c r="AD51" s="220">
        <f t="shared" si="73"/>
        <v>443</v>
      </c>
      <c r="AE51" s="220">
        <f t="shared" si="74"/>
        <v>0</v>
      </c>
      <c r="AF51" s="220">
        <v>0</v>
      </c>
      <c r="AG51" s="220">
        <v>0</v>
      </c>
      <c r="AH51" s="220">
        <v>0</v>
      </c>
      <c r="AI51" s="220">
        <f t="shared" si="75"/>
        <v>438</v>
      </c>
      <c r="AJ51" s="220">
        <v>0</v>
      </c>
      <c r="AK51" s="220">
        <v>0</v>
      </c>
      <c r="AL51" s="220">
        <v>438</v>
      </c>
      <c r="AM51" s="220">
        <f t="shared" si="76"/>
        <v>5</v>
      </c>
      <c r="AN51" s="220">
        <v>0</v>
      </c>
      <c r="AO51" s="220">
        <v>0</v>
      </c>
      <c r="AP51" s="220">
        <v>5</v>
      </c>
      <c r="AQ51" s="220">
        <f t="shared" si="77"/>
        <v>0</v>
      </c>
      <c r="AR51" s="220">
        <v>0</v>
      </c>
      <c r="AS51" s="220">
        <v>0</v>
      </c>
      <c r="AT51" s="220">
        <v>0</v>
      </c>
      <c r="AU51" s="220">
        <f t="shared" si="78"/>
        <v>0</v>
      </c>
      <c r="AV51" s="220">
        <v>0</v>
      </c>
      <c r="AW51" s="220">
        <v>0</v>
      </c>
      <c r="AX51" s="220">
        <v>0</v>
      </c>
      <c r="AY51" s="220">
        <f t="shared" si="79"/>
        <v>0</v>
      </c>
      <c r="AZ51" s="220">
        <v>0</v>
      </c>
      <c r="BA51" s="220">
        <v>0</v>
      </c>
      <c r="BB51" s="220">
        <v>0</v>
      </c>
      <c r="BC51" s="220">
        <f t="shared" si="80"/>
        <v>107</v>
      </c>
      <c r="BD51" s="220">
        <f t="shared" si="81"/>
        <v>6</v>
      </c>
      <c r="BE51" s="220">
        <v>0</v>
      </c>
      <c r="BF51" s="220">
        <v>6</v>
      </c>
      <c r="BG51" s="220">
        <v>0</v>
      </c>
      <c r="BH51" s="220">
        <v>0</v>
      </c>
      <c r="BI51" s="220">
        <v>0</v>
      </c>
      <c r="BJ51" s="220">
        <v>0</v>
      </c>
      <c r="BK51" s="220">
        <f t="shared" si="82"/>
        <v>101</v>
      </c>
      <c r="BL51" s="220">
        <v>0</v>
      </c>
      <c r="BM51" s="220">
        <v>101</v>
      </c>
      <c r="BN51" s="220">
        <v>0</v>
      </c>
      <c r="BO51" s="220">
        <v>0</v>
      </c>
      <c r="BP51" s="220">
        <v>0</v>
      </c>
      <c r="BQ51" s="220">
        <v>0</v>
      </c>
      <c r="BR51" s="220">
        <f t="shared" si="83"/>
        <v>1321</v>
      </c>
      <c r="BS51" s="220">
        <f t="shared" si="84"/>
        <v>0</v>
      </c>
      <c r="BT51" s="220">
        <f t="shared" si="85"/>
        <v>1000</v>
      </c>
      <c r="BU51" s="220">
        <f t="shared" si="86"/>
        <v>88</v>
      </c>
      <c r="BV51" s="220">
        <f t="shared" si="87"/>
        <v>227</v>
      </c>
      <c r="BW51" s="220">
        <f t="shared" si="88"/>
        <v>2</v>
      </c>
      <c r="BX51" s="220">
        <f t="shared" si="89"/>
        <v>4</v>
      </c>
      <c r="BY51" s="220">
        <f t="shared" si="90"/>
        <v>1315</v>
      </c>
      <c r="BZ51" s="220">
        <f t="shared" si="91"/>
        <v>0</v>
      </c>
      <c r="CA51" s="220">
        <f t="shared" si="92"/>
        <v>994</v>
      </c>
      <c r="CB51" s="220">
        <f t="shared" si="93"/>
        <v>88</v>
      </c>
      <c r="CC51" s="220">
        <f t="shared" si="94"/>
        <v>227</v>
      </c>
      <c r="CD51" s="220">
        <f t="shared" si="95"/>
        <v>2</v>
      </c>
      <c r="CE51" s="220">
        <f t="shared" si="96"/>
        <v>4</v>
      </c>
      <c r="CF51" s="220">
        <f t="shared" si="97"/>
        <v>6</v>
      </c>
      <c r="CG51" s="220">
        <f t="shared" si="98"/>
        <v>0</v>
      </c>
      <c r="CH51" s="220">
        <f t="shared" si="99"/>
        <v>6</v>
      </c>
      <c r="CI51" s="220">
        <f t="shared" si="100"/>
        <v>0</v>
      </c>
      <c r="CJ51" s="220">
        <f t="shared" si="101"/>
        <v>0</v>
      </c>
      <c r="CK51" s="220">
        <f t="shared" si="102"/>
        <v>0</v>
      </c>
      <c r="CL51" s="220">
        <f t="shared" si="103"/>
        <v>0</v>
      </c>
      <c r="CM51" s="220">
        <f t="shared" si="104"/>
        <v>544</v>
      </c>
      <c r="CN51" s="220">
        <f t="shared" si="105"/>
        <v>0</v>
      </c>
      <c r="CO51" s="220">
        <f t="shared" si="106"/>
        <v>539</v>
      </c>
      <c r="CP51" s="220">
        <f t="shared" si="107"/>
        <v>5</v>
      </c>
      <c r="CQ51" s="220">
        <f t="shared" si="108"/>
        <v>0</v>
      </c>
      <c r="CR51" s="220">
        <f t="shared" si="109"/>
        <v>0</v>
      </c>
      <c r="CS51" s="220">
        <f t="shared" si="110"/>
        <v>0</v>
      </c>
      <c r="CT51" s="220">
        <f t="shared" si="111"/>
        <v>443</v>
      </c>
      <c r="CU51" s="220">
        <f t="shared" si="112"/>
        <v>0</v>
      </c>
      <c r="CV51" s="220">
        <f t="shared" si="113"/>
        <v>438</v>
      </c>
      <c r="CW51" s="220">
        <f t="shared" si="114"/>
        <v>5</v>
      </c>
      <c r="CX51" s="220">
        <f t="shared" si="115"/>
        <v>0</v>
      </c>
      <c r="CY51" s="220">
        <f t="shared" si="116"/>
        <v>0</v>
      </c>
      <c r="CZ51" s="220">
        <f t="shared" si="117"/>
        <v>0</v>
      </c>
      <c r="DA51" s="220">
        <f t="shared" si="118"/>
        <v>101</v>
      </c>
      <c r="DB51" s="220">
        <f t="shared" si="119"/>
        <v>0</v>
      </c>
      <c r="DC51" s="220">
        <f t="shared" si="120"/>
        <v>101</v>
      </c>
      <c r="DD51" s="220">
        <f t="shared" si="121"/>
        <v>0</v>
      </c>
      <c r="DE51" s="220">
        <f t="shared" si="122"/>
        <v>0</v>
      </c>
      <c r="DF51" s="220">
        <f t="shared" si="123"/>
        <v>0</v>
      </c>
      <c r="DG51" s="220">
        <f t="shared" si="124"/>
        <v>0</v>
      </c>
      <c r="DH51" s="220">
        <v>0</v>
      </c>
      <c r="DI51" s="220">
        <f t="shared" si="125"/>
        <v>0</v>
      </c>
      <c r="DJ51" s="220">
        <v>0</v>
      </c>
      <c r="DK51" s="220">
        <v>0</v>
      </c>
      <c r="DL51" s="220">
        <v>0</v>
      </c>
      <c r="DM51" s="220">
        <v>0</v>
      </c>
    </row>
    <row r="52" spans="1:117" s="177" customFormat="1" ht="12" customHeight="1">
      <c r="A52" s="178" t="s">
        <v>248</v>
      </c>
      <c r="B52" s="179" t="s">
        <v>406</v>
      </c>
      <c r="C52" s="178" t="s">
        <v>407</v>
      </c>
      <c r="D52" s="220">
        <f t="shared" si="65"/>
        <v>1503</v>
      </c>
      <c r="E52" s="220">
        <f t="shared" si="66"/>
        <v>996</v>
      </c>
      <c r="F52" s="220">
        <f t="shared" si="67"/>
        <v>0</v>
      </c>
      <c r="G52" s="220">
        <v>0</v>
      </c>
      <c r="H52" s="220">
        <v>0</v>
      </c>
      <c r="I52" s="220">
        <v>0</v>
      </c>
      <c r="J52" s="220">
        <f t="shared" si="68"/>
        <v>737</v>
      </c>
      <c r="K52" s="220">
        <v>0</v>
      </c>
      <c r="L52" s="220">
        <v>737</v>
      </c>
      <c r="M52" s="220">
        <v>0</v>
      </c>
      <c r="N52" s="220">
        <f t="shared" si="69"/>
        <v>82</v>
      </c>
      <c r="O52" s="220">
        <v>0</v>
      </c>
      <c r="P52" s="220">
        <v>82</v>
      </c>
      <c r="Q52" s="220">
        <v>0</v>
      </c>
      <c r="R52" s="220">
        <f t="shared" si="70"/>
        <v>172</v>
      </c>
      <c r="S52" s="220">
        <v>0</v>
      </c>
      <c r="T52" s="220">
        <v>172</v>
      </c>
      <c r="U52" s="220">
        <v>0</v>
      </c>
      <c r="V52" s="220">
        <f t="shared" si="71"/>
        <v>2</v>
      </c>
      <c r="W52" s="220">
        <v>0</v>
      </c>
      <c r="X52" s="220">
        <v>2</v>
      </c>
      <c r="Y52" s="220">
        <v>0</v>
      </c>
      <c r="Z52" s="220">
        <f t="shared" si="72"/>
        <v>3</v>
      </c>
      <c r="AA52" s="220">
        <v>0</v>
      </c>
      <c r="AB52" s="220">
        <v>3</v>
      </c>
      <c r="AC52" s="220">
        <v>0</v>
      </c>
      <c r="AD52" s="220">
        <f t="shared" si="73"/>
        <v>477</v>
      </c>
      <c r="AE52" s="220">
        <f t="shared" si="74"/>
        <v>0</v>
      </c>
      <c r="AF52" s="220">
        <v>0</v>
      </c>
      <c r="AG52" s="220">
        <v>0</v>
      </c>
      <c r="AH52" s="220">
        <v>0</v>
      </c>
      <c r="AI52" s="220">
        <f t="shared" si="75"/>
        <v>454</v>
      </c>
      <c r="AJ52" s="220">
        <v>0</v>
      </c>
      <c r="AK52" s="220">
        <v>0</v>
      </c>
      <c r="AL52" s="220">
        <v>454</v>
      </c>
      <c r="AM52" s="220">
        <f t="shared" si="76"/>
        <v>22</v>
      </c>
      <c r="AN52" s="220">
        <v>0</v>
      </c>
      <c r="AO52" s="220">
        <v>0</v>
      </c>
      <c r="AP52" s="220">
        <v>22</v>
      </c>
      <c r="AQ52" s="220">
        <f t="shared" si="77"/>
        <v>1</v>
      </c>
      <c r="AR52" s="220">
        <v>0</v>
      </c>
      <c r="AS52" s="220">
        <v>0</v>
      </c>
      <c r="AT52" s="220">
        <v>1</v>
      </c>
      <c r="AU52" s="220">
        <f t="shared" si="78"/>
        <v>0</v>
      </c>
      <c r="AV52" s="220">
        <v>0</v>
      </c>
      <c r="AW52" s="220">
        <v>0</v>
      </c>
      <c r="AX52" s="220">
        <v>0</v>
      </c>
      <c r="AY52" s="220">
        <f t="shared" si="79"/>
        <v>0</v>
      </c>
      <c r="AZ52" s="220">
        <v>0</v>
      </c>
      <c r="BA52" s="220">
        <v>0</v>
      </c>
      <c r="BB52" s="220">
        <v>0</v>
      </c>
      <c r="BC52" s="220">
        <f t="shared" si="80"/>
        <v>30</v>
      </c>
      <c r="BD52" s="220">
        <f t="shared" si="81"/>
        <v>6</v>
      </c>
      <c r="BE52" s="220">
        <v>0</v>
      </c>
      <c r="BF52" s="220">
        <v>6</v>
      </c>
      <c r="BG52" s="220">
        <v>0</v>
      </c>
      <c r="BH52" s="220">
        <v>0</v>
      </c>
      <c r="BI52" s="220">
        <v>0</v>
      </c>
      <c r="BJ52" s="220">
        <v>0</v>
      </c>
      <c r="BK52" s="220">
        <f t="shared" si="82"/>
        <v>24</v>
      </c>
      <c r="BL52" s="220">
        <v>0</v>
      </c>
      <c r="BM52" s="220">
        <v>24</v>
      </c>
      <c r="BN52" s="220">
        <v>0</v>
      </c>
      <c r="BO52" s="220">
        <v>0</v>
      </c>
      <c r="BP52" s="220">
        <v>0</v>
      </c>
      <c r="BQ52" s="220">
        <v>0</v>
      </c>
      <c r="BR52" s="220">
        <f t="shared" si="83"/>
        <v>1002</v>
      </c>
      <c r="BS52" s="220">
        <f t="shared" si="84"/>
        <v>0</v>
      </c>
      <c r="BT52" s="220">
        <f t="shared" si="85"/>
        <v>743</v>
      </c>
      <c r="BU52" s="220">
        <f t="shared" si="86"/>
        <v>82</v>
      </c>
      <c r="BV52" s="220">
        <f t="shared" si="87"/>
        <v>172</v>
      </c>
      <c r="BW52" s="220">
        <f t="shared" si="88"/>
        <v>2</v>
      </c>
      <c r="BX52" s="220">
        <f t="shared" si="89"/>
        <v>3</v>
      </c>
      <c r="BY52" s="220">
        <f t="shared" si="90"/>
        <v>996</v>
      </c>
      <c r="BZ52" s="220">
        <f t="shared" si="91"/>
        <v>0</v>
      </c>
      <c r="CA52" s="220">
        <f t="shared" si="92"/>
        <v>737</v>
      </c>
      <c r="CB52" s="220">
        <f t="shared" si="93"/>
        <v>82</v>
      </c>
      <c r="CC52" s="220">
        <f t="shared" si="94"/>
        <v>172</v>
      </c>
      <c r="CD52" s="220">
        <f t="shared" si="95"/>
        <v>2</v>
      </c>
      <c r="CE52" s="220">
        <f t="shared" si="96"/>
        <v>3</v>
      </c>
      <c r="CF52" s="220">
        <f t="shared" si="97"/>
        <v>6</v>
      </c>
      <c r="CG52" s="220">
        <f t="shared" si="98"/>
        <v>0</v>
      </c>
      <c r="CH52" s="220">
        <f t="shared" si="99"/>
        <v>6</v>
      </c>
      <c r="CI52" s="220">
        <f t="shared" si="100"/>
        <v>0</v>
      </c>
      <c r="CJ52" s="220">
        <f t="shared" si="101"/>
        <v>0</v>
      </c>
      <c r="CK52" s="220">
        <f t="shared" si="102"/>
        <v>0</v>
      </c>
      <c r="CL52" s="220">
        <f t="shared" si="103"/>
        <v>0</v>
      </c>
      <c r="CM52" s="220">
        <f t="shared" si="104"/>
        <v>501</v>
      </c>
      <c r="CN52" s="220">
        <f t="shared" si="105"/>
        <v>0</v>
      </c>
      <c r="CO52" s="220">
        <f t="shared" si="106"/>
        <v>478</v>
      </c>
      <c r="CP52" s="220">
        <f t="shared" si="107"/>
        <v>22</v>
      </c>
      <c r="CQ52" s="220">
        <f t="shared" si="108"/>
        <v>1</v>
      </c>
      <c r="CR52" s="220">
        <f t="shared" si="109"/>
        <v>0</v>
      </c>
      <c r="CS52" s="220">
        <f t="shared" si="110"/>
        <v>0</v>
      </c>
      <c r="CT52" s="220">
        <f t="shared" si="111"/>
        <v>477</v>
      </c>
      <c r="CU52" s="220">
        <f t="shared" si="112"/>
        <v>0</v>
      </c>
      <c r="CV52" s="220">
        <f t="shared" si="113"/>
        <v>454</v>
      </c>
      <c r="CW52" s="220">
        <f t="shared" si="114"/>
        <v>22</v>
      </c>
      <c r="CX52" s="220">
        <f t="shared" si="115"/>
        <v>1</v>
      </c>
      <c r="CY52" s="220">
        <f t="shared" si="116"/>
        <v>0</v>
      </c>
      <c r="CZ52" s="220">
        <f t="shared" si="117"/>
        <v>0</v>
      </c>
      <c r="DA52" s="220">
        <f t="shared" si="118"/>
        <v>24</v>
      </c>
      <c r="DB52" s="220">
        <f t="shared" si="119"/>
        <v>0</v>
      </c>
      <c r="DC52" s="220">
        <f t="shared" si="120"/>
        <v>24</v>
      </c>
      <c r="DD52" s="220">
        <f t="shared" si="121"/>
        <v>0</v>
      </c>
      <c r="DE52" s="220">
        <f t="shared" si="122"/>
        <v>0</v>
      </c>
      <c r="DF52" s="220">
        <f t="shared" si="123"/>
        <v>0</v>
      </c>
      <c r="DG52" s="220">
        <f t="shared" si="124"/>
        <v>0</v>
      </c>
      <c r="DH52" s="220">
        <v>0</v>
      </c>
      <c r="DI52" s="220">
        <f t="shared" si="125"/>
        <v>0</v>
      </c>
      <c r="DJ52" s="220">
        <v>0</v>
      </c>
      <c r="DK52" s="220">
        <v>0</v>
      </c>
      <c r="DL52" s="220">
        <v>0</v>
      </c>
      <c r="DM52" s="220">
        <v>0</v>
      </c>
    </row>
    <row r="53" spans="1:117" s="177" customFormat="1" ht="12" customHeight="1">
      <c r="A53" s="178" t="s">
        <v>248</v>
      </c>
      <c r="B53" s="179" t="s">
        <v>408</v>
      </c>
      <c r="C53" s="178" t="s">
        <v>409</v>
      </c>
      <c r="D53" s="220">
        <f t="shared" si="65"/>
        <v>1991</v>
      </c>
      <c r="E53" s="220">
        <f t="shared" si="66"/>
        <v>1527</v>
      </c>
      <c r="F53" s="220">
        <f t="shared" si="67"/>
        <v>0</v>
      </c>
      <c r="G53" s="220">
        <v>0</v>
      </c>
      <c r="H53" s="220">
        <v>0</v>
      </c>
      <c r="I53" s="220">
        <v>0</v>
      </c>
      <c r="J53" s="220">
        <f t="shared" si="68"/>
        <v>1201</v>
      </c>
      <c r="K53" s="220">
        <v>0</v>
      </c>
      <c r="L53" s="220">
        <v>1201</v>
      </c>
      <c r="M53" s="220">
        <v>0</v>
      </c>
      <c r="N53" s="220">
        <f t="shared" si="69"/>
        <v>88</v>
      </c>
      <c r="O53" s="220">
        <v>0</v>
      </c>
      <c r="P53" s="220">
        <v>88</v>
      </c>
      <c r="Q53" s="220">
        <v>0</v>
      </c>
      <c r="R53" s="220">
        <f t="shared" si="70"/>
        <v>232</v>
      </c>
      <c r="S53" s="220">
        <v>0</v>
      </c>
      <c r="T53" s="220">
        <v>232</v>
      </c>
      <c r="U53" s="220">
        <v>0</v>
      </c>
      <c r="V53" s="220">
        <f t="shared" si="71"/>
        <v>2</v>
      </c>
      <c r="W53" s="220">
        <v>0</v>
      </c>
      <c r="X53" s="220">
        <v>2</v>
      </c>
      <c r="Y53" s="220">
        <v>0</v>
      </c>
      <c r="Z53" s="220">
        <f t="shared" si="72"/>
        <v>4</v>
      </c>
      <c r="AA53" s="220">
        <v>0</v>
      </c>
      <c r="AB53" s="220">
        <v>4</v>
      </c>
      <c r="AC53" s="220">
        <v>0</v>
      </c>
      <c r="AD53" s="220">
        <f t="shared" si="73"/>
        <v>327</v>
      </c>
      <c r="AE53" s="220">
        <f t="shared" si="74"/>
        <v>0</v>
      </c>
      <c r="AF53" s="220">
        <v>0</v>
      </c>
      <c r="AG53" s="220">
        <v>0</v>
      </c>
      <c r="AH53" s="220">
        <v>0</v>
      </c>
      <c r="AI53" s="220">
        <f t="shared" si="75"/>
        <v>327</v>
      </c>
      <c r="AJ53" s="220">
        <v>0</v>
      </c>
      <c r="AK53" s="220">
        <v>0</v>
      </c>
      <c r="AL53" s="220">
        <v>327</v>
      </c>
      <c r="AM53" s="220">
        <f t="shared" si="76"/>
        <v>0</v>
      </c>
      <c r="AN53" s="220">
        <v>0</v>
      </c>
      <c r="AO53" s="220">
        <v>0</v>
      </c>
      <c r="AP53" s="220">
        <v>0</v>
      </c>
      <c r="AQ53" s="220">
        <f t="shared" si="77"/>
        <v>0</v>
      </c>
      <c r="AR53" s="220">
        <v>0</v>
      </c>
      <c r="AS53" s="220">
        <v>0</v>
      </c>
      <c r="AT53" s="220">
        <v>0</v>
      </c>
      <c r="AU53" s="220">
        <f t="shared" si="78"/>
        <v>0</v>
      </c>
      <c r="AV53" s="220">
        <v>0</v>
      </c>
      <c r="AW53" s="220">
        <v>0</v>
      </c>
      <c r="AX53" s="220">
        <v>0</v>
      </c>
      <c r="AY53" s="220">
        <f t="shared" si="79"/>
        <v>0</v>
      </c>
      <c r="AZ53" s="220">
        <v>0</v>
      </c>
      <c r="BA53" s="220">
        <v>0</v>
      </c>
      <c r="BB53" s="220">
        <v>0</v>
      </c>
      <c r="BC53" s="220">
        <f t="shared" si="80"/>
        <v>137</v>
      </c>
      <c r="BD53" s="220">
        <f t="shared" si="81"/>
        <v>13</v>
      </c>
      <c r="BE53" s="220">
        <v>0</v>
      </c>
      <c r="BF53" s="220">
        <v>13</v>
      </c>
      <c r="BG53" s="220">
        <v>0</v>
      </c>
      <c r="BH53" s="220">
        <v>0</v>
      </c>
      <c r="BI53" s="220">
        <v>0</v>
      </c>
      <c r="BJ53" s="220">
        <v>0</v>
      </c>
      <c r="BK53" s="220">
        <f t="shared" si="82"/>
        <v>124</v>
      </c>
      <c r="BL53" s="220">
        <v>0</v>
      </c>
      <c r="BM53" s="220">
        <v>106</v>
      </c>
      <c r="BN53" s="220">
        <v>13</v>
      </c>
      <c r="BO53" s="220">
        <v>0</v>
      </c>
      <c r="BP53" s="220">
        <v>5</v>
      </c>
      <c r="BQ53" s="220">
        <v>0</v>
      </c>
      <c r="BR53" s="220">
        <f t="shared" si="83"/>
        <v>1540</v>
      </c>
      <c r="BS53" s="220">
        <f t="shared" si="84"/>
        <v>0</v>
      </c>
      <c r="BT53" s="220">
        <f t="shared" si="85"/>
        <v>1214</v>
      </c>
      <c r="BU53" s="220">
        <f t="shared" si="86"/>
        <v>88</v>
      </c>
      <c r="BV53" s="220">
        <f t="shared" si="87"/>
        <v>232</v>
      </c>
      <c r="BW53" s="220">
        <f t="shared" si="88"/>
        <v>2</v>
      </c>
      <c r="BX53" s="220">
        <f t="shared" si="89"/>
        <v>4</v>
      </c>
      <c r="BY53" s="220">
        <f t="shared" si="90"/>
        <v>1527</v>
      </c>
      <c r="BZ53" s="220">
        <f t="shared" si="91"/>
        <v>0</v>
      </c>
      <c r="CA53" s="220">
        <f t="shared" si="92"/>
        <v>1201</v>
      </c>
      <c r="CB53" s="220">
        <f t="shared" si="93"/>
        <v>88</v>
      </c>
      <c r="CC53" s="220">
        <f t="shared" si="94"/>
        <v>232</v>
      </c>
      <c r="CD53" s="220">
        <f t="shared" si="95"/>
        <v>2</v>
      </c>
      <c r="CE53" s="220">
        <f t="shared" si="96"/>
        <v>4</v>
      </c>
      <c r="CF53" s="220">
        <f t="shared" si="97"/>
        <v>13</v>
      </c>
      <c r="CG53" s="220">
        <f t="shared" si="98"/>
        <v>0</v>
      </c>
      <c r="CH53" s="220">
        <f t="shared" si="99"/>
        <v>13</v>
      </c>
      <c r="CI53" s="220">
        <f t="shared" si="100"/>
        <v>0</v>
      </c>
      <c r="CJ53" s="220">
        <f t="shared" si="101"/>
        <v>0</v>
      </c>
      <c r="CK53" s="220">
        <f t="shared" si="102"/>
        <v>0</v>
      </c>
      <c r="CL53" s="220">
        <f t="shared" si="103"/>
        <v>0</v>
      </c>
      <c r="CM53" s="220">
        <f t="shared" si="104"/>
        <v>451</v>
      </c>
      <c r="CN53" s="220">
        <f t="shared" si="105"/>
        <v>0</v>
      </c>
      <c r="CO53" s="220">
        <f t="shared" si="106"/>
        <v>433</v>
      </c>
      <c r="CP53" s="220">
        <f t="shared" si="107"/>
        <v>13</v>
      </c>
      <c r="CQ53" s="220">
        <f t="shared" si="108"/>
        <v>0</v>
      </c>
      <c r="CR53" s="220">
        <f t="shared" si="109"/>
        <v>5</v>
      </c>
      <c r="CS53" s="220">
        <f t="shared" si="110"/>
        <v>0</v>
      </c>
      <c r="CT53" s="220">
        <f t="shared" si="111"/>
        <v>327</v>
      </c>
      <c r="CU53" s="220">
        <f t="shared" si="112"/>
        <v>0</v>
      </c>
      <c r="CV53" s="220">
        <f t="shared" si="113"/>
        <v>327</v>
      </c>
      <c r="CW53" s="220">
        <f t="shared" si="114"/>
        <v>0</v>
      </c>
      <c r="CX53" s="220">
        <f t="shared" si="115"/>
        <v>0</v>
      </c>
      <c r="CY53" s="220">
        <f t="shared" si="116"/>
        <v>0</v>
      </c>
      <c r="CZ53" s="220">
        <f t="shared" si="117"/>
        <v>0</v>
      </c>
      <c r="DA53" s="220">
        <f t="shared" si="118"/>
        <v>124</v>
      </c>
      <c r="DB53" s="220">
        <f t="shared" si="119"/>
        <v>0</v>
      </c>
      <c r="DC53" s="220">
        <f t="shared" si="120"/>
        <v>106</v>
      </c>
      <c r="DD53" s="220">
        <f t="shared" si="121"/>
        <v>13</v>
      </c>
      <c r="DE53" s="220">
        <f t="shared" si="122"/>
        <v>0</v>
      </c>
      <c r="DF53" s="220">
        <f t="shared" si="123"/>
        <v>5</v>
      </c>
      <c r="DG53" s="220">
        <f t="shared" si="124"/>
        <v>0</v>
      </c>
      <c r="DH53" s="220">
        <v>0</v>
      </c>
      <c r="DI53" s="220">
        <f t="shared" si="125"/>
        <v>0</v>
      </c>
      <c r="DJ53" s="220">
        <v>0</v>
      </c>
      <c r="DK53" s="220">
        <v>0</v>
      </c>
      <c r="DL53" s="220">
        <v>0</v>
      </c>
      <c r="DM53" s="220">
        <v>0</v>
      </c>
    </row>
    <row r="54" spans="1:117" s="177" customFormat="1" ht="12" customHeight="1">
      <c r="A54" s="178" t="s">
        <v>248</v>
      </c>
      <c r="B54" s="179" t="s">
        <v>410</v>
      </c>
      <c r="C54" s="178" t="s">
        <v>247</v>
      </c>
      <c r="D54" s="220">
        <f t="shared" si="65"/>
        <v>1627</v>
      </c>
      <c r="E54" s="220">
        <f t="shared" si="66"/>
        <v>1097</v>
      </c>
      <c r="F54" s="220">
        <f t="shared" si="67"/>
        <v>0</v>
      </c>
      <c r="G54" s="220">
        <v>0</v>
      </c>
      <c r="H54" s="220">
        <v>0</v>
      </c>
      <c r="I54" s="220">
        <v>0</v>
      </c>
      <c r="J54" s="220">
        <f t="shared" si="68"/>
        <v>856</v>
      </c>
      <c r="K54" s="220">
        <v>0</v>
      </c>
      <c r="L54" s="220">
        <v>856</v>
      </c>
      <c r="M54" s="220">
        <v>0</v>
      </c>
      <c r="N54" s="220">
        <f t="shared" si="69"/>
        <v>73</v>
      </c>
      <c r="O54" s="220">
        <v>0</v>
      </c>
      <c r="P54" s="220">
        <v>73</v>
      </c>
      <c r="Q54" s="220">
        <v>0</v>
      </c>
      <c r="R54" s="220">
        <f t="shared" si="70"/>
        <v>162</v>
      </c>
      <c r="S54" s="220">
        <v>0</v>
      </c>
      <c r="T54" s="220">
        <v>162</v>
      </c>
      <c r="U54" s="220">
        <v>0</v>
      </c>
      <c r="V54" s="220">
        <f t="shared" si="71"/>
        <v>2</v>
      </c>
      <c r="W54" s="220">
        <v>0</v>
      </c>
      <c r="X54" s="220">
        <v>2</v>
      </c>
      <c r="Y54" s="220">
        <v>0</v>
      </c>
      <c r="Z54" s="220">
        <f t="shared" si="72"/>
        <v>4</v>
      </c>
      <c r="AA54" s="220">
        <v>0</v>
      </c>
      <c r="AB54" s="220">
        <v>4</v>
      </c>
      <c r="AC54" s="220">
        <v>0</v>
      </c>
      <c r="AD54" s="220">
        <f t="shared" si="73"/>
        <v>472</v>
      </c>
      <c r="AE54" s="220">
        <f t="shared" si="74"/>
        <v>0</v>
      </c>
      <c r="AF54" s="220">
        <v>0</v>
      </c>
      <c r="AG54" s="220">
        <v>0</v>
      </c>
      <c r="AH54" s="220">
        <v>0</v>
      </c>
      <c r="AI54" s="220">
        <f t="shared" si="75"/>
        <v>472</v>
      </c>
      <c r="AJ54" s="220">
        <v>0</v>
      </c>
      <c r="AK54" s="220">
        <v>0</v>
      </c>
      <c r="AL54" s="220">
        <v>472</v>
      </c>
      <c r="AM54" s="220">
        <f t="shared" si="76"/>
        <v>0</v>
      </c>
      <c r="AN54" s="220">
        <v>0</v>
      </c>
      <c r="AO54" s="220">
        <v>0</v>
      </c>
      <c r="AP54" s="220">
        <v>0</v>
      </c>
      <c r="AQ54" s="220">
        <f t="shared" si="77"/>
        <v>0</v>
      </c>
      <c r="AR54" s="220">
        <v>0</v>
      </c>
      <c r="AS54" s="220">
        <v>0</v>
      </c>
      <c r="AT54" s="220">
        <v>0</v>
      </c>
      <c r="AU54" s="220">
        <f t="shared" si="78"/>
        <v>0</v>
      </c>
      <c r="AV54" s="220">
        <v>0</v>
      </c>
      <c r="AW54" s="220">
        <v>0</v>
      </c>
      <c r="AX54" s="220">
        <v>0</v>
      </c>
      <c r="AY54" s="220">
        <f t="shared" si="79"/>
        <v>0</v>
      </c>
      <c r="AZ54" s="220">
        <v>0</v>
      </c>
      <c r="BA54" s="220">
        <v>0</v>
      </c>
      <c r="BB54" s="220">
        <v>0</v>
      </c>
      <c r="BC54" s="220">
        <f t="shared" si="80"/>
        <v>58</v>
      </c>
      <c r="BD54" s="220">
        <f t="shared" si="81"/>
        <v>10</v>
      </c>
      <c r="BE54" s="220">
        <v>0</v>
      </c>
      <c r="BF54" s="220">
        <v>10</v>
      </c>
      <c r="BG54" s="220">
        <v>0</v>
      </c>
      <c r="BH54" s="220">
        <v>0</v>
      </c>
      <c r="BI54" s="220">
        <v>0</v>
      </c>
      <c r="BJ54" s="220">
        <v>0</v>
      </c>
      <c r="BK54" s="220">
        <f t="shared" si="82"/>
        <v>48</v>
      </c>
      <c r="BL54" s="220">
        <v>0</v>
      </c>
      <c r="BM54" s="220">
        <v>31</v>
      </c>
      <c r="BN54" s="220">
        <v>17</v>
      </c>
      <c r="BO54" s="220">
        <v>0</v>
      </c>
      <c r="BP54" s="220">
        <v>0</v>
      </c>
      <c r="BQ54" s="220">
        <v>0</v>
      </c>
      <c r="BR54" s="220">
        <f t="shared" si="83"/>
        <v>1107</v>
      </c>
      <c r="BS54" s="220">
        <f t="shared" si="84"/>
        <v>0</v>
      </c>
      <c r="BT54" s="220">
        <f t="shared" si="85"/>
        <v>866</v>
      </c>
      <c r="BU54" s="220">
        <f t="shared" si="86"/>
        <v>73</v>
      </c>
      <c r="BV54" s="220">
        <f t="shared" si="87"/>
        <v>162</v>
      </c>
      <c r="BW54" s="220">
        <f t="shared" si="88"/>
        <v>2</v>
      </c>
      <c r="BX54" s="220">
        <f t="shared" si="89"/>
        <v>4</v>
      </c>
      <c r="BY54" s="220">
        <f t="shared" si="90"/>
        <v>1097</v>
      </c>
      <c r="BZ54" s="220">
        <f t="shared" si="91"/>
        <v>0</v>
      </c>
      <c r="CA54" s="220">
        <f t="shared" si="92"/>
        <v>856</v>
      </c>
      <c r="CB54" s="220">
        <f t="shared" si="93"/>
        <v>73</v>
      </c>
      <c r="CC54" s="220">
        <f t="shared" si="94"/>
        <v>162</v>
      </c>
      <c r="CD54" s="220">
        <f t="shared" si="95"/>
        <v>2</v>
      </c>
      <c r="CE54" s="220">
        <f t="shared" si="96"/>
        <v>4</v>
      </c>
      <c r="CF54" s="220">
        <f t="shared" si="97"/>
        <v>10</v>
      </c>
      <c r="CG54" s="220">
        <f t="shared" si="98"/>
        <v>0</v>
      </c>
      <c r="CH54" s="220">
        <f t="shared" si="99"/>
        <v>10</v>
      </c>
      <c r="CI54" s="220">
        <f t="shared" si="100"/>
        <v>0</v>
      </c>
      <c r="CJ54" s="220">
        <f t="shared" si="101"/>
        <v>0</v>
      </c>
      <c r="CK54" s="220">
        <f t="shared" si="102"/>
        <v>0</v>
      </c>
      <c r="CL54" s="220">
        <f t="shared" si="103"/>
        <v>0</v>
      </c>
      <c r="CM54" s="220">
        <f t="shared" si="104"/>
        <v>520</v>
      </c>
      <c r="CN54" s="220">
        <f t="shared" si="105"/>
        <v>0</v>
      </c>
      <c r="CO54" s="220">
        <f t="shared" si="106"/>
        <v>503</v>
      </c>
      <c r="CP54" s="220">
        <f t="shared" si="107"/>
        <v>17</v>
      </c>
      <c r="CQ54" s="220">
        <f t="shared" si="108"/>
        <v>0</v>
      </c>
      <c r="CR54" s="220">
        <f t="shared" si="109"/>
        <v>0</v>
      </c>
      <c r="CS54" s="220">
        <f t="shared" si="110"/>
        <v>0</v>
      </c>
      <c r="CT54" s="220">
        <f t="shared" si="111"/>
        <v>472</v>
      </c>
      <c r="CU54" s="220">
        <f t="shared" si="112"/>
        <v>0</v>
      </c>
      <c r="CV54" s="220">
        <f t="shared" si="113"/>
        <v>472</v>
      </c>
      <c r="CW54" s="220">
        <f t="shared" si="114"/>
        <v>0</v>
      </c>
      <c r="CX54" s="220">
        <f t="shared" si="115"/>
        <v>0</v>
      </c>
      <c r="CY54" s="220">
        <f t="shared" si="116"/>
        <v>0</v>
      </c>
      <c r="CZ54" s="220">
        <f t="shared" si="117"/>
        <v>0</v>
      </c>
      <c r="DA54" s="220">
        <f t="shared" si="118"/>
        <v>48</v>
      </c>
      <c r="DB54" s="220">
        <f t="shared" si="119"/>
        <v>0</v>
      </c>
      <c r="DC54" s="220">
        <f t="shared" si="120"/>
        <v>31</v>
      </c>
      <c r="DD54" s="220">
        <f t="shared" si="121"/>
        <v>17</v>
      </c>
      <c r="DE54" s="220">
        <f t="shared" si="122"/>
        <v>0</v>
      </c>
      <c r="DF54" s="220">
        <f t="shared" si="123"/>
        <v>0</v>
      </c>
      <c r="DG54" s="220">
        <f t="shared" si="124"/>
        <v>0</v>
      </c>
      <c r="DH54" s="220">
        <v>0</v>
      </c>
      <c r="DI54" s="220">
        <f t="shared" si="125"/>
        <v>0</v>
      </c>
      <c r="DJ54" s="220">
        <v>0</v>
      </c>
      <c r="DK54" s="220">
        <v>0</v>
      </c>
      <c r="DL54" s="220">
        <v>0</v>
      </c>
      <c r="DM54" s="220">
        <v>0</v>
      </c>
    </row>
    <row r="55" spans="1:117" s="177" customFormat="1" ht="12" customHeight="1">
      <c r="A55" s="178" t="s">
        <v>248</v>
      </c>
      <c r="B55" s="179" t="s">
        <v>249</v>
      </c>
      <c r="C55" s="178" t="s">
        <v>250</v>
      </c>
      <c r="D55" s="220">
        <f t="shared" si="65"/>
        <v>6448</v>
      </c>
      <c r="E55" s="220">
        <f t="shared" si="66"/>
        <v>4147</v>
      </c>
      <c r="F55" s="220">
        <f t="shared" si="67"/>
        <v>0</v>
      </c>
      <c r="G55" s="220">
        <v>0</v>
      </c>
      <c r="H55" s="220">
        <v>0</v>
      </c>
      <c r="I55" s="220">
        <v>0</v>
      </c>
      <c r="J55" s="220">
        <f t="shared" si="68"/>
        <v>2548</v>
      </c>
      <c r="K55" s="220">
        <v>0</v>
      </c>
      <c r="L55" s="220">
        <v>2548</v>
      </c>
      <c r="M55" s="220">
        <v>0</v>
      </c>
      <c r="N55" s="220">
        <f t="shared" si="69"/>
        <v>187</v>
      </c>
      <c r="O55" s="220">
        <v>0</v>
      </c>
      <c r="P55" s="220">
        <v>187</v>
      </c>
      <c r="Q55" s="220">
        <v>0</v>
      </c>
      <c r="R55" s="220">
        <f t="shared" si="70"/>
        <v>1373</v>
      </c>
      <c r="S55" s="220">
        <v>0</v>
      </c>
      <c r="T55" s="220">
        <v>1373</v>
      </c>
      <c r="U55" s="220">
        <v>0</v>
      </c>
      <c r="V55" s="220">
        <f t="shared" si="71"/>
        <v>34</v>
      </c>
      <c r="W55" s="220">
        <v>34</v>
      </c>
      <c r="X55" s="220">
        <v>0</v>
      </c>
      <c r="Y55" s="220">
        <v>0</v>
      </c>
      <c r="Z55" s="220">
        <f t="shared" si="72"/>
        <v>5</v>
      </c>
      <c r="AA55" s="220">
        <v>5</v>
      </c>
      <c r="AB55" s="220">
        <v>0</v>
      </c>
      <c r="AC55" s="220">
        <v>0</v>
      </c>
      <c r="AD55" s="220">
        <f t="shared" si="73"/>
        <v>1195</v>
      </c>
      <c r="AE55" s="220">
        <f t="shared" si="74"/>
        <v>0</v>
      </c>
      <c r="AF55" s="220">
        <v>0</v>
      </c>
      <c r="AG55" s="220">
        <v>0</v>
      </c>
      <c r="AH55" s="220">
        <v>0</v>
      </c>
      <c r="AI55" s="220">
        <f t="shared" si="75"/>
        <v>1195</v>
      </c>
      <c r="AJ55" s="220">
        <v>0</v>
      </c>
      <c r="AK55" s="220">
        <v>0</v>
      </c>
      <c r="AL55" s="220">
        <v>1195</v>
      </c>
      <c r="AM55" s="220">
        <f t="shared" si="76"/>
        <v>0</v>
      </c>
      <c r="AN55" s="220">
        <v>0</v>
      </c>
      <c r="AO55" s="220">
        <v>0</v>
      </c>
      <c r="AP55" s="220">
        <v>0</v>
      </c>
      <c r="AQ55" s="220">
        <f t="shared" si="77"/>
        <v>0</v>
      </c>
      <c r="AR55" s="220">
        <v>0</v>
      </c>
      <c r="AS55" s="220">
        <v>0</v>
      </c>
      <c r="AT55" s="220">
        <v>0</v>
      </c>
      <c r="AU55" s="220">
        <f t="shared" si="78"/>
        <v>0</v>
      </c>
      <c r="AV55" s="220">
        <v>0</v>
      </c>
      <c r="AW55" s="220">
        <v>0</v>
      </c>
      <c r="AX55" s="220">
        <v>0</v>
      </c>
      <c r="AY55" s="220">
        <f t="shared" si="79"/>
        <v>0</v>
      </c>
      <c r="AZ55" s="220">
        <v>0</v>
      </c>
      <c r="BA55" s="220">
        <v>0</v>
      </c>
      <c r="BB55" s="220">
        <v>0</v>
      </c>
      <c r="BC55" s="220">
        <f t="shared" si="80"/>
        <v>1106</v>
      </c>
      <c r="BD55" s="220">
        <f t="shared" si="81"/>
        <v>558</v>
      </c>
      <c r="BE55" s="220">
        <v>0</v>
      </c>
      <c r="BF55" s="220">
        <v>226</v>
      </c>
      <c r="BG55" s="220">
        <v>213</v>
      </c>
      <c r="BH55" s="220">
        <v>33</v>
      </c>
      <c r="BI55" s="220">
        <v>0</v>
      </c>
      <c r="BJ55" s="220">
        <v>86</v>
      </c>
      <c r="BK55" s="220">
        <f t="shared" si="82"/>
        <v>548</v>
      </c>
      <c r="BL55" s="220">
        <v>0</v>
      </c>
      <c r="BM55" s="220">
        <v>227</v>
      </c>
      <c r="BN55" s="220">
        <v>227</v>
      </c>
      <c r="BO55" s="220">
        <v>64</v>
      </c>
      <c r="BP55" s="220">
        <v>0</v>
      </c>
      <c r="BQ55" s="220">
        <v>30</v>
      </c>
      <c r="BR55" s="220">
        <f t="shared" si="83"/>
        <v>4705</v>
      </c>
      <c r="BS55" s="220">
        <f t="shared" si="84"/>
        <v>0</v>
      </c>
      <c r="BT55" s="220">
        <f t="shared" si="85"/>
        <v>2774</v>
      </c>
      <c r="BU55" s="220">
        <f t="shared" si="86"/>
        <v>400</v>
      </c>
      <c r="BV55" s="220">
        <f t="shared" si="87"/>
        <v>1406</v>
      </c>
      <c r="BW55" s="220">
        <f t="shared" si="88"/>
        <v>34</v>
      </c>
      <c r="BX55" s="220">
        <f t="shared" si="89"/>
        <v>91</v>
      </c>
      <c r="BY55" s="220">
        <f t="shared" si="90"/>
        <v>4147</v>
      </c>
      <c r="BZ55" s="220">
        <f t="shared" si="91"/>
        <v>0</v>
      </c>
      <c r="CA55" s="220">
        <f t="shared" si="92"/>
        <v>2548</v>
      </c>
      <c r="CB55" s="220">
        <f t="shared" si="93"/>
        <v>187</v>
      </c>
      <c r="CC55" s="220">
        <f t="shared" si="94"/>
        <v>1373</v>
      </c>
      <c r="CD55" s="220">
        <f t="shared" si="95"/>
        <v>34</v>
      </c>
      <c r="CE55" s="220">
        <f t="shared" si="96"/>
        <v>5</v>
      </c>
      <c r="CF55" s="220">
        <f t="shared" si="97"/>
        <v>558</v>
      </c>
      <c r="CG55" s="220">
        <f t="shared" si="98"/>
        <v>0</v>
      </c>
      <c r="CH55" s="220">
        <f t="shared" si="99"/>
        <v>226</v>
      </c>
      <c r="CI55" s="220">
        <f t="shared" si="100"/>
        <v>213</v>
      </c>
      <c r="CJ55" s="220">
        <f t="shared" si="101"/>
        <v>33</v>
      </c>
      <c r="CK55" s="220">
        <f t="shared" si="102"/>
        <v>0</v>
      </c>
      <c r="CL55" s="220">
        <f t="shared" si="103"/>
        <v>86</v>
      </c>
      <c r="CM55" s="220">
        <f t="shared" si="104"/>
        <v>1743</v>
      </c>
      <c r="CN55" s="220">
        <f t="shared" si="105"/>
        <v>0</v>
      </c>
      <c r="CO55" s="220">
        <f t="shared" si="106"/>
        <v>1422</v>
      </c>
      <c r="CP55" s="220">
        <f t="shared" si="107"/>
        <v>227</v>
      </c>
      <c r="CQ55" s="220">
        <f t="shared" si="108"/>
        <v>64</v>
      </c>
      <c r="CR55" s="220">
        <f t="shared" si="109"/>
        <v>0</v>
      </c>
      <c r="CS55" s="220">
        <f t="shared" si="110"/>
        <v>30</v>
      </c>
      <c r="CT55" s="220">
        <f t="shared" si="111"/>
        <v>1195</v>
      </c>
      <c r="CU55" s="220">
        <f t="shared" si="112"/>
        <v>0</v>
      </c>
      <c r="CV55" s="220">
        <f t="shared" si="113"/>
        <v>1195</v>
      </c>
      <c r="CW55" s="220">
        <f t="shared" si="114"/>
        <v>0</v>
      </c>
      <c r="CX55" s="220">
        <f t="shared" si="115"/>
        <v>0</v>
      </c>
      <c r="CY55" s="220">
        <f t="shared" si="116"/>
        <v>0</v>
      </c>
      <c r="CZ55" s="220">
        <f t="shared" si="117"/>
        <v>0</v>
      </c>
      <c r="DA55" s="220">
        <f t="shared" si="118"/>
        <v>548</v>
      </c>
      <c r="DB55" s="220">
        <f t="shared" si="119"/>
        <v>0</v>
      </c>
      <c r="DC55" s="220">
        <f t="shared" si="120"/>
        <v>227</v>
      </c>
      <c r="DD55" s="220">
        <f t="shared" si="121"/>
        <v>227</v>
      </c>
      <c r="DE55" s="220">
        <f t="shared" si="122"/>
        <v>64</v>
      </c>
      <c r="DF55" s="220">
        <f t="shared" si="123"/>
        <v>0</v>
      </c>
      <c r="DG55" s="220">
        <f t="shared" si="124"/>
        <v>30</v>
      </c>
      <c r="DH55" s="220">
        <v>0</v>
      </c>
      <c r="DI55" s="220">
        <f t="shared" si="125"/>
        <v>5</v>
      </c>
      <c r="DJ55" s="220">
        <v>0</v>
      </c>
      <c r="DK55" s="220">
        <v>0</v>
      </c>
      <c r="DL55" s="220">
        <v>0</v>
      </c>
      <c r="DM55" s="220">
        <v>5</v>
      </c>
    </row>
    <row r="56" spans="1:117" s="177" customFormat="1" ht="12" customHeight="1">
      <c r="A56" s="178" t="s">
        <v>248</v>
      </c>
      <c r="B56" s="179" t="s">
        <v>251</v>
      </c>
      <c r="C56" s="178" t="s">
        <v>252</v>
      </c>
      <c r="D56" s="220">
        <f t="shared" si="65"/>
        <v>3127</v>
      </c>
      <c r="E56" s="220">
        <f t="shared" si="66"/>
        <v>1861</v>
      </c>
      <c r="F56" s="220">
        <f t="shared" si="67"/>
        <v>0</v>
      </c>
      <c r="G56" s="220">
        <v>0</v>
      </c>
      <c r="H56" s="220">
        <v>0</v>
      </c>
      <c r="I56" s="220">
        <v>0</v>
      </c>
      <c r="J56" s="220">
        <f t="shared" si="68"/>
        <v>1484</v>
      </c>
      <c r="K56" s="220">
        <v>0</v>
      </c>
      <c r="L56" s="220">
        <v>1484</v>
      </c>
      <c r="M56" s="220">
        <v>0</v>
      </c>
      <c r="N56" s="220">
        <f t="shared" si="69"/>
        <v>85</v>
      </c>
      <c r="O56" s="220">
        <v>0</v>
      </c>
      <c r="P56" s="220">
        <v>85</v>
      </c>
      <c r="Q56" s="220">
        <v>0</v>
      </c>
      <c r="R56" s="220">
        <f t="shared" si="70"/>
        <v>286</v>
      </c>
      <c r="S56" s="220">
        <v>0</v>
      </c>
      <c r="T56" s="220">
        <v>286</v>
      </c>
      <c r="U56" s="220">
        <v>0</v>
      </c>
      <c r="V56" s="220">
        <f t="shared" si="71"/>
        <v>6</v>
      </c>
      <c r="W56" s="220">
        <v>0</v>
      </c>
      <c r="X56" s="220">
        <v>6</v>
      </c>
      <c r="Y56" s="220">
        <v>0</v>
      </c>
      <c r="Z56" s="220">
        <f t="shared" si="72"/>
        <v>0</v>
      </c>
      <c r="AA56" s="220">
        <v>0</v>
      </c>
      <c r="AB56" s="220">
        <v>0</v>
      </c>
      <c r="AC56" s="220">
        <v>0</v>
      </c>
      <c r="AD56" s="220">
        <f t="shared" si="73"/>
        <v>666</v>
      </c>
      <c r="AE56" s="220">
        <f t="shared" si="74"/>
        <v>0</v>
      </c>
      <c r="AF56" s="220">
        <v>0</v>
      </c>
      <c r="AG56" s="220">
        <v>0</v>
      </c>
      <c r="AH56" s="220">
        <v>0</v>
      </c>
      <c r="AI56" s="220">
        <f t="shared" si="75"/>
        <v>638</v>
      </c>
      <c r="AJ56" s="220">
        <v>0</v>
      </c>
      <c r="AK56" s="220">
        <v>0</v>
      </c>
      <c r="AL56" s="220">
        <v>638</v>
      </c>
      <c r="AM56" s="220">
        <f t="shared" si="76"/>
        <v>9</v>
      </c>
      <c r="AN56" s="220">
        <v>0</v>
      </c>
      <c r="AO56" s="220">
        <v>0</v>
      </c>
      <c r="AP56" s="220">
        <v>9</v>
      </c>
      <c r="AQ56" s="220">
        <f t="shared" si="77"/>
        <v>1</v>
      </c>
      <c r="AR56" s="220">
        <v>0</v>
      </c>
      <c r="AS56" s="220">
        <v>0</v>
      </c>
      <c r="AT56" s="220">
        <v>1</v>
      </c>
      <c r="AU56" s="220">
        <f t="shared" si="78"/>
        <v>0</v>
      </c>
      <c r="AV56" s="220">
        <v>0</v>
      </c>
      <c r="AW56" s="220">
        <v>0</v>
      </c>
      <c r="AX56" s="220">
        <v>0</v>
      </c>
      <c r="AY56" s="220">
        <f t="shared" si="79"/>
        <v>18</v>
      </c>
      <c r="AZ56" s="220">
        <v>0</v>
      </c>
      <c r="BA56" s="220">
        <v>0</v>
      </c>
      <c r="BB56" s="220">
        <v>18</v>
      </c>
      <c r="BC56" s="220">
        <f t="shared" si="80"/>
        <v>600</v>
      </c>
      <c r="BD56" s="220">
        <f t="shared" si="81"/>
        <v>294</v>
      </c>
      <c r="BE56" s="220">
        <v>0</v>
      </c>
      <c r="BF56" s="220">
        <v>111</v>
      </c>
      <c r="BG56" s="220">
        <v>23</v>
      </c>
      <c r="BH56" s="220">
        <v>78</v>
      </c>
      <c r="BI56" s="220">
        <v>0</v>
      </c>
      <c r="BJ56" s="220">
        <v>82</v>
      </c>
      <c r="BK56" s="220">
        <f t="shared" si="82"/>
        <v>306</v>
      </c>
      <c r="BL56" s="220">
        <v>0</v>
      </c>
      <c r="BM56" s="220">
        <v>259</v>
      </c>
      <c r="BN56" s="220">
        <v>12</v>
      </c>
      <c r="BO56" s="220">
        <v>12</v>
      </c>
      <c r="BP56" s="220">
        <v>0</v>
      </c>
      <c r="BQ56" s="220">
        <v>23</v>
      </c>
      <c r="BR56" s="220">
        <f t="shared" si="83"/>
        <v>2155</v>
      </c>
      <c r="BS56" s="220">
        <f t="shared" si="84"/>
        <v>0</v>
      </c>
      <c r="BT56" s="220">
        <f t="shared" si="85"/>
        <v>1595</v>
      </c>
      <c r="BU56" s="220">
        <f t="shared" si="86"/>
        <v>108</v>
      </c>
      <c r="BV56" s="220">
        <f t="shared" si="87"/>
        <v>364</v>
      </c>
      <c r="BW56" s="220">
        <f t="shared" si="88"/>
        <v>6</v>
      </c>
      <c r="BX56" s="220">
        <f t="shared" si="89"/>
        <v>82</v>
      </c>
      <c r="BY56" s="220">
        <f t="shared" si="90"/>
        <v>1861</v>
      </c>
      <c r="BZ56" s="220">
        <f t="shared" si="91"/>
        <v>0</v>
      </c>
      <c r="CA56" s="220">
        <f t="shared" si="92"/>
        <v>1484</v>
      </c>
      <c r="CB56" s="220">
        <f t="shared" si="93"/>
        <v>85</v>
      </c>
      <c r="CC56" s="220">
        <f t="shared" si="94"/>
        <v>286</v>
      </c>
      <c r="CD56" s="220">
        <f t="shared" si="95"/>
        <v>6</v>
      </c>
      <c r="CE56" s="220">
        <f t="shared" si="96"/>
        <v>0</v>
      </c>
      <c r="CF56" s="220">
        <f t="shared" si="97"/>
        <v>294</v>
      </c>
      <c r="CG56" s="220">
        <f t="shared" si="98"/>
        <v>0</v>
      </c>
      <c r="CH56" s="220">
        <f t="shared" si="99"/>
        <v>111</v>
      </c>
      <c r="CI56" s="220">
        <f t="shared" si="100"/>
        <v>23</v>
      </c>
      <c r="CJ56" s="220">
        <f t="shared" si="101"/>
        <v>78</v>
      </c>
      <c r="CK56" s="220">
        <f t="shared" si="102"/>
        <v>0</v>
      </c>
      <c r="CL56" s="220">
        <f t="shared" si="103"/>
        <v>82</v>
      </c>
      <c r="CM56" s="220">
        <f t="shared" si="104"/>
        <v>972</v>
      </c>
      <c r="CN56" s="220">
        <f t="shared" si="105"/>
        <v>0</v>
      </c>
      <c r="CO56" s="220">
        <f t="shared" si="106"/>
        <v>897</v>
      </c>
      <c r="CP56" s="220">
        <f t="shared" si="107"/>
        <v>21</v>
      </c>
      <c r="CQ56" s="220">
        <f t="shared" si="108"/>
        <v>13</v>
      </c>
      <c r="CR56" s="220">
        <f t="shared" si="109"/>
        <v>0</v>
      </c>
      <c r="CS56" s="220">
        <f t="shared" si="110"/>
        <v>41</v>
      </c>
      <c r="CT56" s="220">
        <f t="shared" si="111"/>
        <v>666</v>
      </c>
      <c r="CU56" s="220">
        <f t="shared" si="112"/>
        <v>0</v>
      </c>
      <c r="CV56" s="220">
        <f t="shared" si="113"/>
        <v>638</v>
      </c>
      <c r="CW56" s="220">
        <f t="shared" si="114"/>
        <v>9</v>
      </c>
      <c r="CX56" s="220">
        <f t="shared" si="115"/>
        <v>1</v>
      </c>
      <c r="CY56" s="220">
        <f t="shared" si="116"/>
        <v>0</v>
      </c>
      <c r="CZ56" s="220">
        <f t="shared" si="117"/>
        <v>18</v>
      </c>
      <c r="DA56" s="220">
        <f t="shared" si="118"/>
        <v>306</v>
      </c>
      <c r="DB56" s="220">
        <f t="shared" si="119"/>
        <v>0</v>
      </c>
      <c r="DC56" s="220">
        <f t="shared" si="120"/>
        <v>259</v>
      </c>
      <c r="DD56" s="220">
        <f t="shared" si="121"/>
        <v>12</v>
      </c>
      <c r="DE56" s="220">
        <f t="shared" si="122"/>
        <v>12</v>
      </c>
      <c r="DF56" s="220">
        <f t="shared" si="123"/>
        <v>0</v>
      </c>
      <c r="DG56" s="220">
        <f t="shared" si="124"/>
        <v>23</v>
      </c>
      <c r="DH56" s="220">
        <v>0</v>
      </c>
      <c r="DI56" s="220">
        <f t="shared" si="125"/>
        <v>4</v>
      </c>
      <c r="DJ56" s="220">
        <v>0</v>
      </c>
      <c r="DK56" s="220">
        <v>0</v>
      </c>
      <c r="DL56" s="220">
        <v>0</v>
      </c>
      <c r="DM56" s="220">
        <v>4</v>
      </c>
    </row>
    <row r="57" spans="1:117" s="177" customFormat="1" ht="12" customHeight="1">
      <c r="A57" s="178" t="s">
        <v>248</v>
      </c>
      <c r="B57" s="179" t="s">
        <v>253</v>
      </c>
      <c r="C57" s="178" t="s">
        <v>254</v>
      </c>
      <c r="D57" s="220">
        <f t="shared" si="65"/>
        <v>831</v>
      </c>
      <c r="E57" s="220">
        <f t="shared" si="66"/>
        <v>391</v>
      </c>
      <c r="F57" s="220">
        <f t="shared" si="67"/>
        <v>0</v>
      </c>
      <c r="G57" s="220">
        <v>0</v>
      </c>
      <c r="H57" s="220">
        <v>0</v>
      </c>
      <c r="I57" s="220">
        <v>0</v>
      </c>
      <c r="J57" s="220">
        <f t="shared" si="68"/>
        <v>285</v>
      </c>
      <c r="K57" s="220">
        <v>285</v>
      </c>
      <c r="L57" s="220">
        <v>0</v>
      </c>
      <c r="M57" s="220">
        <v>0</v>
      </c>
      <c r="N57" s="220">
        <f t="shared" si="69"/>
        <v>50</v>
      </c>
      <c r="O57" s="220">
        <v>50</v>
      </c>
      <c r="P57" s="220">
        <v>0</v>
      </c>
      <c r="Q57" s="220">
        <v>0</v>
      </c>
      <c r="R57" s="220">
        <f t="shared" si="70"/>
        <v>52</v>
      </c>
      <c r="S57" s="220">
        <v>52</v>
      </c>
      <c r="T57" s="220">
        <v>0</v>
      </c>
      <c r="U57" s="220">
        <v>0</v>
      </c>
      <c r="V57" s="220">
        <f t="shared" si="71"/>
        <v>0</v>
      </c>
      <c r="W57" s="220">
        <v>0</v>
      </c>
      <c r="X57" s="220">
        <v>0</v>
      </c>
      <c r="Y57" s="220">
        <v>0</v>
      </c>
      <c r="Z57" s="220">
        <f t="shared" si="72"/>
        <v>4</v>
      </c>
      <c r="AA57" s="220">
        <v>4</v>
      </c>
      <c r="AB57" s="220">
        <v>0</v>
      </c>
      <c r="AC57" s="220">
        <v>0</v>
      </c>
      <c r="AD57" s="220">
        <f t="shared" si="73"/>
        <v>330</v>
      </c>
      <c r="AE57" s="220">
        <f t="shared" si="74"/>
        <v>0</v>
      </c>
      <c r="AF57" s="220">
        <v>0</v>
      </c>
      <c r="AG57" s="220">
        <v>0</v>
      </c>
      <c r="AH57" s="220">
        <v>0</v>
      </c>
      <c r="AI57" s="220">
        <f t="shared" si="75"/>
        <v>330</v>
      </c>
      <c r="AJ57" s="220">
        <v>0</v>
      </c>
      <c r="AK57" s="220">
        <v>0</v>
      </c>
      <c r="AL57" s="220">
        <v>330</v>
      </c>
      <c r="AM57" s="220">
        <f t="shared" si="76"/>
        <v>0</v>
      </c>
      <c r="AN57" s="220">
        <v>0</v>
      </c>
      <c r="AO57" s="220">
        <v>0</v>
      </c>
      <c r="AP57" s="220">
        <v>0</v>
      </c>
      <c r="AQ57" s="220">
        <f t="shared" si="77"/>
        <v>0</v>
      </c>
      <c r="AR57" s="220">
        <v>0</v>
      </c>
      <c r="AS57" s="220">
        <v>0</v>
      </c>
      <c r="AT57" s="220">
        <v>0</v>
      </c>
      <c r="AU57" s="220">
        <f t="shared" si="78"/>
        <v>0</v>
      </c>
      <c r="AV57" s="220">
        <v>0</v>
      </c>
      <c r="AW57" s="220">
        <v>0</v>
      </c>
      <c r="AX57" s="220">
        <v>0</v>
      </c>
      <c r="AY57" s="220">
        <f t="shared" si="79"/>
        <v>0</v>
      </c>
      <c r="AZ57" s="220">
        <v>0</v>
      </c>
      <c r="BA57" s="220">
        <v>0</v>
      </c>
      <c r="BB57" s="220">
        <v>0</v>
      </c>
      <c r="BC57" s="220">
        <f t="shared" si="80"/>
        <v>110</v>
      </c>
      <c r="BD57" s="220">
        <f t="shared" si="81"/>
        <v>100</v>
      </c>
      <c r="BE57" s="220">
        <v>0</v>
      </c>
      <c r="BF57" s="220">
        <v>100</v>
      </c>
      <c r="BG57" s="220">
        <v>0</v>
      </c>
      <c r="BH57" s="220">
        <v>0</v>
      </c>
      <c r="BI57" s="220">
        <v>0</v>
      </c>
      <c r="BJ57" s="220">
        <v>0</v>
      </c>
      <c r="BK57" s="220">
        <f t="shared" si="82"/>
        <v>10</v>
      </c>
      <c r="BL57" s="220">
        <v>0</v>
      </c>
      <c r="BM57" s="220">
        <v>10</v>
      </c>
      <c r="BN57" s="220">
        <v>0</v>
      </c>
      <c r="BO57" s="220">
        <v>0</v>
      </c>
      <c r="BP57" s="220">
        <v>0</v>
      </c>
      <c r="BQ57" s="220">
        <v>0</v>
      </c>
      <c r="BR57" s="220">
        <f t="shared" si="83"/>
        <v>491</v>
      </c>
      <c r="BS57" s="220">
        <f t="shared" si="84"/>
        <v>0</v>
      </c>
      <c r="BT57" s="220">
        <f t="shared" si="85"/>
        <v>385</v>
      </c>
      <c r="BU57" s="220">
        <f t="shared" si="86"/>
        <v>50</v>
      </c>
      <c r="BV57" s="220">
        <f t="shared" si="87"/>
        <v>52</v>
      </c>
      <c r="BW57" s="220">
        <f t="shared" si="88"/>
        <v>0</v>
      </c>
      <c r="BX57" s="220">
        <f t="shared" si="89"/>
        <v>4</v>
      </c>
      <c r="BY57" s="220">
        <f t="shared" si="90"/>
        <v>391</v>
      </c>
      <c r="BZ57" s="220">
        <f t="shared" si="91"/>
        <v>0</v>
      </c>
      <c r="CA57" s="220">
        <f t="shared" si="92"/>
        <v>285</v>
      </c>
      <c r="CB57" s="220">
        <f t="shared" si="93"/>
        <v>50</v>
      </c>
      <c r="CC57" s="220">
        <f t="shared" si="94"/>
        <v>52</v>
      </c>
      <c r="CD57" s="220">
        <f t="shared" si="95"/>
        <v>0</v>
      </c>
      <c r="CE57" s="220">
        <f t="shared" si="96"/>
        <v>4</v>
      </c>
      <c r="CF57" s="220">
        <f t="shared" si="97"/>
        <v>100</v>
      </c>
      <c r="CG57" s="220">
        <f t="shared" si="98"/>
        <v>0</v>
      </c>
      <c r="CH57" s="220">
        <f t="shared" si="99"/>
        <v>100</v>
      </c>
      <c r="CI57" s="220">
        <f t="shared" si="100"/>
        <v>0</v>
      </c>
      <c r="CJ57" s="220">
        <f t="shared" si="101"/>
        <v>0</v>
      </c>
      <c r="CK57" s="220">
        <f t="shared" si="102"/>
        <v>0</v>
      </c>
      <c r="CL57" s="220">
        <f t="shared" si="103"/>
        <v>0</v>
      </c>
      <c r="CM57" s="220">
        <f t="shared" si="104"/>
        <v>340</v>
      </c>
      <c r="CN57" s="220">
        <f t="shared" si="105"/>
        <v>0</v>
      </c>
      <c r="CO57" s="220">
        <f t="shared" si="106"/>
        <v>340</v>
      </c>
      <c r="CP57" s="220">
        <f t="shared" si="107"/>
        <v>0</v>
      </c>
      <c r="CQ57" s="220">
        <f t="shared" si="108"/>
        <v>0</v>
      </c>
      <c r="CR57" s="220">
        <f t="shared" si="109"/>
        <v>0</v>
      </c>
      <c r="CS57" s="220">
        <f t="shared" si="110"/>
        <v>0</v>
      </c>
      <c r="CT57" s="220">
        <f t="shared" si="111"/>
        <v>330</v>
      </c>
      <c r="CU57" s="220">
        <f t="shared" si="112"/>
        <v>0</v>
      </c>
      <c r="CV57" s="220">
        <f t="shared" si="113"/>
        <v>330</v>
      </c>
      <c r="CW57" s="220">
        <f t="shared" si="114"/>
        <v>0</v>
      </c>
      <c r="CX57" s="220">
        <f t="shared" si="115"/>
        <v>0</v>
      </c>
      <c r="CY57" s="220">
        <f t="shared" si="116"/>
        <v>0</v>
      </c>
      <c r="CZ57" s="220">
        <f t="shared" si="117"/>
        <v>0</v>
      </c>
      <c r="DA57" s="220">
        <f t="shared" si="118"/>
        <v>10</v>
      </c>
      <c r="DB57" s="220">
        <f t="shared" si="119"/>
        <v>0</v>
      </c>
      <c r="DC57" s="220">
        <f t="shared" si="120"/>
        <v>10</v>
      </c>
      <c r="DD57" s="220">
        <f t="shared" si="121"/>
        <v>0</v>
      </c>
      <c r="DE57" s="220">
        <f t="shared" si="122"/>
        <v>0</v>
      </c>
      <c r="DF57" s="220">
        <f t="shared" si="123"/>
        <v>0</v>
      </c>
      <c r="DG57" s="220">
        <f t="shared" si="124"/>
        <v>0</v>
      </c>
      <c r="DH57" s="220">
        <v>0</v>
      </c>
      <c r="DI57" s="220">
        <f t="shared" si="125"/>
        <v>0</v>
      </c>
      <c r="DJ57" s="220">
        <v>0</v>
      </c>
      <c r="DK57" s="220">
        <v>0</v>
      </c>
      <c r="DL57" s="220">
        <v>0</v>
      </c>
      <c r="DM57" s="220">
        <v>0</v>
      </c>
    </row>
    <row r="58" spans="1:117" s="177" customFormat="1" ht="12" customHeight="1">
      <c r="A58" s="178" t="s">
        <v>248</v>
      </c>
      <c r="B58" s="179" t="s">
        <v>255</v>
      </c>
      <c r="C58" s="178" t="s">
        <v>256</v>
      </c>
      <c r="D58" s="220">
        <f t="shared" si="65"/>
        <v>5</v>
      </c>
      <c r="E58" s="220">
        <f t="shared" si="66"/>
        <v>0</v>
      </c>
      <c r="F58" s="220">
        <f t="shared" si="67"/>
        <v>0</v>
      </c>
      <c r="G58" s="220">
        <v>0</v>
      </c>
      <c r="H58" s="220">
        <v>0</v>
      </c>
      <c r="I58" s="220">
        <v>0</v>
      </c>
      <c r="J58" s="220">
        <f t="shared" si="68"/>
        <v>0</v>
      </c>
      <c r="K58" s="220">
        <v>0</v>
      </c>
      <c r="L58" s="220">
        <v>0</v>
      </c>
      <c r="M58" s="220">
        <v>0</v>
      </c>
      <c r="N58" s="220">
        <f t="shared" si="69"/>
        <v>0</v>
      </c>
      <c r="O58" s="220">
        <v>0</v>
      </c>
      <c r="P58" s="220">
        <v>0</v>
      </c>
      <c r="Q58" s="220">
        <v>0</v>
      </c>
      <c r="R58" s="220">
        <f t="shared" si="70"/>
        <v>0</v>
      </c>
      <c r="S58" s="220">
        <v>0</v>
      </c>
      <c r="T58" s="220">
        <v>0</v>
      </c>
      <c r="U58" s="220">
        <v>0</v>
      </c>
      <c r="V58" s="220">
        <f t="shared" si="71"/>
        <v>0</v>
      </c>
      <c r="W58" s="220">
        <v>0</v>
      </c>
      <c r="X58" s="220">
        <v>0</v>
      </c>
      <c r="Y58" s="220">
        <v>0</v>
      </c>
      <c r="Z58" s="220">
        <f t="shared" si="72"/>
        <v>0</v>
      </c>
      <c r="AA58" s="220">
        <v>0</v>
      </c>
      <c r="AB58" s="220">
        <v>0</v>
      </c>
      <c r="AC58" s="220">
        <v>0</v>
      </c>
      <c r="AD58" s="220">
        <f t="shared" si="73"/>
        <v>0</v>
      </c>
      <c r="AE58" s="220">
        <f t="shared" si="74"/>
        <v>0</v>
      </c>
      <c r="AF58" s="220">
        <v>0</v>
      </c>
      <c r="AG58" s="220">
        <v>0</v>
      </c>
      <c r="AH58" s="220">
        <v>0</v>
      </c>
      <c r="AI58" s="220">
        <f t="shared" si="75"/>
        <v>0</v>
      </c>
      <c r="AJ58" s="220">
        <v>0</v>
      </c>
      <c r="AK58" s="220">
        <v>0</v>
      </c>
      <c r="AL58" s="220">
        <v>0</v>
      </c>
      <c r="AM58" s="220">
        <f t="shared" si="76"/>
        <v>0</v>
      </c>
      <c r="AN58" s="220">
        <v>0</v>
      </c>
      <c r="AO58" s="220">
        <v>0</v>
      </c>
      <c r="AP58" s="220">
        <v>0</v>
      </c>
      <c r="AQ58" s="220">
        <f t="shared" si="77"/>
        <v>0</v>
      </c>
      <c r="AR58" s="220">
        <v>0</v>
      </c>
      <c r="AS58" s="220">
        <v>0</v>
      </c>
      <c r="AT58" s="220">
        <v>0</v>
      </c>
      <c r="AU58" s="220">
        <f t="shared" si="78"/>
        <v>0</v>
      </c>
      <c r="AV58" s="220">
        <v>0</v>
      </c>
      <c r="AW58" s="220">
        <v>0</v>
      </c>
      <c r="AX58" s="220">
        <v>0</v>
      </c>
      <c r="AY58" s="220">
        <f t="shared" si="79"/>
        <v>0</v>
      </c>
      <c r="AZ58" s="220">
        <v>0</v>
      </c>
      <c r="BA58" s="220">
        <v>0</v>
      </c>
      <c r="BB58" s="220">
        <v>0</v>
      </c>
      <c r="BC58" s="220">
        <f t="shared" si="80"/>
        <v>5</v>
      </c>
      <c r="BD58" s="220">
        <f t="shared" si="81"/>
        <v>5</v>
      </c>
      <c r="BE58" s="220"/>
      <c r="BF58" s="220">
        <v>4</v>
      </c>
      <c r="BG58" s="220">
        <v>0</v>
      </c>
      <c r="BH58" s="220">
        <v>1</v>
      </c>
      <c r="BI58" s="220">
        <v>0</v>
      </c>
      <c r="BJ58" s="220">
        <v>0</v>
      </c>
      <c r="BK58" s="220">
        <f t="shared" si="82"/>
        <v>0</v>
      </c>
      <c r="BL58" s="220">
        <v>0</v>
      </c>
      <c r="BM58" s="220">
        <v>0</v>
      </c>
      <c r="BN58" s="220">
        <v>0</v>
      </c>
      <c r="BO58" s="220">
        <v>0</v>
      </c>
      <c r="BP58" s="220">
        <v>0</v>
      </c>
      <c r="BQ58" s="220">
        <v>0</v>
      </c>
      <c r="BR58" s="220">
        <f t="shared" si="83"/>
        <v>5</v>
      </c>
      <c r="BS58" s="220">
        <f t="shared" si="84"/>
        <v>0</v>
      </c>
      <c r="BT58" s="220">
        <f t="shared" si="85"/>
        <v>4</v>
      </c>
      <c r="BU58" s="220">
        <f t="shared" si="86"/>
        <v>0</v>
      </c>
      <c r="BV58" s="220">
        <f t="shared" si="87"/>
        <v>1</v>
      </c>
      <c r="BW58" s="220">
        <f t="shared" si="88"/>
        <v>0</v>
      </c>
      <c r="BX58" s="220">
        <f t="shared" si="89"/>
        <v>0</v>
      </c>
      <c r="BY58" s="220">
        <f t="shared" si="90"/>
        <v>0</v>
      </c>
      <c r="BZ58" s="220">
        <f t="shared" si="91"/>
        <v>0</v>
      </c>
      <c r="CA58" s="220">
        <f t="shared" si="92"/>
        <v>0</v>
      </c>
      <c r="CB58" s="220">
        <f t="shared" si="93"/>
        <v>0</v>
      </c>
      <c r="CC58" s="220">
        <f t="shared" si="94"/>
        <v>0</v>
      </c>
      <c r="CD58" s="220">
        <f t="shared" si="95"/>
        <v>0</v>
      </c>
      <c r="CE58" s="220">
        <f t="shared" si="96"/>
        <v>0</v>
      </c>
      <c r="CF58" s="220">
        <f t="shared" si="97"/>
        <v>5</v>
      </c>
      <c r="CG58" s="220">
        <f t="shared" si="98"/>
        <v>0</v>
      </c>
      <c r="CH58" s="220">
        <f t="shared" si="99"/>
        <v>4</v>
      </c>
      <c r="CI58" s="220">
        <f t="shared" si="100"/>
        <v>0</v>
      </c>
      <c r="CJ58" s="220">
        <f t="shared" si="101"/>
        <v>1</v>
      </c>
      <c r="CK58" s="220">
        <f t="shared" si="102"/>
        <v>0</v>
      </c>
      <c r="CL58" s="220">
        <f t="shared" si="103"/>
        <v>0</v>
      </c>
      <c r="CM58" s="220">
        <f t="shared" si="104"/>
        <v>0</v>
      </c>
      <c r="CN58" s="220">
        <f t="shared" si="105"/>
        <v>0</v>
      </c>
      <c r="CO58" s="220">
        <f t="shared" si="106"/>
        <v>0</v>
      </c>
      <c r="CP58" s="220">
        <f t="shared" si="107"/>
        <v>0</v>
      </c>
      <c r="CQ58" s="220">
        <f t="shared" si="108"/>
        <v>0</v>
      </c>
      <c r="CR58" s="220">
        <f t="shared" si="109"/>
        <v>0</v>
      </c>
      <c r="CS58" s="220">
        <f t="shared" si="110"/>
        <v>0</v>
      </c>
      <c r="CT58" s="220">
        <f t="shared" si="111"/>
        <v>0</v>
      </c>
      <c r="CU58" s="220">
        <f t="shared" si="112"/>
        <v>0</v>
      </c>
      <c r="CV58" s="220">
        <f t="shared" si="113"/>
        <v>0</v>
      </c>
      <c r="CW58" s="220">
        <f t="shared" si="114"/>
        <v>0</v>
      </c>
      <c r="CX58" s="220">
        <f t="shared" si="115"/>
        <v>0</v>
      </c>
      <c r="CY58" s="220">
        <f t="shared" si="116"/>
        <v>0</v>
      </c>
      <c r="CZ58" s="220">
        <f t="shared" si="117"/>
        <v>0</v>
      </c>
      <c r="DA58" s="220">
        <f t="shared" si="118"/>
        <v>0</v>
      </c>
      <c r="DB58" s="220">
        <f t="shared" si="119"/>
        <v>0</v>
      </c>
      <c r="DC58" s="220">
        <f t="shared" si="120"/>
        <v>0</v>
      </c>
      <c r="DD58" s="220">
        <f t="shared" si="121"/>
        <v>0</v>
      </c>
      <c r="DE58" s="220">
        <f t="shared" si="122"/>
        <v>0</v>
      </c>
      <c r="DF58" s="220">
        <f t="shared" si="123"/>
        <v>0</v>
      </c>
      <c r="DG58" s="220">
        <f t="shared" si="124"/>
        <v>0</v>
      </c>
      <c r="DH58" s="220">
        <v>0</v>
      </c>
      <c r="DI58" s="220">
        <f t="shared" si="125"/>
        <v>0</v>
      </c>
      <c r="DJ58" s="220">
        <v>0</v>
      </c>
      <c r="DK58" s="220">
        <v>0</v>
      </c>
      <c r="DL58" s="220">
        <v>0</v>
      </c>
      <c r="DM58" s="220">
        <v>0</v>
      </c>
    </row>
    <row r="59" spans="1:117" s="177" customFormat="1" ht="12" customHeight="1">
      <c r="A59" s="178" t="s">
        <v>248</v>
      </c>
      <c r="B59" s="179" t="s">
        <v>257</v>
      </c>
      <c r="C59" s="178" t="s">
        <v>258</v>
      </c>
      <c r="D59" s="220">
        <f t="shared" si="65"/>
        <v>0</v>
      </c>
      <c r="E59" s="220">
        <f t="shared" si="66"/>
        <v>0</v>
      </c>
      <c r="F59" s="220">
        <f t="shared" si="67"/>
        <v>0</v>
      </c>
      <c r="G59" s="220">
        <v>0</v>
      </c>
      <c r="H59" s="220">
        <v>0</v>
      </c>
      <c r="I59" s="220">
        <v>0</v>
      </c>
      <c r="J59" s="220">
        <f t="shared" si="68"/>
        <v>0</v>
      </c>
      <c r="K59" s="220">
        <v>0</v>
      </c>
      <c r="L59" s="220">
        <v>0</v>
      </c>
      <c r="M59" s="220">
        <v>0</v>
      </c>
      <c r="N59" s="220">
        <f t="shared" si="69"/>
        <v>0</v>
      </c>
      <c r="O59" s="220">
        <v>0</v>
      </c>
      <c r="P59" s="220">
        <v>0</v>
      </c>
      <c r="Q59" s="220">
        <v>0</v>
      </c>
      <c r="R59" s="220">
        <f t="shared" si="70"/>
        <v>0</v>
      </c>
      <c r="S59" s="220">
        <v>0</v>
      </c>
      <c r="T59" s="220">
        <v>0</v>
      </c>
      <c r="U59" s="220">
        <v>0</v>
      </c>
      <c r="V59" s="220">
        <f t="shared" si="71"/>
        <v>0</v>
      </c>
      <c r="W59" s="220">
        <v>0</v>
      </c>
      <c r="X59" s="220">
        <v>0</v>
      </c>
      <c r="Y59" s="220">
        <v>0</v>
      </c>
      <c r="Z59" s="220">
        <f t="shared" si="72"/>
        <v>0</v>
      </c>
      <c r="AA59" s="220">
        <v>0</v>
      </c>
      <c r="AB59" s="220">
        <v>0</v>
      </c>
      <c r="AC59" s="220">
        <v>0</v>
      </c>
      <c r="AD59" s="220">
        <f t="shared" si="73"/>
        <v>0</v>
      </c>
      <c r="AE59" s="220">
        <f t="shared" si="74"/>
        <v>0</v>
      </c>
      <c r="AF59" s="220">
        <v>0</v>
      </c>
      <c r="AG59" s="220">
        <v>0</v>
      </c>
      <c r="AH59" s="220">
        <v>0</v>
      </c>
      <c r="AI59" s="220">
        <f t="shared" si="75"/>
        <v>0</v>
      </c>
      <c r="AJ59" s="220">
        <v>0</v>
      </c>
      <c r="AK59" s="220">
        <v>0</v>
      </c>
      <c r="AL59" s="220">
        <v>0</v>
      </c>
      <c r="AM59" s="220">
        <f t="shared" si="76"/>
        <v>0</v>
      </c>
      <c r="AN59" s="220">
        <v>0</v>
      </c>
      <c r="AO59" s="220">
        <v>0</v>
      </c>
      <c r="AP59" s="220">
        <v>0</v>
      </c>
      <c r="AQ59" s="220">
        <f t="shared" si="77"/>
        <v>0</v>
      </c>
      <c r="AR59" s="220">
        <v>0</v>
      </c>
      <c r="AS59" s="220">
        <v>0</v>
      </c>
      <c r="AT59" s="220">
        <v>0</v>
      </c>
      <c r="AU59" s="220">
        <f t="shared" si="78"/>
        <v>0</v>
      </c>
      <c r="AV59" s="220">
        <v>0</v>
      </c>
      <c r="AW59" s="220">
        <v>0</v>
      </c>
      <c r="AX59" s="220">
        <v>0</v>
      </c>
      <c r="AY59" s="220">
        <f t="shared" si="79"/>
        <v>0</v>
      </c>
      <c r="AZ59" s="220">
        <v>0</v>
      </c>
      <c r="BA59" s="220">
        <v>0</v>
      </c>
      <c r="BB59" s="220">
        <v>0</v>
      </c>
      <c r="BC59" s="220">
        <f t="shared" si="80"/>
        <v>0</v>
      </c>
      <c r="BD59" s="220">
        <f t="shared" si="81"/>
        <v>0</v>
      </c>
      <c r="BE59" s="220">
        <v>0</v>
      </c>
      <c r="BF59" s="220">
        <v>0</v>
      </c>
      <c r="BG59" s="220">
        <v>0</v>
      </c>
      <c r="BH59" s="220">
        <v>0</v>
      </c>
      <c r="BI59" s="220">
        <v>0</v>
      </c>
      <c r="BJ59" s="220">
        <v>0</v>
      </c>
      <c r="BK59" s="220">
        <f t="shared" si="82"/>
        <v>0</v>
      </c>
      <c r="BL59" s="220">
        <v>0</v>
      </c>
      <c r="BM59" s="220">
        <v>0</v>
      </c>
      <c r="BN59" s="220">
        <v>0</v>
      </c>
      <c r="BO59" s="220">
        <v>0</v>
      </c>
      <c r="BP59" s="220">
        <v>0</v>
      </c>
      <c r="BQ59" s="220">
        <v>0</v>
      </c>
      <c r="BR59" s="220">
        <f t="shared" si="83"/>
        <v>0</v>
      </c>
      <c r="BS59" s="220">
        <f t="shared" si="84"/>
        <v>0</v>
      </c>
      <c r="BT59" s="220">
        <f t="shared" si="85"/>
        <v>0</v>
      </c>
      <c r="BU59" s="220">
        <f t="shared" si="86"/>
        <v>0</v>
      </c>
      <c r="BV59" s="220">
        <f t="shared" si="87"/>
        <v>0</v>
      </c>
      <c r="BW59" s="220">
        <f t="shared" si="88"/>
        <v>0</v>
      </c>
      <c r="BX59" s="220">
        <f t="shared" si="89"/>
        <v>0</v>
      </c>
      <c r="BY59" s="220">
        <f t="shared" si="90"/>
        <v>0</v>
      </c>
      <c r="BZ59" s="220">
        <f t="shared" si="91"/>
        <v>0</v>
      </c>
      <c r="CA59" s="220">
        <f t="shared" si="92"/>
        <v>0</v>
      </c>
      <c r="CB59" s="220">
        <f t="shared" si="93"/>
        <v>0</v>
      </c>
      <c r="CC59" s="220">
        <f t="shared" si="94"/>
        <v>0</v>
      </c>
      <c r="CD59" s="220">
        <f t="shared" si="95"/>
        <v>0</v>
      </c>
      <c r="CE59" s="220">
        <f t="shared" si="96"/>
        <v>0</v>
      </c>
      <c r="CF59" s="220">
        <f t="shared" si="97"/>
        <v>0</v>
      </c>
      <c r="CG59" s="220">
        <f t="shared" si="98"/>
        <v>0</v>
      </c>
      <c r="CH59" s="220">
        <f t="shared" si="99"/>
        <v>0</v>
      </c>
      <c r="CI59" s="220">
        <f t="shared" si="100"/>
        <v>0</v>
      </c>
      <c r="CJ59" s="220">
        <f t="shared" si="101"/>
        <v>0</v>
      </c>
      <c r="CK59" s="220">
        <f t="shared" si="102"/>
        <v>0</v>
      </c>
      <c r="CL59" s="220">
        <f t="shared" si="103"/>
        <v>0</v>
      </c>
      <c r="CM59" s="220">
        <f t="shared" si="104"/>
        <v>0</v>
      </c>
      <c r="CN59" s="220">
        <f t="shared" si="105"/>
        <v>0</v>
      </c>
      <c r="CO59" s="220">
        <f t="shared" si="106"/>
        <v>0</v>
      </c>
      <c r="CP59" s="220">
        <f t="shared" si="107"/>
        <v>0</v>
      </c>
      <c r="CQ59" s="220">
        <f t="shared" si="108"/>
        <v>0</v>
      </c>
      <c r="CR59" s="220">
        <f t="shared" si="109"/>
        <v>0</v>
      </c>
      <c r="CS59" s="220">
        <f t="shared" si="110"/>
        <v>0</v>
      </c>
      <c r="CT59" s="220">
        <f t="shared" si="111"/>
        <v>0</v>
      </c>
      <c r="CU59" s="220">
        <f t="shared" si="112"/>
        <v>0</v>
      </c>
      <c r="CV59" s="220">
        <f t="shared" si="113"/>
        <v>0</v>
      </c>
      <c r="CW59" s="220">
        <f t="shared" si="114"/>
        <v>0</v>
      </c>
      <c r="CX59" s="220">
        <f t="shared" si="115"/>
        <v>0</v>
      </c>
      <c r="CY59" s="220">
        <f t="shared" si="116"/>
        <v>0</v>
      </c>
      <c r="CZ59" s="220">
        <f t="shared" si="117"/>
        <v>0</v>
      </c>
      <c r="DA59" s="220">
        <f t="shared" si="118"/>
        <v>0</v>
      </c>
      <c r="DB59" s="220">
        <f t="shared" si="119"/>
        <v>0</v>
      </c>
      <c r="DC59" s="220">
        <f t="shared" si="120"/>
        <v>0</v>
      </c>
      <c r="DD59" s="220">
        <f t="shared" si="121"/>
        <v>0</v>
      </c>
      <c r="DE59" s="220">
        <f t="shared" si="122"/>
        <v>0</v>
      </c>
      <c r="DF59" s="220">
        <f t="shared" si="123"/>
        <v>0</v>
      </c>
      <c r="DG59" s="220">
        <f t="shared" si="124"/>
        <v>0</v>
      </c>
      <c r="DH59" s="220">
        <v>0</v>
      </c>
      <c r="DI59" s="220">
        <f t="shared" si="125"/>
        <v>0</v>
      </c>
      <c r="DJ59" s="220">
        <v>0</v>
      </c>
      <c r="DK59" s="220">
        <v>0</v>
      </c>
      <c r="DL59" s="220">
        <v>0</v>
      </c>
      <c r="DM59" s="220">
        <v>0</v>
      </c>
    </row>
    <row r="60" spans="1:117" s="177" customFormat="1" ht="12" customHeight="1">
      <c r="A60" s="178" t="s">
        <v>248</v>
      </c>
      <c r="B60" s="179" t="s">
        <v>259</v>
      </c>
      <c r="C60" s="178" t="s">
        <v>260</v>
      </c>
      <c r="D60" s="220">
        <f t="shared" si="65"/>
        <v>139</v>
      </c>
      <c r="E60" s="220">
        <f t="shared" si="66"/>
        <v>119</v>
      </c>
      <c r="F60" s="220">
        <f t="shared" si="67"/>
        <v>0</v>
      </c>
      <c r="G60" s="220">
        <v>0</v>
      </c>
      <c r="H60" s="220">
        <v>0</v>
      </c>
      <c r="I60" s="220">
        <v>0</v>
      </c>
      <c r="J60" s="220">
        <f t="shared" si="68"/>
        <v>81</v>
      </c>
      <c r="K60" s="220">
        <v>81</v>
      </c>
      <c r="L60" s="220">
        <v>0</v>
      </c>
      <c r="M60" s="220">
        <v>0</v>
      </c>
      <c r="N60" s="220">
        <f t="shared" si="69"/>
        <v>18</v>
      </c>
      <c r="O60" s="220">
        <v>18</v>
      </c>
      <c r="P60" s="220">
        <v>0</v>
      </c>
      <c r="Q60" s="220">
        <v>0</v>
      </c>
      <c r="R60" s="220">
        <f t="shared" si="70"/>
        <v>19</v>
      </c>
      <c r="S60" s="220">
        <v>19</v>
      </c>
      <c r="T60" s="220">
        <v>0</v>
      </c>
      <c r="U60" s="220">
        <v>0</v>
      </c>
      <c r="V60" s="220">
        <f t="shared" si="71"/>
        <v>0</v>
      </c>
      <c r="W60" s="220">
        <v>0</v>
      </c>
      <c r="X60" s="220">
        <v>0</v>
      </c>
      <c r="Y60" s="220">
        <v>0</v>
      </c>
      <c r="Z60" s="220">
        <f t="shared" si="72"/>
        <v>1</v>
      </c>
      <c r="AA60" s="220">
        <v>1</v>
      </c>
      <c r="AB60" s="220">
        <v>0</v>
      </c>
      <c r="AC60" s="220">
        <v>0</v>
      </c>
      <c r="AD60" s="220">
        <f t="shared" si="73"/>
        <v>17</v>
      </c>
      <c r="AE60" s="220">
        <f t="shared" si="74"/>
        <v>0</v>
      </c>
      <c r="AF60" s="220">
        <v>0</v>
      </c>
      <c r="AG60" s="220">
        <v>0</v>
      </c>
      <c r="AH60" s="220">
        <v>0</v>
      </c>
      <c r="AI60" s="220">
        <f t="shared" si="75"/>
        <v>17</v>
      </c>
      <c r="AJ60" s="220">
        <v>0</v>
      </c>
      <c r="AK60" s="220">
        <v>0</v>
      </c>
      <c r="AL60" s="220">
        <v>17</v>
      </c>
      <c r="AM60" s="220">
        <f t="shared" si="76"/>
        <v>0</v>
      </c>
      <c r="AN60" s="220">
        <v>0</v>
      </c>
      <c r="AO60" s="220">
        <v>0</v>
      </c>
      <c r="AP60" s="220">
        <v>0</v>
      </c>
      <c r="AQ60" s="220">
        <f t="shared" si="77"/>
        <v>0</v>
      </c>
      <c r="AR60" s="220">
        <v>0</v>
      </c>
      <c r="AS60" s="220">
        <v>0</v>
      </c>
      <c r="AT60" s="220">
        <v>0</v>
      </c>
      <c r="AU60" s="220">
        <f t="shared" si="78"/>
        <v>0</v>
      </c>
      <c r="AV60" s="220">
        <v>0</v>
      </c>
      <c r="AW60" s="220">
        <v>0</v>
      </c>
      <c r="AX60" s="220">
        <v>0</v>
      </c>
      <c r="AY60" s="220">
        <f t="shared" si="79"/>
        <v>0</v>
      </c>
      <c r="AZ60" s="220">
        <v>0</v>
      </c>
      <c r="BA60" s="220">
        <v>0</v>
      </c>
      <c r="BB60" s="220">
        <v>0</v>
      </c>
      <c r="BC60" s="220">
        <f t="shared" si="80"/>
        <v>3</v>
      </c>
      <c r="BD60" s="220">
        <f t="shared" si="81"/>
        <v>3</v>
      </c>
      <c r="BE60" s="220">
        <v>0</v>
      </c>
      <c r="BF60" s="220">
        <v>3</v>
      </c>
      <c r="BG60" s="220">
        <v>0</v>
      </c>
      <c r="BH60" s="220">
        <v>0</v>
      </c>
      <c r="BI60" s="220">
        <v>0</v>
      </c>
      <c r="BJ60" s="220">
        <v>0</v>
      </c>
      <c r="BK60" s="220">
        <f t="shared" si="82"/>
        <v>0</v>
      </c>
      <c r="BL60" s="220">
        <v>0</v>
      </c>
      <c r="BM60" s="220">
        <v>0</v>
      </c>
      <c r="BN60" s="220">
        <v>0</v>
      </c>
      <c r="BO60" s="220">
        <v>0</v>
      </c>
      <c r="BP60" s="220">
        <v>0</v>
      </c>
      <c r="BQ60" s="220">
        <v>0</v>
      </c>
      <c r="BR60" s="220">
        <f t="shared" si="83"/>
        <v>122</v>
      </c>
      <c r="BS60" s="220">
        <f t="shared" si="84"/>
        <v>0</v>
      </c>
      <c r="BT60" s="220">
        <f t="shared" si="85"/>
        <v>84</v>
      </c>
      <c r="BU60" s="220">
        <f t="shared" si="86"/>
        <v>18</v>
      </c>
      <c r="BV60" s="220">
        <f t="shared" si="87"/>
        <v>19</v>
      </c>
      <c r="BW60" s="220">
        <f t="shared" si="88"/>
        <v>0</v>
      </c>
      <c r="BX60" s="220">
        <f t="shared" si="89"/>
        <v>1</v>
      </c>
      <c r="BY60" s="220">
        <f t="shared" si="90"/>
        <v>119</v>
      </c>
      <c r="BZ60" s="220">
        <f t="shared" si="91"/>
        <v>0</v>
      </c>
      <c r="CA60" s="220">
        <f t="shared" si="92"/>
        <v>81</v>
      </c>
      <c r="CB60" s="220">
        <f t="shared" si="93"/>
        <v>18</v>
      </c>
      <c r="CC60" s="220">
        <f t="shared" si="94"/>
        <v>19</v>
      </c>
      <c r="CD60" s="220">
        <f t="shared" si="95"/>
        <v>0</v>
      </c>
      <c r="CE60" s="220">
        <f t="shared" si="96"/>
        <v>1</v>
      </c>
      <c r="CF60" s="220">
        <f t="shared" si="97"/>
        <v>3</v>
      </c>
      <c r="CG60" s="220">
        <f t="shared" si="98"/>
        <v>0</v>
      </c>
      <c r="CH60" s="220">
        <f t="shared" si="99"/>
        <v>3</v>
      </c>
      <c r="CI60" s="220">
        <f t="shared" si="100"/>
        <v>0</v>
      </c>
      <c r="CJ60" s="220">
        <f t="shared" si="101"/>
        <v>0</v>
      </c>
      <c r="CK60" s="220">
        <f t="shared" si="102"/>
        <v>0</v>
      </c>
      <c r="CL60" s="220">
        <f t="shared" si="103"/>
        <v>0</v>
      </c>
      <c r="CM60" s="220">
        <f t="shared" si="104"/>
        <v>17</v>
      </c>
      <c r="CN60" s="220">
        <f t="shared" si="105"/>
        <v>0</v>
      </c>
      <c r="CO60" s="220">
        <f t="shared" si="106"/>
        <v>17</v>
      </c>
      <c r="CP60" s="220">
        <f t="shared" si="107"/>
        <v>0</v>
      </c>
      <c r="CQ60" s="220">
        <f t="shared" si="108"/>
        <v>0</v>
      </c>
      <c r="CR60" s="220">
        <f t="shared" si="109"/>
        <v>0</v>
      </c>
      <c r="CS60" s="220">
        <f t="shared" si="110"/>
        <v>0</v>
      </c>
      <c r="CT60" s="220">
        <f t="shared" si="111"/>
        <v>17</v>
      </c>
      <c r="CU60" s="220">
        <f t="shared" si="112"/>
        <v>0</v>
      </c>
      <c r="CV60" s="220">
        <f t="shared" si="113"/>
        <v>17</v>
      </c>
      <c r="CW60" s="220">
        <f t="shared" si="114"/>
        <v>0</v>
      </c>
      <c r="CX60" s="220">
        <f t="shared" si="115"/>
        <v>0</v>
      </c>
      <c r="CY60" s="220">
        <f t="shared" si="116"/>
        <v>0</v>
      </c>
      <c r="CZ60" s="220">
        <f t="shared" si="117"/>
        <v>0</v>
      </c>
      <c r="DA60" s="220">
        <f t="shared" si="118"/>
        <v>0</v>
      </c>
      <c r="DB60" s="220">
        <f t="shared" si="119"/>
        <v>0</v>
      </c>
      <c r="DC60" s="220">
        <f t="shared" si="120"/>
        <v>0</v>
      </c>
      <c r="DD60" s="220">
        <f t="shared" si="121"/>
        <v>0</v>
      </c>
      <c r="DE60" s="220">
        <f t="shared" si="122"/>
        <v>0</v>
      </c>
      <c r="DF60" s="220">
        <f t="shared" si="123"/>
        <v>0</v>
      </c>
      <c r="DG60" s="220">
        <f t="shared" si="124"/>
        <v>0</v>
      </c>
      <c r="DH60" s="220">
        <v>0</v>
      </c>
      <c r="DI60" s="220">
        <f t="shared" si="125"/>
        <v>0</v>
      </c>
      <c r="DJ60" s="220">
        <v>0</v>
      </c>
      <c r="DK60" s="220">
        <v>0</v>
      </c>
      <c r="DL60" s="220">
        <v>0</v>
      </c>
      <c r="DM60" s="220">
        <v>0</v>
      </c>
    </row>
    <row r="61" spans="1:117" s="177" customFormat="1" ht="12" customHeight="1">
      <c r="A61" s="178" t="s">
        <v>248</v>
      </c>
      <c r="B61" s="179" t="s">
        <v>261</v>
      </c>
      <c r="C61" s="178" t="s">
        <v>262</v>
      </c>
      <c r="D61" s="220">
        <f t="shared" si="65"/>
        <v>0</v>
      </c>
      <c r="E61" s="220">
        <f t="shared" si="66"/>
        <v>0</v>
      </c>
      <c r="F61" s="220">
        <f t="shared" si="67"/>
        <v>0</v>
      </c>
      <c r="G61" s="220">
        <v>0</v>
      </c>
      <c r="H61" s="220">
        <v>0</v>
      </c>
      <c r="I61" s="220">
        <v>0</v>
      </c>
      <c r="J61" s="220">
        <f t="shared" si="68"/>
        <v>0</v>
      </c>
      <c r="K61" s="220">
        <v>0</v>
      </c>
      <c r="L61" s="220">
        <v>0</v>
      </c>
      <c r="M61" s="220">
        <v>0</v>
      </c>
      <c r="N61" s="220">
        <f t="shared" si="69"/>
        <v>0</v>
      </c>
      <c r="O61" s="220">
        <v>0</v>
      </c>
      <c r="P61" s="220">
        <v>0</v>
      </c>
      <c r="Q61" s="220">
        <v>0</v>
      </c>
      <c r="R61" s="220">
        <f t="shared" si="70"/>
        <v>0</v>
      </c>
      <c r="S61" s="220">
        <v>0</v>
      </c>
      <c r="T61" s="220">
        <v>0</v>
      </c>
      <c r="U61" s="220">
        <v>0</v>
      </c>
      <c r="V61" s="220">
        <f t="shared" si="71"/>
        <v>0</v>
      </c>
      <c r="W61" s="220">
        <v>0</v>
      </c>
      <c r="X61" s="220">
        <v>0</v>
      </c>
      <c r="Y61" s="220">
        <v>0</v>
      </c>
      <c r="Z61" s="220">
        <f t="shared" si="72"/>
        <v>0</v>
      </c>
      <c r="AA61" s="220">
        <v>0</v>
      </c>
      <c r="AB61" s="220">
        <v>0</v>
      </c>
      <c r="AC61" s="220">
        <v>0</v>
      </c>
      <c r="AD61" s="220">
        <f t="shared" si="73"/>
        <v>0</v>
      </c>
      <c r="AE61" s="220">
        <f t="shared" si="74"/>
        <v>0</v>
      </c>
      <c r="AF61" s="220">
        <v>0</v>
      </c>
      <c r="AG61" s="220">
        <v>0</v>
      </c>
      <c r="AH61" s="220">
        <v>0</v>
      </c>
      <c r="AI61" s="220">
        <f t="shared" si="75"/>
        <v>0</v>
      </c>
      <c r="AJ61" s="220">
        <v>0</v>
      </c>
      <c r="AK61" s="220">
        <v>0</v>
      </c>
      <c r="AL61" s="220">
        <v>0</v>
      </c>
      <c r="AM61" s="220">
        <f t="shared" si="76"/>
        <v>0</v>
      </c>
      <c r="AN61" s="220">
        <v>0</v>
      </c>
      <c r="AO61" s="220">
        <v>0</v>
      </c>
      <c r="AP61" s="220">
        <v>0</v>
      </c>
      <c r="AQ61" s="220">
        <f t="shared" si="77"/>
        <v>0</v>
      </c>
      <c r="AR61" s="220">
        <v>0</v>
      </c>
      <c r="AS61" s="220">
        <v>0</v>
      </c>
      <c r="AT61" s="220">
        <v>0</v>
      </c>
      <c r="AU61" s="220">
        <f t="shared" si="78"/>
        <v>0</v>
      </c>
      <c r="AV61" s="220">
        <v>0</v>
      </c>
      <c r="AW61" s="220">
        <v>0</v>
      </c>
      <c r="AX61" s="220">
        <v>0</v>
      </c>
      <c r="AY61" s="220">
        <f t="shared" si="79"/>
        <v>0</v>
      </c>
      <c r="AZ61" s="220">
        <v>0</v>
      </c>
      <c r="BA61" s="220">
        <v>0</v>
      </c>
      <c r="BB61" s="220">
        <v>0</v>
      </c>
      <c r="BC61" s="220">
        <f t="shared" si="80"/>
        <v>0</v>
      </c>
      <c r="BD61" s="220">
        <f t="shared" si="81"/>
        <v>0</v>
      </c>
      <c r="BE61" s="220">
        <v>0</v>
      </c>
      <c r="BF61" s="220">
        <v>0</v>
      </c>
      <c r="BG61" s="220">
        <v>0</v>
      </c>
      <c r="BH61" s="220">
        <v>0</v>
      </c>
      <c r="BI61" s="220">
        <v>0</v>
      </c>
      <c r="BJ61" s="220">
        <v>0</v>
      </c>
      <c r="BK61" s="220">
        <f t="shared" si="82"/>
        <v>0</v>
      </c>
      <c r="BL61" s="220">
        <v>0</v>
      </c>
      <c r="BM61" s="220">
        <v>0</v>
      </c>
      <c r="BN61" s="220">
        <v>0</v>
      </c>
      <c r="BO61" s="220">
        <v>0</v>
      </c>
      <c r="BP61" s="220">
        <v>0</v>
      </c>
      <c r="BQ61" s="220">
        <v>0</v>
      </c>
      <c r="BR61" s="220">
        <f t="shared" si="83"/>
        <v>0</v>
      </c>
      <c r="BS61" s="220">
        <f t="shared" si="84"/>
        <v>0</v>
      </c>
      <c r="BT61" s="220">
        <f t="shared" si="85"/>
        <v>0</v>
      </c>
      <c r="BU61" s="220">
        <f t="shared" si="86"/>
        <v>0</v>
      </c>
      <c r="BV61" s="220">
        <f t="shared" si="87"/>
        <v>0</v>
      </c>
      <c r="BW61" s="220">
        <f t="shared" si="88"/>
        <v>0</v>
      </c>
      <c r="BX61" s="220">
        <f t="shared" si="89"/>
        <v>0</v>
      </c>
      <c r="BY61" s="220">
        <f t="shared" si="90"/>
        <v>0</v>
      </c>
      <c r="BZ61" s="220">
        <f t="shared" si="91"/>
        <v>0</v>
      </c>
      <c r="CA61" s="220">
        <f t="shared" si="92"/>
        <v>0</v>
      </c>
      <c r="CB61" s="220">
        <f t="shared" si="93"/>
        <v>0</v>
      </c>
      <c r="CC61" s="220">
        <f t="shared" si="94"/>
        <v>0</v>
      </c>
      <c r="CD61" s="220">
        <f t="shared" si="95"/>
        <v>0</v>
      </c>
      <c r="CE61" s="220">
        <f t="shared" si="96"/>
        <v>0</v>
      </c>
      <c r="CF61" s="220">
        <f t="shared" si="97"/>
        <v>0</v>
      </c>
      <c r="CG61" s="220">
        <f t="shared" si="98"/>
        <v>0</v>
      </c>
      <c r="CH61" s="220">
        <f t="shared" si="99"/>
        <v>0</v>
      </c>
      <c r="CI61" s="220">
        <f t="shared" si="100"/>
        <v>0</v>
      </c>
      <c r="CJ61" s="220">
        <f t="shared" si="101"/>
        <v>0</v>
      </c>
      <c r="CK61" s="220">
        <f t="shared" si="102"/>
        <v>0</v>
      </c>
      <c r="CL61" s="220">
        <f t="shared" si="103"/>
        <v>0</v>
      </c>
      <c r="CM61" s="220">
        <f t="shared" si="104"/>
        <v>0</v>
      </c>
      <c r="CN61" s="220">
        <f t="shared" si="105"/>
        <v>0</v>
      </c>
      <c r="CO61" s="220">
        <f t="shared" si="106"/>
        <v>0</v>
      </c>
      <c r="CP61" s="220">
        <f t="shared" si="107"/>
        <v>0</v>
      </c>
      <c r="CQ61" s="220">
        <f t="shared" si="108"/>
        <v>0</v>
      </c>
      <c r="CR61" s="220">
        <f t="shared" si="109"/>
        <v>0</v>
      </c>
      <c r="CS61" s="220">
        <f t="shared" si="110"/>
        <v>0</v>
      </c>
      <c r="CT61" s="220">
        <f t="shared" si="111"/>
        <v>0</v>
      </c>
      <c r="CU61" s="220">
        <f t="shared" si="112"/>
        <v>0</v>
      </c>
      <c r="CV61" s="220">
        <f t="shared" si="113"/>
        <v>0</v>
      </c>
      <c r="CW61" s="220">
        <f t="shared" si="114"/>
        <v>0</v>
      </c>
      <c r="CX61" s="220">
        <f t="shared" si="115"/>
        <v>0</v>
      </c>
      <c r="CY61" s="220">
        <f t="shared" si="116"/>
        <v>0</v>
      </c>
      <c r="CZ61" s="220">
        <f t="shared" si="117"/>
        <v>0</v>
      </c>
      <c r="DA61" s="220">
        <f t="shared" si="118"/>
        <v>0</v>
      </c>
      <c r="DB61" s="220">
        <f t="shared" si="119"/>
        <v>0</v>
      </c>
      <c r="DC61" s="220">
        <f t="shared" si="120"/>
        <v>0</v>
      </c>
      <c r="DD61" s="220">
        <f t="shared" si="121"/>
        <v>0</v>
      </c>
      <c r="DE61" s="220">
        <f t="shared" si="122"/>
        <v>0</v>
      </c>
      <c r="DF61" s="220">
        <f t="shared" si="123"/>
        <v>0</v>
      </c>
      <c r="DG61" s="220">
        <f t="shared" si="124"/>
        <v>0</v>
      </c>
      <c r="DH61" s="220">
        <v>0</v>
      </c>
      <c r="DI61" s="220">
        <f t="shared" si="125"/>
        <v>0</v>
      </c>
      <c r="DJ61" s="220">
        <v>0</v>
      </c>
      <c r="DK61" s="220">
        <v>0</v>
      </c>
      <c r="DL61" s="220">
        <v>0</v>
      </c>
      <c r="DM61" s="220">
        <v>0</v>
      </c>
    </row>
    <row r="62" spans="1:117" s="177" customFormat="1" ht="12" customHeight="1">
      <c r="A62" s="178" t="s">
        <v>248</v>
      </c>
      <c r="B62" s="179" t="s">
        <v>263</v>
      </c>
      <c r="C62" s="178" t="s">
        <v>264</v>
      </c>
      <c r="D62" s="220">
        <f t="shared" si="65"/>
        <v>0</v>
      </c>
      <c r="E62" s="220">
        <f t="shared" si="66"/>
        <v>0</v>
      </c>
      <c r="F62" s="220">
        <f t="shared" si="67"/>
        <v>0</v>
      </c>
      <c r="G62" s="220">
        <v>0</v>
      </c>
      <c r="H62" s="220">
        <v>0</v>
      </c>
      <c r="I62" s="220">
        <v>0</v>
      </c>
      <c r="J62" s="220">
        <f t="shared" si="68"/>
        <v>0</v>
      </c>
      <c r="K62" s="220">
        <v>0</v>
      </c>
      <c r="L62" s="220">
        <v>0</v>
      </c>
      <c r="M62" s="220">
        <v>0</v>
      </c>
      <c r="N62" s="220">
        <f t="shared" si="69"/>
        <v>0</v>
      </c>
      <c r="O62" s="220">
        <v>0</v>
      </c>
      <c r="P62" s="220">
        <v>0</v>
      </c>
      <c r="Q62" s="220">
        <v>0</v>
      </c>
      <c r="R62" s="220">
        <f t="shared" si="70"/>
        <v>0</v>
      </c>
      <c r="S62" s="220">
        <v>0</v>
      </c>
      <c r="T62" s="220">
        <v>0</v>
      </c>
      <c r="U62" s="220">
        <v>0</v>
      </c>
      <c r="V62" s="220">
        <f t="shared" si="71"/>
        <v>0</v>
      </c>
      <c r="W62" s="220">
        <v>0</v>
      </c>
      <c r="X62" s="220">
        <v>0</v>
      </c>
      <c r="Y62" s="220">
        <v>0</v>
      </c>
      <c r="Z62" s="220">
        <f t="shared" si="72"/>
        <v>0</v>
      </c>
      <c r="AA62" s="220">
        <v>0</v>
      </c>
      <c r="AB62" s="220">
        <v>0</v>
      </c>
      <c r="AC62" s="220">
        <v>0</v>
      </c>
      <c r="AD62" s="220">
        <f t="shared" si="73"/>
        <v>0</v>
      </c>
      <c r="AE62" s="220">
        <f t="shared" si="74"/>
        <v>0</v>
      </c>
      <c r="AF62" s="220">
        <v>0</v>
      </c>
      <c r="AG62" s="220">
        <v>0</v>
      </c>
      <c r="AH62" s="220">
        <v>0</v>
      </c>
      <c r="AI62" s="220">
        <f t="shared" si="75"/>
        <v>0</v>
      </c>
      <c r="AJ62" s="220">
        <v>0</v>
      </c>
      <c r="AK62" s="220">
        <v>0</v>
      </c>
      <c r="AL62" s="220">
        <v>0</v>
      </c>
      <c r="AM62" s="220">
        <f t="shared" si="76"/>
        <v>0</v>
      </c>
      <c r="AN62" s="220">
        <v>0</v>
      </c>
      <c r="AO62" s="220">
        <v>0</v>
      </c>
      <c r="AP62" s="220">
        <v>0</v>
      </c>
      <c r="AQ62" s="220">
        <f t="shared" si="77"/>
        <v>0</v>
      </c>
      <c r="AR62" s="220">
        <v>0</v>
      </c>
      <c r="AS62" s="220">
        <v>0</v>
      </c>
      <c r="AT62" s="220">
        <v>0</v>
      </c>
      <c r="AU62" s="220">
        <f t="shared" si="78"/>
        <v>0</v>
      </c>
      <c r="AV62" s="220">
        <v>0</v>
      </c>
      <c r="AW62" s="220">
        <v>0</v>
      </c>
      <c r="AX62" s="220">
        <v>0</v>
      </c>
      <c r="AY62" s="220">
        <f t="shared" si="79"/>
        <v>0</v>
      </c>
      <c r="AZ62" s="220">
        <v>0</v>
      </c>
      <c r="BA62" s="220">
        <v>0</v>
      </c>
      <c r="BB62" s="220">
        <v>0</v>
      </c>
      <c r="BC62" s="220">
        <f t="shared" si="80"/>
        <v>0</v>
      </c>
      <c r="BD62" s="220">
        <f t="shared" si="81"/>
        <v>0</v>
      </c>
      <c r="BE62" s="220">
        <v>0</v>
      </c>
      <c r="BF62" s="220">
        <v>0</v>
      </c>
      <c r="BG62" s="220">
        <v>0</v>
      </c>
      <c r="BH62" s="220">
        <v>0</v>
      </c>
      <c r="BI62" s="220">
        <v>0</v>
      </c>
      <c r="BJ62" s="220">
        <v>0</v>
      </c>
      <c r="BK62" s="220">
        <f t="shared" si="82"/>
        <v>0</v>
      </c>
      <c r="BL62" s="220">
        <v>0</v>
      </c>
      <c r="BM62" s="220">
        <v>0</v>
      </c>
      <c r="BN62" s="220">
        <v>0</v>
      </c>
      <c r="BO62" s="220">
        <v>0</v>
      </c>
      <c r="BP62" s="220">
        <v>0</v>
      </c>
      <c r="BQ62" s="220">
        <v>0</v>
      </c>
      <c r="BR62" s="220">
        <f t="shared" si="83"/>
        <v>0</v>
      </c>
      <c r="BS62" s="220">
        <f t="shared" si="84"/>
        <v>0</v>
      </c>
      <c r="BT62" s="220">
        <f t="shared" si="85"/>
        <v>0</v>
      </c>
      <c r="BU62" s="220">
        <f t="shared" si="86"/>
        <v>0</v>
      </c>
      <c r="BV62" s="220">
        <f t="shared" si="87"/>
        <v>0</v>
      </c>
      <c r="BW62" s="220">
        <f t="shared" si="88"/>
        <v>0</v>
      </c>
      <c r="BX62" s="220">
        <f t="shared" si="89"/>
        <v>0</v>
      </c>
      <c r="BY62" s="220">
        <f t="shared" si="90"/>
        <v>0</v>
      </c>
      <c r="BZ62" s="220">
        <f t="shared" si="91"/>
        <v>0</v>
      </c>
      <c r="CA62" s="220">
        <f t="shared" si="92"/>
        <v>0</v>
      </c>
      <c r="CB62" s="220">
        <f t="shared" si="93"/>
        <v>0</v>
      </c>
      <c r="CC62" s="220">
        <f t="shared" si="94"/>
        <v>0</v>
      </c>
      <c r="CD62" s="220">
        <f t="shared" si="95"/>
        <v>0</v>
      </c>
      <c r="CE62" s="220">
        <f t="shared" si="96"/>
        <v>0</v>
      </c>
      <c r="CF62" s="220">
        <f t="shared" si="97"/>
        <v>0</v>
      </c>
      <c r="CG62" s="220">
        <f t="shared" si="98"/>
        <v>0</v>
      </c>
      <c r="CH62" s="220">
        <f t="shared" si="99"/>
        <v>0</v>
      </c>
      <c r="CI62" s="220">
        <f t="shared" si="100"/>
        <v>0</v>
      </c>
      <c r="CJ62" s="220">
        <f t="shared" si="101"/>
        <v>0</v>
      </c>
      <c r="CK62" s="220">
        <f t="shared" si="102"/>
        <v>0</v>
      </c>
      <c r="CL62" s="220">
        <f t="shared" si="103"/>
        <v>0</v>
      </c>
      <c r="CM62" s="220">
        <f t="shared" si="104"/>
        <v>0</v>
      </c>
      <c r="CN62" s="220">
        <f t="shared" si="105"/>
        <v>0</v>
      </c>
      <c r="CO62" s="220">
        <f t="shared" si="106"/>
        <v>0</v>
      </c>
      <c r="CP62" s="220">
        <f t="shared" si="107"/>
        <v>0</v>
      </c>
      <c r="CQ62" s="220">
        <f t="shared" si="108"/>
        <v>0</v>
      </c>
      <c r="CR62" s="220">
        <f t="shared" si="109"/>
        <v>0</v>
      </c>
      <c r="CS62" s="220">
        <f t="shared" si="110"/>
        <v>0</v>
      </c>
      <c r="CT62" s="220">
        <f t="shared" si="111"/>
        <v>0</v>
      </c>
      <c r="CU62" s="220">
        <f t="shared" si="112"/>
        <v>0</v>
      </c>
      <c r="CV62" s="220">
        <f t="shared" si="113"/>
        <v>0</v>
      </c>
      <c r="CW62" s="220">
        <f t="shared" si="114"/>
        <v>0</v>
      </c>
      <c r="CX62" s="220">
        <f t="shared" si="115"/>
        <v>0</v>
      </c>
      <c r="CY62" s="220">
        <f t="shared" si="116"/>
        <v>0</v>
      </c>
      <c r="CZ62" s="220">
        <f t="shared" si="117"/>
        <v>0</v>
      </c>
      <c r="DA62" s="220">
        <f t="shared" si="118"/>
        <v>0</v>
      </c>
      <c r="DB62" s="220">
        <f t="shared" si="119"/>
        <v>0</v>
      </c>
      <c r="DC62" s="220">
        <f t="shared" si="120"/>
        <v>0</v>
      </c>
      <c r="DD62" s="220">
        <f t="shared" si="121"/>
        <v>0</v>
      </c>
      <c r="DE62" s="220">
        <f t="shared" si="122"/>
        <v>0</v>
      </c>
      <c r="DF62" s="220">
        <f t="shared" si="123"/>
        <v>0</v>
      </c>
      <c r="DG62" s="220">
        <f t="shared" si="124"/>
        <v>0</v>
      </c>
      <c r="DH62" s="220">
        <v>0</v>
      </c>
      <c r="DI62" s="220">
        <f t="shared" si="125"/>
        <v>0</v>
      </c>
      <c r="DJ62" s="220">
        <v>0</v>
      </c>
      <c r="DK62" s="220">
        <v>0</v>
      </c>
      <c r="DL62" s="220">
        <v>0</v>
      </c>
      <c r="DM62" s="220">
        <v>0</v>
      </c>
    </row>
    <row r="63" spans="1:117" s="177" customFormat="1" ht="12" customHeight="1">
      <c r="A63" s="178" t="s">
        <v>248</v>
      </c>
      <c r="B63" s="179" t="s">
        <v>265</v>
      </c>
      <c r="C63" s="178" t="s">
        <v>266</v>
      </c>
      <c r="D63" s="220">
        <f t="shared" si="65"/>
        <v>0</v>
      </c>
      <c r="E63" s="220">
        <f t="shared" si="66"/>
        <v>0</v>
      </c>
      <c r="F63" s="220">
        <f t="shared" si="67"/>
        <v>0</v>
      </c>
      <c r="G63" s="220">
        <v>0</v>
      </c>
      <c r="H63" s="220">
        <v>0</v>
      </c>
      <c r="I63" s="220">
        <v>0</v>
      </c>
      <c r="J63" s="220">
        <f t="shared" si="68"/>
        <v>0</v>
      </c>
      <c r="K63" s="220">
        <v>0</v>
      </c>
      <c r="L63" s="220">
        <v>0</v>
      </c>
      <c r="M63" s="220">
        <v>0</v>
      </c>
      <c r="N63" s="220">
        <f t="shared" si="69"/>
        <v>0</v>
      </c>
      <c r="O63" s="220">
        <v>0</v>
      </c>
      <c r="P63" s="220">
        <v>0</v>
      </c>
      <c r="Q63" s="220">
        <v>0</v>
      </c>
      <c r="R63" s="220">
        <f t="shared" si="70"/>
        <v>0</v>
      </c>
      <c r="S63" s="220">
        <v>0</v>
      </c>
      <c r="T63" s="220">
        <v>0</v>
      </c>
      <c r="U63" s="220">
        <v>0</v>
      </c>
      <c r="V63" s="220">
        <f t="shared" si="71"/>
        <v>0</v>
      </c>
      <c r="W63" s="220">
        <v>0</v>
      </c>
      <c r="X63" s="220">
        <v>0</v>
      </c>
      <c r="Y63" s="220">
        <v>0</v>
      </c>
      <c r="Z63" s="220">
        <f t="shared" si="72"/>
        <v>0</v>
      </c>
      <c r="AA63" s="220">
        <v>0</v>
      </c>
      <c r="AB63" s="220">
        <v>0</v>
      </c>
      <c r="AC63" s="220">
        <v>0</v>
      </c>
      <c r="AD63" s="220">
        <f t="shared" si="73"/>
        <v>0</v>
      </c>
      <c r="AE63" s="220">
        <f t="shared" si="74"/>
        <v>0</v>
      </c>
      <c r="AF63" s="220">
        <v>0</v>
      </c>
      <c r="AG63" s="220">
        <v>0</v>
      </c>
      <c r="AH63" s="220">
        <v>0</v>
      </c>
      <c r="AI63" s="220">
        <f t="shared" si="75"/>
        <v>0</v>
      </c>
      <c r="AJ63" s="220">
        <v>0</v>
      </c>
      <c r="AK63" s="220">
        <v>0</v>
      </c>
      <c r="AL63" s="220">
        <v>0</v>
      </c>
      <c r="AM63" s="220">
        <f t="shared" si="76"/>
        <v>0</v>
      </c>
      <c r="AN63" s="220">
        <v>0</v>
      </c>
      <c r="AO63" s="220">
        <v>0</v>
      </c>
      <c r="AP63" s="220">
        <v>0</v>
      </c>
      <c r="AQ63" s="220">
        <f t="shared" si="77"/>
        <v>0</v>
      </c>
      <c r="AR63" s="220">
        <v>0</v>
      </c>
      <c r="AS63" s="220">
        <v>0</v>
      </c>
      <c r="AT63" s="220">
        <v>0</v>
      </c>
      <c r="AU63" s="220">
        <f t="shared" si="78"/>
        <v>0</v>
      </c>
      <c r="AV63" s="220">
        <v>0</v>
      </c>
      <c r="AW63" s="220">
        <v>0</v>
      </c>
      <c r="AX63" s="220">
        <v>0</v>
      </c>
      <c r="AY63" s="220">
        <f t="shared" si="79"/>
        <v>0</v>
      </c>
      <c r="AZ63" s="220">
        <v>0</v>
      </c>
      <c r="BA63" s="220">
        <v>0</v>
      </c>
      <c r="BB63" s="220">
        <v>0</v>
      </c>
      <c r="BC63" s="220">
        <f t="shared" si="80"/>
        <v>0</v>
      </c>
      <c r="BD63" s="220">
        <f t="shared" si="81"/>
        <v>0</v>
      </c>
      <c r="BE63" s="220">
        <v>0</v>
      </c>
      <c r="BF63" s="220">
        <v>0</v>
      </c>
      <c r="BG63" s="220">
        <v>0</v>
      </c>
      <c r="BH63" s="220">
        <v>0</v>
      </c>
      <c r="BI63" s="220">
        <v>0</v>
      </c>
      <c r="BJ63" s="220">
        <v>0</v>
      </c>
      <c r="BK63" s="220">
        <f t="shared" si="82"/>
        <v>0</v>
      </c>
      <c r="BL63" s="220">
        <v>0</v>
      </c>
      <c r="BM63" s="220">
        <v>0</v>
      </c>
      <c r="BN63" s="220">
        <v>0</v>
      </c>
      <c r="BO63" s="220">
        <v>0</v>
      </c>
      <c r="BP63" s="220">
        <v>0</v>
      </c>
      <c r="BQ63" s="220">
        <v>0</v>
      </c>
      <c r="BR63" s="220">
        <f t="shared" si="83"/>
        <v>0</v>
      </c>
      <c r="BS63" s="220">
        <f t="shared" si="84"/>
        <v>0</v>
      </c>
      <c r="BT63" s="220">
        <f t="shared" si="85"/>
        <v>0</v>
      </c>
      <c r="BU63" s="220">
        <f t="shared" si="86"/>
        <v>0</v>
      </c>
      <c r="BV63" s="220">
        <f t="shared" si="87"/>
        <v>0</v>
      </c>
      <c r="BW63" s="220">
        <f t="shared" si="88"/>
        <v>0</v>
      </c>
      <c r="BX63" s="220">
        <f t="shared" si="89"/>
        <v>0</v>
      </c>
      <c r="BY63" s="220">
        <f t="shared" si="90"/>
        <v>0</v>
      </c>
      <c r="BZ63" s="220">
        <f t="shared" si="91"/>
        <v>0</v>
      </c>
      <c r="CA63" s="220">
        <f t="shared" si="92"/>
        <v>0</v>
      </c>
      <c r="CB63" s="220">
        <f t="shared" si="93"/>
        <v>0</v>
      </c>
      <c r="CC63" s="220">
        <f t="shared" si="94"/>
        <v>0</v>
      </c>
      <c r="CD63" s="220">
        <f t="shared" si="95"/>
        <v>0</v>
      </c>
      <c r="CE63" s="220">
        <f t="shared" si="96"/>
        <v>0</v>
      </c>
      <c r="CF63" s="220">
        <f t="shared" si="97"/>
        <v>0</v>
      </c>
      <c r="CG63" s="220">
        <f t="shared" si="98"/>
        <v>0</v>
      </c>
      <c r="CH63" s="220">
        <f t="shared" si="99"/>
        <v>0</v>
      </c>
      <c r="CI63" s="220">
        <f t="shared" si="100"/>
        <v>0</v>
      </c>
      <c r="CJ63" s="220">
        <f t="shared" si="101"/>
        <v>0</v>
      </c>
      <c r="CK63" s="220">
        <f t="shared" si="102"/>
        <v>0</v>
      </c>
      <c r="CL63" s="220">
        <f t="shared" si="103"/>
        <v>0</v>
      </c>
      <c r="CM63" s="220">
        <f t="shared" si="104"/>
        <v>0</v>
      </c>
      <c r="CN63" s="220">
        <f t="shared" si="105"/>
        <v>0</v>
      </c>
      <c r="CO63" s="220">
        <f t="shared" si="106"/>
        <v>0</v>
      </c>
      <c r="CP63" s="220">
        <f t="shared" si="107"/>
        <v>0</v>
      </c>
      <c r="CQ63" s="220">
        <f t="shared" si="108"/>
        <v>0</v>
      </c>
      <c r="CR63" s="220">
        <f t="shared" si="109"/>
        <v>0</v>
      </c>
      <c r="CS63" s="220">
        <f t="shared" si="110"/>
        <v>0</v>
      </c>
      <c r="CT63" s="220">
        <f t="shared" si="111"/>
        <v>0</v>
      </c>
      <c r="CU63" s="220">
        <f t="shared" si="112"/>
        <v>0</v>
      </c>
      <c r="CV63" s="220">
        <f t="shared" si="113"/>
        <v>0</v>
      </c>
      <c r="CW63" s="220">
        <f t="shared" si="114"/>
        <v>0</v>
      </c>
      <c r="CX63" s="220">
        <f t="shared" si="115"/>
        <v>0</v>
      </c>
      <c r="CY63" s="220">
        <f t="shared" si="116"/>
        <v>0</v>
      </c>
      <c r="CZ63" s="220">
        <f t="shared" si="117"/>
        <v>0</v>
      </c>
      <c r="DA63" s="220">
        <f t="shared" si="118"/>
        <v>0</v>
      </c>
      <c r="DB63" s="220">
        <f t="shared" si="119"/>
        <v>0</v>
      </c>
      <c r="DC63" s="220">
        <f t="shared" si="120"/>
        <v>0</v>
      </c>
      <c r="DD63" s="220">
        <f t="shared" si="121"/>
        <v>0</v>
      </c>
      <c r="DE63" s="220">
        <f t="shared" si="122"/>
        <v>0</v>
      </c>
      <c r="DF63" s="220">
        <f t="shared" si="123"/>
        <v>0</v>
      </c>
      <c r="DG63" s="220">
        <f t="shared" si="124"/>
        <v>0</v>
      </c>
      <c r="DH63" s="220">
        <v>0</v>
      </c>
      <c r="DI63" s="220">
        <f t="shared" si="125"/>
        <v>0</v>
      </c>
      <c r="DJ63" s="220">
        <v>0</v>
      </c>
      <c r="DK63" s="220">
        <v>0</v>
      </c>
      <c r="DL63" s="220">
        <v>0</v>
      </c>
      <c r="DM63" s="220">
        <v>0</v>
      </c>
    </row>
    <row r="64" spans="1:117" s="177" customFormat="1" ht="12" customHeight="1">
      <c r="A64" s="178" t="s">
        <v>248</v>
      </c>
      <c r="B64" s="179" t="s">
        <v>267</v>
      </c>
      <c r="C64" s="178" t="s">
        <v>268</v>
      </c>
      <c r="D64" s="220">
        <f t="shared" si="65"/>
        <v>8</v>
      </c>
      <c r="E64" s="220">
        <f t="shared" si="66"/>
        <v>6</v>
      </c>
      <c r="F64" s="220">
        <f t="shared" si="67"/>
        <v>0</v>
      </c>
      <c r="G64" s="220">
        <v>0</v>
      </c>
      <c r="H64" s="220">
        <v>0</v>
      </c>
      <c r="I64" s="220">
        <v>0</v>
      </c>
      <c r="J64" s="220">
        <f t="shared" si="68"/>
        <v>4</v>
      </c>
      <c r="K64" s="220">
        <v>4</v>
      </c>
      <c r="L64" s="220">
        <v>0</v>
      </c>
      <c r="M64" s="220">
        <v>0</v>
      </c>
      <c r="N64" s="220">
        <f t="shared" si="69"/>
        <v>1</v>
      </c>
      <c r="O64" s="220">
        <v>1</v>
      </c>
      <c r="P64" s="220">
        <v>0</v>
      </c>
      <c r="Q64" s="220">
        <v>0</v>
      </c>
      <c r="R64" s="220">
        <f t="shared" si="70"/>
        <v>1</v>
      </c>
      <c r="S64" s="220">
        <v>1</v>
      </c>
      <c r="T64" s="220">
        <v>0</v>
      </c>
      <c r="U64" s="220">
        <v>0</v>
      </c>
      <c r="V64" s="220">
        <f t="shared" si="71"/>
        <v>0</v>
      </c>
      <c r="W64" s="220">
        <v>0</v>
      </c>
      <c r="X64" s="220">
        <v>0</v>
      </c>
      <c r="Y64" s="220">
        <v>0</v>
      </c>
      <c r="Z64" s="220">
        <f t="shared" si="72"/>
        <v>0</v>
      </c>
      <c r="AA64" s="220">
        <v>0</v>
      </c>
      <c r="AB64" s="220">
        <v>0</v>
      </c>
      <c r="AC64" s="220">
        <v>0</v>
      </c>
      <c r="AD64" s="220">
        <f t="shared" si="73"/>
        <v>2</v>
      </c>
      <c r="AE64" s="220">
        <f t="shared" si="74"/>
        <v>0</v>
      </c>
      <c r="AF64" s="220">
        <v>0</v>
      </c>
      <c r="AG64" s="220">
        <v>0</v>
      </c>
      <c r="AH64" s="220">
        <v>0</v>
      </c>
      <c r="AI64" s="220">
        <f t="shared" si="75"/>
        <v>2</v>
      </c>
      <c r="AJ64" s="220">
        <v>0</v>
      </c>
      <c r="AK64" s="220">
        <v>0</v>
      </c>
      <c r="AL64" s="220">
        <v>2</v>
      </c>
      <c r="AM64" s="220">
        <f t="shared" si="76"/>
        <v>0</v>
      </c>
      <c r="AN64" s="220">
        <v>0</v>
      </c>
      <c r="AO64" s="220">
        <v>0</v>
      </c>
      <c r="AP64" s="220">
        <v>0</v>
      </c>
      <c r="AQ64" s="220">
        <f t="shared" si="77"/>
        <v>0</v>
      </c>
      <c r="AR64" s="220">
        <v>0</v>
      </c>
      <c r="AS64" s="220">
        <v>0</v>
      </c>
      <c r="AT64" s="220">
        <v>0</v>
      </c>
      <c r="AU64" s="220">
        <f t="shared" si="78"/>
        <v>0</v>
      </c>
      <c r="AV64" s="220">
        <v>0</v>
      </c>
      <c r="AW64" s="220">
        <v>0</v>
      </c>
      <c r="AX64" s="220">
        <v>0</v>
      </c>
      <c r="AY64" s="220">
        <f t="shared" si="79"/>
        <v>0</v>
      </c>
      <c r="AZ64" s="220">
        <v>0</v>
      </c>
      <c r="BA64" s="220">
        <v>0</v>
      </c>
      <c r="BB64" s="220">
        <v>0</v>
      </c>
      <c r="BC64" s="220">
        <f t="shared" si="80"/>
        <v>0</v>
      </c>
      <c r="BD64" s="220">
        <f t="shared" si="81"/>
        <v>0</v>
      </c>
      <c r="BE64" s="220">
        <v>0</v>
      </c>
      <c r="BF64" s="220">
        <v>0</v>
      </c>
      <c r="BG64" s="220">
        <v>0</v>
      </c>
      <c r="BH64" s="220">
        <v>0</v>
      </c>
      <c r="BI64" s="220">
        <v>0</v>
      </c>
      <c r="BJ64" s="220">
        <v>0</v>
      </c>
      <c r="BK64" s="220">
        <f t="shared" si="82"/>
        <v>0</v>
      </c>
      <c r="BL64" s="220">
        <v>0</v>
      </c>
      <c r="BM64" s="220">
        <v>0</v>
      </c>
      <c r="BN64" s="220">
        <v>0</v>
      </c>
      <c r="BO64" s="220">
        <v>0</v>
      </c>
      <c r="BP64" s="220">
        <v>0</v>
      </c>
      <c r="BQ64" s="220">
        <v>0</v>
      </c>
      <c r="BR64" s="220">
        <f t="shared" si="83"/>
        <v>6</v>
      </c>
      <c r="BS64" s="220">
        <f t="shared" si="84"/>
        <v>0</v>
      </c>
      <c r="BT64" s="220">
        <f t="shared" si="85"/>
        <v>4</v>
      </c>
      <c r="BU64" s="220">
        <f t="shared" si="86"/>
        <v>1</v>
      </c>
      <c r="BV64" s="220">
        <f t="shared" si="87"/>
        <v>1</v>
      </c>
      <c r="BW64" s="220">
        <f t="shared" si="88"/>
        <v>0</v>
      </c>
      <c r="BX64" s="220">
        <f t="shared" si="89"/>
        <v>0</v>
      </c>
      <c r="BY64" s="220">
        <f t="shared" si="90"/>
        <v>6</v>
      </c>
      <c r="BZ64" s="220">
        <f t="shared" si="91"/>
        <v>0</v>
      </c>
      <c r="CA64" s="220">
        <f t="shared" si="92"/>
        <v>4</v>
      </c>
      <c r="CB64" s="220">
        <f t="shared" si="93"/>
        <v>1</v>
      </c>
      <c r="CC64" s="220">
        <f t="shared" si="94"/>
        <v>1</v>
      </c>
      <c r="CD64" s="220">
        <f t="shared" si="95"/>
        <v>0</v>
      </c>
      <c r="CE64" s="220">
        <f t="shared" si="96"/>
        <v>0</v>
      </c>
      <c r="CF64" s="220">
        <f t="shared" si="97"/>
        <v>0</v>
      </c>
      <c r="CG64" s="220">
        <f t="shared" si="98"/>
        <v>0</v>
      </c>
      <c r="CH64" s="220">
        <f t="shared" si="99"/>
        <v>0</v>
      </c>
      <c r="CI64" s="220">
        <f t="shared" si="100"/>
        <v>0</v>
      </c>
      <c r="CJ64" s="220">
        <f t="shared" si="101"/>
        <v>0</v>
      </c>
      <c r="CK64" s="220">
        <f t="shared" si="102"/>
        <v>0</v>
      </c>
      <c r="CL64" s="220">
        <f t="shared" si="103"/>
        <v>0</v>
      </c>
      <c r="CM64" s="220">
        <f t="shared" si="104"/>
        <v>2</v>
      </c>
      <c r="CN64" s="220">
        <f t="shared" si="105"/>
        <v>0</v>
      </c>
      <c r="CO64" s="220">
        <f t="shared" si="106"/>
        <v>2</v>
      </c>
      <c r="CP64" s="220">
        <f t="shared" si="107"/>
        <v>0</v>
      </c>
      <c r="CQ64" s="220">
        <f t="shared" si="108"/>
        <v>0</v>
      </c>
      <c r="CR64" s="220">
        <f t="shared" si="109"/>
        <v>0</v>
      </c>
      <c r="CS64" s="220">
        <f t="shared" si="110"/>
        <v>0</v>
      </c>
      <c r="CT64" s="220">
        <f t="shared" si="111"/>
        <v>2</v>
      </c>
      <c r="CU64" s="220">
        <f t="shared" si="112"/>
        <v>0</v>
      </c>
      <c r="CV64" s="220">
        <f t="shared" si="113"/>
        <v>2</v>
      </c>
      <c r="CW64" s="220">
        <f t="shared" si="114"/>
        <v>0</v>
      </c>
      <c r="CX64" s="220">
        <f t="shared" si="115"/>
        <v>0</v>
      </c>
      <c r="CY64" s="220">
        <f t="shared" si="116"/>
        <v>0</v>
      </c>
      <c r="CZ64" s="220">
        <f t="shared" si="117"/>
        <v>0</v>
      </c>
      <c r="DA64" s="220">
        <f t="shared" si="118"/>
        <v>0</v>
      </c>
      <c r="DB64" s="220">
        <f t="shared" si="119"/>
        <v>0</v>
      </c>
      <c r="DC64" s="220">
        <f t="shared" si="120"/>
        <v>0</v>
      </c>
      <c r="DD64" s="220">
        <f t="shared" si="121"/>
        <v>0</v>
      </c>
      <c r="DE64" s="220">
        <f t="shared" si="122"/>
        <v>0</v>
      </c>
      <c r="DF64" s="220">
        <f t="shared" si="123"/>
        <v>0</v>
      </c>
      <c r="DG64" s="220">
        <f t="shared" si="124"/>
        <v>0</v>
      </c>
      <c r="DH64" s="220">
        <v>0</v>
      </c>
      <c r="DI64" s="220">
        <f t="shared" si="125"/>
        <v>0</v>
      </c>
      <c r="DJ64" s="220">
        <v>0</v>
      </c>
      <c r="DK64" s="220">
        <v>0</v>
      </c>
      <c r="DL64" s="220">
        <v>0</v>
      </c>
      <c r="DM64" s="220">
        <v>0</v>
      </c>
    </row>
    <row r="65" spans="1:117" s="177" customFormat="1" ht="12" customHeight="1">
      <c r="A65" s="178" t="s">
        <v>248</v>
      </c>
      <c r="B65" s="179" t="s">
        <v>269</v>
      </c>
      <c r="C65" s="178" t="s">
        <v>270</v>
      </c>
      <c r="D65" s="220">
        <f t="shared" si="65"/>
        <v>1890</v>
      </c>
      <c r="E65" s="220">
        <f t="shared" si="66"/>
        <v>1727</v>
      </c>
      <c r="F65" s="220">
        <f t="shared" si="67"/>
        <v>0</v>
      </c>
      <c r="G65" s="220">
        <v>0</v>
      </c>
      <c r="H65" s="220">
        <v>0</v>
      </c>
      <c r="I65" s="220">
        <v>0</v>
      </c>
      <c r="J65" s="220">
        <f t="shared" si="68"/>
        <v>1314</v>
      </c>
      <c r="K65" s="220">
        <v>0</v>
      </c>
      <c r="L65" s="220">
        <v>1314</v>
      </c>
      <c r="M65" s="220">
        <v>0</v>
      </c>
      <c r="N65" s="220">
        <f t="shared" si="69"/>
        <v>76</v>
      </c>
      <c r="O65" s="220">
        <v>0</v>
      </c>
      <c r="P65" s="220">
        <v>76</v>
      </c>
      <c r="Q65" s="220">
        <v>0</v>
      </c>
      <c r="R65" s="220">
        <f t="shared" si="70"/>
        <v>311</v>
      </c>
      <c r="S65" s="220">
        <v>0</v>
      </c>
      <c r="T65" s="220">
        <v>311</v>
      </c>
      <c r="U65" s="220">
        <v>0</v>
      </c>
      <c r="V65" s="220">
        <f t="shared" si="71"/>
        <v>0</v>
      </c>
      <c r="W65" s="220">
        <v>0</v>
      </c>
      <c r="X65" s="220">
        <v>0</v>
      </c>
      <c r="Y65" s="220">
        <v>0</v>
      </c>
      <c r="Z65" s="220">
        <f t="shared" si="72"/>
        <v>26</v>
      </c>
      <c r="AA65" s="220">
        <v>0</v>
      </c>
      <c r="AB65" s="220">
        <v>26</v>
      </c>
      <c r="AC65" s="220">
        <v>0</v>
      </c>
      <c r="AD65" s="220">
        <f t="shared" si="73"/>
        <v>149</v>
      </c>
      <c r="AE65" s="220">
        <f t="shared" si="74"/>
        <v>0</v>
      </c>
      <c r="AF65" s="220">
        <v>0</v>
      </c>
      <c r="AG65" s="220">
        <v>0</v>
      </c>
      <c r="AH65" s="220">
        <v>0</v>
      </c>
      <c r="AI65" s="220">
        <f t="shared" si="75"/>
        <v>149</v>
      </c>
      <c r="AJ65" s="220">
        <v>0</v>
      </c>
      <c r="AK65" s="220">
        <v>0</v>
      </c>
      <c r="AL65" s="220">
        <v>149</v>
      </c>
      <c r="AM65" s="220">
        <f t="shared" si="76"/>
        <v>0</v>
      </c>
      <c r="AN65" s="220">
        <v>0</v>
      </c>
      <c r="AO65" s="220">
        <v>0</v>
      </c>
      <c r="AP65" s="220">
        <v>0</v>
      </c>
      <c r="AQ65" s="220">
        <f t="shared" si="77"/>
        <v>0</v>
      </c>
      <c r="AR65" s="220">
        <v>0</v>
      </c>
      <c r="AS65" s="220">
        <v>0</v>
      </c>
      <c r="AT65" s="220">
        <v>0</v>
      </c>
      <c r="AU65" s="220">
        <f t="shared" si="78"/>
        <v>0</v>
      </c>
      <c r="AV65" s="220">
        <v>0</v>
      </c>
      <c r="AW65" s="220">
        <v>0</v>
      </c>
      <c r="AX65" s="220">
        <v>0</v>
      </c>
      <c r="AY65" s="220">
        <f t="shared" si="79"/>
        <v>0</v>
      </c>
      <c r="AZ65" s="220">
        <v>0</v>
      </c>
      <c r="BA65" s="220">
        <v>0</v>
      </c>
      <c r="BB65" s="220">
        <v>0</v>
      </c>
      <c r="BC65" s="220">
        <f t="shared" si="80"/>
        <v>14</v>
      </c>
      <c r="BD65" s="220">
        <f t="shared" si="81"/>
        <v>8</v>
      </c>
      <c r="BE65" s="220">
        <v>0</v>
      </c>
      <c r="BF65" s="220">
        <v>0</v>
      </c>
      <c r="BG65" s="220">
        <v>7</v>
      </c>
      <c r="BH65" s="220">
        <v>1</v>
      </c>
      <c r="BI65" s="220">
        <v>0</v>
      </c>
      <c r="BJ65" s="220">
        <v>0</v>
      </c>
      <c r="BK65" s="220">
        <f t="shared" si="82"/>
        <v>6</v>
      </c>
      <c r="BL65" s="220">
        <v>0</v>
      </c>
      <c r="BM65" s="220">
        <v>0</v>
      </c>
      <c r="BN65" s="220">
        <v>5</v>
      </c>
      <c r="BO65" s="220">
        <v>1</v>
      </c>
      <c r="BP65" s="220">
        <v>0</v>
      </c>
      <c r="BQ65" s="220">
        <v>0</v>
      </c>
      <c r="BR65" s="220">
        <f t="shared" si="83"/>
        <v>1735</v>
      </c>
      <c r="BS65" s="220">
        <f t="shared" si="84"/>
        <v>0</v>
      </c>
      <c r="BT65" s="220">
        <f t="shared" si="85"/>
        <v>1314</v>
      </c>
      <c r="BU65" s="220">
        <f t="shared" si="86"/>
        <v>83</v>
      </c>
      <c r="BV65" s="220">
        <f t="shared" si="87"/>
        <v>312</v>
      </c>
      <c r="BW65" s="220">
        <f t="shared" si="88"/>
        <v>0</v>
      </c>
      <c r="BX65" s="220">
        <f t="shared" si="89"/>
        <v>26</v>
      </c>
      <c r="BY65" s="220">
        <f t="shared" si="90"/>
        <v>1727</v>
      </c>
      <c r="BZ65" s="220">
        <f t="shared" si="91"/>
        <v>0</v>
      </c>
      <c r="CA65" s="220">
        <f t="shared" si="92"/>
        <v>1314</v>
      </c>
      <c r="CB65" s="220">
        <f t="shared" si="93"/>
        <v>76</v>
      </c>
      <c r="CC65" s="220">
        <f t="shared" si="94"/>
        <v>311</v>
      </c>
      <c r="CD65" s="220">
        <f t="shared" si="95"/>
        <v>0</v>
      </c>
      <c r="CE65" s="220">
        <f t="shared" si="96"/>
        <v>26</v>
      </c>
      <c r="CF65" s="220">
        <f t="shared" si="97"/>
        <v>8</v>
      </c>
      <c r="CG65" s="220">
        <f t="shared" si="98"/>
        <v>0</v>
      </c>
      <c r="CH65" s="220">
        <f t="shared" si="99"/>
        <v>0</v>
      </c>
      <c r="CI65" s="220">
        <f t="shared" si="100"/>
        <v>7</v>
      </c>
      <c r="CJ65" s="220">
        <f t="shared" si="101"/>
        <v>1</v>
      </c>
      <c r="CK65" s="220">
        <f t="shared" si="102"/>
        <v>0</v>
      </c>
      <c r="CL65" s="220">
        <f t="shared" si="103"/>
        <v>0</v>
      </c>
      <c r="CM65" s="220">
        <f t="shared" si="104"/>
        <v>155</v>
      </c>
      <c r="CN65" s="220">
        <f t="shared" si="105"/>
        <v>0</v>
      </c>
      <c r="CO65" s="220">
        <f t="shared" si="106"/>
        <v>149</v>
      </c>
      <c r="CP65" s="220">
        <f t="shared" si="107"/>
        <v>5</v>
      </c>
      <c r="CQ65" s="220">
        <f t="shared" si="108"/>
        <v>1</v>
      </c>
      <c r="CR65" s="220">
        <f t="shared" si="109"/>
        <v>0</v>
      </c>
      <c r="CS65" s="220">
        <f t="shared" si="110"/>
        <v>0</v>
      </c>
      <c r="CT65" s="220">
        <f t="shared" si="111"/>
        <v>149</v>
      </c>
      <c r="CU65" s="220">
        <f t="shared" si="112"/>
        <v>0</v>
      </c>
      <c r="CV65" s="220">
        <f t="shared" si="113"/>
        <v>149</v>
      </c>
      <c r="CW65" s="220">
        <f t="shared" si="114"/>
        <v>0</v>
      </c>
      <c r="CX65" s="220">
        <f t="shared" si="115"/>
        <v>0</v>
      </c>
      <c r="CY65" s="220">
        <f t="shared" si="116"/>
        <v>0</v>
      </c>
      <c r="CZ65" s="220">
        <f t="shared" si="117"/>
        <v>0</v>
      </c>
      <c r="DA65" s="220">
        <f t="shared" si="118"/>
        <v>6</v>
      </c>
      <c r="DB65" s="220">
        <f t="shared" si="119"/>
        <v>0</v>
      </c>
      <c r="DC65" s="220">
        <f t="shared" si="120"/>
        <v>0</v>
      </c>
      <c r="DD65" s="220">
        <f t="shared" si="121"/>
        <v>5</v>
      </c>
      <c r="DE65" s="220">
        <f t="shared" si="122"/>
        <v>1</v>
      </c>
      <c r="DF65" s="220">
        <f t="shared" si="123"/>
        <v>0</v>
      </c>
      <c r="DG65" s="220">
        <f t="shared" si="124"/>
        <v>0</v>
      </c>
      <c r="DH65" s="220">
        <v>0</v>
      </c>
      <c r="DI65" s="220">
        <f t="shared" si="125"/>
        <v>0</v>
      </c>
      <c r="DJ65" s="220">
        <v>0</v>
      </c>
      <c r="DK65" s="220">
        <v>0</v>
      </c>
      <c r="DL65" s="220">
        <v>0</v>
      </c>
      <c r="DM65" s="220">
        <v>0</v>
      </c>
    </row>
    <row r="66" spans="1:117" s="177" customFormat="1" ht="12" customHeight="1">
      <c r="A66" s="178" t="s">
        <v>248</v>
      </c>
      <c r="B66" s="179" t="s">
        <v>271</v>
      </c>
      <c r="C66" s="178" t="s">
        <v>272</v>
      </c>
      <c r="D66" s="220">
        <f t="shared" si="65"/>
        <v>293</v>
      </c>
      <c r="E66" s="220">
        <f t="shared" si="66"/>
        <v>290</v>
      </c>
      <c r="F66" s="220">
        <f t="shared" si="67"/>
        <v>0</v>
      </c>
      <c r="G66" s="220">
        <v>0</v>
      </c>
      <c r="H66" s="220">
        <v>0</v>
      </c>
      <c r="I66" s="220">
        <v>0</v>
      </c>
      <c r="J66" s="220">
        <f t="shared" si="68"/>
        <v>128</v>
      </c>
      <c r="K66" s="220">
        <v>128</v>
      </c>
      <c r="L66" s="220">
        <v>0</v>
      </c>
      <c r="M66" s="220">
        <v>0</v>
      </c>
      <c r="N66" s="220">
        <f t="shared" si="69"/>
        <v>42</v>
      </c>
      <c r="O66" s="220">
        <v>42</v>
      </c>
      <c r="P66" s="220">
        <v>0</v>
      </c>
      <c r="Q66" s="220">
        <v>0</v>
      </c>
      <c r="R66" s="220">
        <f t="shared" si="70"/>
        <v>120</v>
      </c>
      <c r="S66" s="220">
        <v>120</v>
      </c>
      <c r="T66" s="220">
        <v>0</v>
      </c>
      <c r="U66" s="220">
        <v>0</v>
      </c>
      <c r="V66" s="220">
        <f t="shared" si="71"/>
        <v>0</v>
      </c>
      <c r="W66" s="220">
        <v>0</v>
      </c>
      <c r="X66" s="220">
        <v>0</v>
      </c>
      <c r="Y66" s="220">
        <v>0</v>
      </c>
      <c r="Z66" s="220">
        <f t="shared" si="72"/>
        <v>0</v>
      </c>
      <c r="AA66" s="220">
        <v>0</v>
      </c>
      <c r="AB66" s="220">
        <v>0</v>
      </c>
      <c r="AC66" s="220">
        <v>0</v>
      </c>
      <c r="AD66" s="220">
        <f t="shared" si="73"/>
        <v>0</v>
      </c>
      <c r="AE66" s="220">
        <f t="shared" si="74"/>
        <v>0</v>
      </c>
      <c r="AF66" s="220">
        <v>0</v>
      </c>
      <c r="AG66" s="220">
        <v>0</v>
      </c>
      <c r="AH66" s="220">
        <v>0</v>
      </c>
      <c r="AI66" s="220">
        <f t="shared" si="75"/>
        <v>0</v>
      </c>
      <c r="AJ66" s="220">
        <v>0</v>
      </c>
      <c r="AK66" s="220">
        <v>0</v>
      </c>
      <c r="AL66" s="220">
        <v>0</v>
      </c>
      <c r="AM66" s="220">
        <f t="shared" si="76"/>
        <v>0</v>
      </c>
      <c r="AN66" s="220">
        <v>0</v>
      </c>
      <c r="AO66" s="220">
        <v>0</v>
      </c>
      <c r="AP66" s="220">
        <v>0</v>
      </c>
      <c r="AQ66" s="220">
        <f t="shared" si="77"/>
        <v>0</v>
      </c>
      <c r="AR66" s="220">
        <v>0</v>
      </c>
      <c r="AS66" s="220">
        <v>0</v>
      </c>
      <c r="AT66" s="220">
        <v>0</v>
      </c>
      <c r="AU66" s="220">
        <f t="shared" si="78"/>
        <v>0</v>
      </c>
      <c r="AV66" s="220">
        <v>0</v>
      </c>
      <c r="AW66" s="220">
        <v>0</v>
      </c>
      <c r="AX66" s="220">
        <v>0</v>
      </c>
      <c r="AY66" s="220">
        <f t="shared" si="79"/>
        <v>0</v>
      </c>
      <c r="AZ66" s="220">
        <v>0</v>
      </c>
      <c r="BA66" s="220">
        <v>0</v>
      </c>
      <c r="BB66" s="220">
        <v>0</v>
      </c>
      <c r="BC66" s="220">
        <f t="shared" si="80"/>
        <v>3</v>
      </c>
      <c r="BD66" s="220">
        <f t="shared" si="81"/>
        <v>3</v>
      </c>
      <c r="BE66" s="220">
        <v>0</v>
      </c>
      <c r="BF66" s="220">
        <v>0</v>
      </c>
      <c r="BG66" s="220">
        <v>0</v>
      </c>
      <c r="BH66" s="220">
        <v>0</v>
      </c>
      <c r="BI66" s="220">
        <v>0</v>
      </c>
      <c r="BJ66" s="220">
        <v>3</v>
      </c>
      <c r="BK66" s="220">
        <f t="shared" si="82"/>
        <v>0</v>
      </c>
      <c r="BL66" s="220">
        <v>0</v>
      </c>
      <c r="BM66" s="220">
        <v>0</v>
      </c>
      <c r="BN66" s="220">
        <v>0</v>
      </c>
      <c r="BO66" s="220">
        <v>0</v>
      </c>
      <c r="BP66" s="220">
        <v>0</v>
      </c>
      <c r="BQ66" s="220">
        <v>0</v>
      </c>
      <c r="BR66" s="220">
        <f t="shared" si="83"/>
        <v>293</v>
      </c>
      <c r="BS66" s="220">
        <f t="shared" si="84"/>
        <v>0</v>
      </c>
      <c r="BT66" s="220">
        <f t="shared" si="85"/>
        <v>128</v>
      </c>
      <c r="BU66" s="220">
        <f t="shared" si="86"/>
        <v>42</v>
      </c>
      <c r="BV66" s="220">
        <f t="shared" si="87"/>
        <v>120</v>
      </c>
      <c r="BW66" s="220">
        <f t="shared" si="88"/>
        <v>0</v>
      </c>
      <c r="BX66" s="220">
        <f t="shared" si="89"/>
        <v>3</v>
      </c>
      <c r="BY66" s="220">
        <f t="shared" si="90"/>
        <v>290</v>
      </c>
      <c r="BZ66" s="220">
        <f t="shared" si="91"/>
        <v>0</v>
      </c>
      <c r="CA66" s="220">
        <f t="shared" si="92"/>
        <v>128</v>
      </c>
      <c r="CB66" s="220">
        <f t="shared" si="93"/>
        <v>42</v>
      </c>
      <c r="CC66" s="220">
        <f t="shared" si="94"/>
        <v>120</v>
      </c>
      <c r="CD66" s="220">
        <f t="shared" si="95"/>
        <v>0</v>
      </c>
      <c r="CE66" s="220">
        <f t="shared" si="96"/>
        <v>0</v>
      </c>
      <c r="CF66" s="220">
        <f t="shared" si="97"/>
        <v>3</v>
      </c>
      <c r="CG66" s="220">
        <f t="shared" si="98"/>
        <v>0</v>
      </c>
      <c r="CH66" s="220">
        <f t="shared" si="99"/>
        <v>0</v>
      </c>
      <c r="CI66" s="220">
        <f t="shared" si="100"/>
        <v>0</v>
      </c>
      <c r="CJ66" s="220">
        <f t="shared" si="101"/>
        <v>0</v>
      </c>
      <c r="CK66" s="220">
        <f t="shared" si="102"/>
        <v>0</v>
      </c>
      <c r="CL66" s="220">
        <f t="shared" si="103"/>
        <v>3</v>
      </c>
      <c r="CM66" s="220">
        <f t="shared" si="104"/>
        <v>0</v>
      </c>
      <c r="CN66" s="220">
        <f t="shared" si="105"/>
        <v>0</v>
      </c>
      <c r="CO66" s="220">
        <f t="shared" si="106"/>
        <v>0</v>
      </c>
      <c r="CP66" s="220">
        <f t="shared" si="107"/>
        <v>0</v>
      </c>
      <c r="CQ66" s="220">
        <f t="shared" si="108"/>
        <v>0</v>
      </c>
      <c r="CR66" s="220">
        <f t="shared" si="109"/>
        <v>0</v>
      </c>
      <c r="CS66" s="220">
        <f t="shared" si="110"/>
        <v>0</v>
      </c>
      <c r="CT66" s="220">
        <f t="shared" si="111"/>
        <v>0</v>
      </c>
      <c r="CU66" s="220">
        <f t="shared" si="112"/>
        <v>0</v>
      </c>
      <c r="CV66" s="220">
        <f t="shared" si="113"/>
        <v>0</v>
      </c>
      <c r="CW66" s="220">
        <f t="shared" si="114"/>
        <v>0</v>
      </c>
      <c r="CX66" s="220">
        <f t="shared" si="115"/>
        <v>0</v>
      </c>
      <c r="CY66" s="220">
        <f t="shared" si="116"/>
        <v>0</v>
      </c>
      <c r="CZ66" s="220">
        <f t="shared" si="117"/>
        <v>0</v>
      </c>
      <c r="DA66" s="220">
        <f t="shared" si="118"/>
        <v>0</v>
      </c>
      <c r="DB66" s="220">
        <f t="shared" si="119"/>
        <v>0</v>
      </c>
      <c r="DC66" s="220">
        <f t="shared" si="120"/>
        <v>0</v>
      </c>
      <c r="DD66" s="220">
        <f t="shared" si="121"/>
        <v>0</v>
      </c>
      <c r="DE66" s="220">
        <f t="shared" si="122"/>
        <v>0</v>
      </c>
      <c r="DF66" s="220">
        <f t="shared" si="123"/>
        <v>0</v>
      </c>
      <c r="DG66" s="220">
        <f t="shared" si="124"/>
        <v>0</v>
      </c>
      <c r="DH66" s="220">
        <v>0</v>
      </c>
      <c r="DI66" s="220">
        <f t="shared" si="125"/>
        <v>0</v>
      </c>
      <c r="DJ66" s="220">
        <v>0</v>
      </c>
      <c r="DK66" s="220">
        <v>0</v>
      </c>
      <c r="DL66" s="220">
        <v>0</v>
      </c>
      <c r="DM66" s="22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2" customWidth="1"/>
    <col min="145" max="16384" width="9" style="168" customWidth="1"/>
  </cols>
  <sheetData>
    <row r="1" spans="1:144" ht="17.25">
      <c r="A1" s="256" t="s">
        <v>411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06" t="s">
        <v>274</v>
      </c>
      <c r="B2" s="306" t="s">
        <v>275</v>
      </c>
      <c r="C2" s="306" t="s">
        <v>276</v>
      </c>
      <c r="D2" s="226" t="s">
        <v>412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9"/>
    </row>
    <row r="3" spans="1:144" ht="25.5" customHeight="1">
      <c r="A3" s="307"/>
      <c r="B3" s="307"/>
      <c r="C3" s="309"/>
      <c r="D3" s="232"/>
      <c r="E3" s="233" t="s">
        <v>413</v>
      </c>
      <c r="F3" s="227"/>
      <c r="G3" s="227"/>
      <c r="H3" s="227"/>
      <c r="I3" s="227"/>
      <c r="J3" s="227"/>
      <c r="K3" s="227"/>
      <c r="L3" s="227"/>
      <c r="M3" s="222"/>
      <c r="N3" s="227"/>
      <c r="O3" s="227"/>
      <c r="P3" s="227"/>
      <c r="Q3" s="227"/>
      <c r="R3" s="227"/>
      <c r="S3" s="227"/>
      <c r="T3" s="233" t="s">
        <v>414</v>
      </c>
      <c r="U3" s="227"/>
      <c r="V3" s="227"/>
      <c r="W3" s="227"/>
      <c r="X3" s="227"/>
      <c r="Y3" s="227"/>
      <c r="Z3" s="227"/>
      <c r="AA3" s="227"/>
      <c r="AB3" s="222"/>
      <c r="AC3" s="227"/>
      <c r="AD3" s="227"/>
      <c r="AE3" s="227"/>
      <c r="AF3" s="227"/>
      <c r="AG3" s="227"/>
      <c r="AH3" s="227"/>
      <c r="AI3" s="233" t="s">
        <v>415</v>
      </c>
      <c r="AJ3" s="227"/>
      <c r="AK3" s="227"/>
      <c r="AL3" s="227"/>
      <c r="AM3" s="227"/>
      <c r="AN3" s="227"/>
      <c r="AO3" s="227"/>
      <c r="AP3" s="227"/>
      <c r="AQ3" s="222"/>
      <c r="AR3" s="227"/>
      <c r="AS3" s="227"/>
      <c r="AT3" s="227"/>
      <c r="AU3" s="227"/>
      <c r="AV3" s="227"/>
      <c r="AW3" s="227"/>
      <c r="AX3" s="233" t="s">
        <v>416</v>
      </c>
      <c r="AY3" s="227"/>
      <c r="AZ3" s="227"/>
      <c r="BA3" s="227"/>
      <c r="BB3" s="227"/>
      <c r="BC3" s="227"/>
      <c r="BD3" s="227"/>
      <c r="BE3" s="227"/>
      <c r="BF3" s="222"/>
      <c r="BG3" s="227"/>
      <c r="BH3" s="227"/>
      <c r="BI3" s="227"/>
      <c r="BJ3" s="227"/>
      <c r="BK3" s="227"/>
      <c r="BL3" s="227"/>
      <c r="BM3" s="233" t="s">
        <v>417</v>
      </c>
      <c r="BN3" s="227"/>
      <c r="BO3" s="227"/>
      <c r="BP3" s="227"/>
      <c r="BQ3" s="227"/>
      <c r="BR3" s="227"/>
      <c r="BS3" s="227"/>
      <c r="BT3" s="227"/>
      <c r="BU3" s="222"/>
      <c r="BV3" s="227"/>
      <c r="BW3" s="227"/>
      <c r="BX3" s="227"/>
      <c r="BY3" s="227"/>
      <c r="BZ3" s="227"/>
      <c r="CA3" s="227"/>
      <c r="CB3" s="233" t="s">
        <v>418</v>
      </c>
      <c r="CC3" s="227"/>
      <c r="CD3" s="227"/>
      <c r="CE3" s="227"/>
      <c r="CF3" s="227"/>
      <c r="CG3" s="227"/>
      <c r="CH3" s="227"/>
      <c r="CI3" s="227"/>
      <c r="CJ3" s="222"/>
      <c r="CK3" s="227"/>
      <c r="CL3" s="227"/>
      <c r="CM3" s="227"/>
      <c r="CN3" s="227"/>
      <c r="CO3" s="227"/>
      <c r="CP3" s="227"/>
      <c r="CQ3" s="233" t="s">
        <v>419</v>
      </c>
      <c r="CR3" s="227"/>
      <c r="CS3" s="227"/>
      <c r="CT3" s="227"/>
      <c r="CU3" s="227"/>
      <c r="CV3" s="227"/>
      <c r="CW3" s="227"/>
      <c r="CX3" s="227"/>
      <c r="CY3" s="222"/>
      <c r="CZ3" s="227"/>
      <c r="DA3" s="227"/>
      <c r="DB3" s="227"/>
      <c r="DC3" s="227"/>
      <c r="DD3" s="227"/>
      <c r="DE3" s="227"/>
      <c r="DF3" s="233" t="s">
        <v>420</v>
      </c>
      <c r="DG3" s="227"/>
      <c r="DH3" s="227"/>
      <c r="DI3" s="227"/>
      <c r="DJ3" s="227"/>
      <c r="DK3" s="227"/>
      <c r="DL3" s="227"/>
      <c r="DM3" s="227"/>
      <c r="DN3" s="222"/>
      <c r="DO3" s="227"/>
      <c r="DP3" s="227"/>
      <c r="DQ3" s="227"/>
      <c r="DR3" s="227"/>
      <c r="DS3" s="227"/>
      <c r="DT3" s="227"/>
      <c r="DU3" s="233" t="s">
        <v>421</v>
      </c>
      <c r="DV3" s="222"/>
      <c r="DW3" s="222"/>
      <c r="DX3" s="222"/>
      <c r="DY3" s="231"/>
      <c r="DZ3" s="233" t="s">
        <v>422</v>
      </c>
      <c r="EA3" s="227"/>
      <c r="EB3" s="227"/>
      <c r="EC3" s="227"/>
      <c r="ED3" s="227"/>
      <c r="EE3" s="227"/>
      <c r="EF3" s="227"/>
      <c r="EG3" s="227"/>
      <c r="EH3" s="222"/>
      <c r="EI3" s="227"/>
      <c r="EJ3" s="227"/>
      <c r="EK3" s="227"/>
      <c r="EL3" s="227"/>
      <c r="EM3" s="227"/>
      <c r="EN3" s="246"/>
    </row>
    <row r="4" spans="1:144" ht="25.5" customHeight="1">
      <c r="A4" s="307"/>
      <c r="B4" s="307"/>
      <c r="C4" s="309"/>
      <c r="D4" s="232"/>
      <c r="E4" s="232"/>
      <c r="F4" s="233" t="s">
        <v>423</v>
      </c>
      <c r="G4" s="227"/>
      <c r="H4" s="227"/>
      <c r="I4" s="227"/>
      <c r="J4" s="227"/>
      <c r="K4" s="227"/>
      <c r="L4" s="227"/>
      <c r="M4" s="233" t="s">
        <v>424</v>
      </c>
      <c r="N4" s="227"/>
      <c r="O4" s="227"/>
      <c r="P4" s="227"/>
      <c r="Q4" s="227"/>
      <c r="R4" s="227"/>
      <c r="S4" s="227"/>
      <c r="T4" s="232"/>
      <c r="U4" s="233" t="s">
        <v>423</v>
      </c>
      <c r="V4" s="227"/>
      <c r="W4" s="227"/>
      <c r="X4" s="227"/>
      <c r="Y4" s="227"/>
      <c r="Z4" s="227"/>
      <c r="AA4" s="227"/>
      <c r="AB4" s="233" t="s">
        <v>424</v>
      </c>
      <c r="AC4" s="227"/>
      <c r="AD4" s="227"/>
      <c r="AE4" s="227"/>
      <c r="AF4" s="227"/>
      <c r="AG4" s="227"/>
      <c r="AH4" s="227"/>
      <c r="AI4" s="232"/>
      <c r="AJ4" s="233" t="s">
        <v>423</v>
      </c>
      <c r="AK4" s="227"/>
      <c r="AL4" s="227"/>
      <c r="AM4" s="227"/>
      <c r="AN4" s="227"/>
      <c r="AO4" s="227"/>
      <c r="AP4" s="227"/>
      <c r="AQ4" s="233" t="s">
        <v>425</v>
      </c>
      <c r="AR4" s="227"/>
      <c r="AS4" s="227"/>
      <c r="AT4" s="227"/>
      <c r="AU4" s="227"/>
      <c r="AV4" s="227"/>
      <c r="AW4" s="227"/>
      <c r="AX4" s="232"/>
      <c r="AY4" s="233" t="s">
        <v>426</v>
      </c>
      <c r="AZ4" s="227"/>
      <c r="BA4" s="227"/>
      <c r="BB4" s="227"/>
      <c r="BC4" s="227"/>
      <c r="BD4" s="227"/>
      <c r="BE4" s="227"/>
      <c r="BF4" s="233" t="s">
        <v>425</v>
      </c>
      <c r="BG4" s="227"/>
      <c r="BH4" s="227"/>
      <c r="BI4" s="227"/>
      <c r="BJ4" s="227"/>
      <c r="BK4" s="227"/>
      <c r="BL4" s="227"/>
      <c r="BM4" s="232"/>
      <c r="BN4" s="233" t="s">
        <v>426</v>
      </c>
      <c r="BO4" s="227"/>
      <c r="BP4" s="227"/>
      <c r="BQ4" s="227"/>
      <c r="BR4" s="227"/>
      <c r="BS4" s="227"/>
      <c r="BT4" s="227"/>
      <c r="BU4" s="233" t="s">
        <v>425</v>
      </c>
      <c r="BV4" s="227"/>
      <c r="BW4" s="227"/>
      <c r="BX4" s="227"/>
      <c r="BY4" s="227"/>
      <c r="BZ4" s="227"/>
      <c r="CA4" s="227"/>
      <c r="CB4" s="232"/>
      <c r="CC4" s="233" t="s">
        <v>426</v>
      </c>
      <c r="CD4" s="227"/>
      <c r="CE4" s="227"/>
      <c r="CF4" s="227"/>
      <c r="CG4" s="227"/>
      <c r="CH4" s="227"/>
      <c r="CI4" s="227"/>
      <c r="CJ4" s="233" t="s">
        <v>425</v>
      </c>
      <c r="CK4" s="227"/>
      <c r="CL4" s="227"/>
      <c r="CM4" s="227"/>
      <c r="CN4" s="227"/>
      <c r="CO4" s="227"/>
      <c r="CP4" s="227"/>
      <c r="CQ4" s="232"/>
      <c r="CR4" s="233" t="s">
        <v>426</v>
      </c>
      <c r="CS4" s="227"/>
      <c r="CT4" s="227"/>
      <c r="CU4" s="227"/>
      <c r="CV4" s="227"/>
      <c r="CW4" s="227"/>
      <c r="CX4" s="227"/>
      <c r="CY4" s="233" t="s">
        <v>425</v>
      </c>
      <c r="CZ4" s="227"/>
      <c r="DA4" s="227"/>
      <c r="DB4" s="227"/>
      <c r="DC4" s="227"/>
      <c r="DD4" s="227"/>
      <c r="DE4" s="227"/>
      <c r="DF4" s="232"/>
      <c r="DG4" s="233" t="s">
        <v>426</v>
      </c>
      <c r="DH4" s="227"/>
      <c r="DI4" s="227"/>
      <c r="DJ4" s="227"/>
      <c r="DK4" s="227"/>
      <c r="DL4" s="227"/>
      <c r="DM4" s="227"/>
      <c r="DN4" s="233" t="s">
        <v>425</v>
      </c>
      <c r="DO4" s="227"/>
      <c r="DP4" s="227"/>
      <c r="DQ4" s="227"/>
      <c r="DR4" s="227"/>
      <c r="DS4" s="227"/>
      <c r="DT4" s="227"/>
      <c r="DU4" s="232"/>
      <c r="DV4" s="236" t="s">
        <v>427</v>
      </c>
      <c r="DW4" s="231"/>
      <c r="DX4" s="232" t="s">
        <v>429</v>
      </c>
      <c r="DY4" s="231"/>
      <c r="DZ4" s="232"/>
      <c r="EA4" s="233" t="s">
        <v>430</v>
      </c>
      <c r="EB4" s="227"/>
      <c r="EC4" s="227"/>
      <c r="ED4" s="227"/>
      <c r="EE4" s="227"/>
      <c r="EF4" s="227"/>
      <c r="EG4" s="227"/>
      <c r="EH4" s="233" t="s">
        <v>431</v>
      </c>
      <c r="EI4" s="227"/>
      <c r="EJ4" s="227"/>
      <c r="EK4" s="227"/>
      <c r="EL4" s="227"/>
      <c r="EM4" s="227"/>
      <c r="EN4" s="231"/>
    </row>
    <row r="5" spans="1:144" ht="25.5" customHeight="1">
      <c r="A5" s="307"/>
      <c r="B5" s="307"/>
      <c r="C5" s="309"/>
      <c r="D5" s="230" t="s">
        <v>121</v>
      </c>
      <c r="E5" s="230" t="s">
        <v>121</v>
      </c>
      <c r="F5" s="230" t="s">
        <v>121</v>
      </c>
      <c r="G5" s="258" t="s">
        <v>312</v>
      </c>
      <c r="H5" s="258" t="s">
        <v>313</v>
      </c>
      <c r="I5" s="258" t="s">
        <v>314</v>
      </c>
      <c r="J5" s="258" t="s">
        <v>308</v>
      </c>
      <c r="K5" s="258" t="s">
        <v>433</v>
      </c>
      <c r="L5" s="258" t="s">
        <v>311</v>
      </c>
      <c r="M5" s="230" t="s">
        <v>121</v>
      </c>
      <c r="N5" s="258" t="s">
        <v>312</v>
      </c>
      <c r="O5" s="258" t="s">
        <v>313</v>
      </c>
      <c r="P5" s="258" t="s">
        <v>314</v>
      </c>
      <c r="Q5" s="258" t="s">
        <v>308</v>
      </c>
      <c r="R5" s="258" t="s">
        <v>433</v>
      </c>
      <c r="S5" s="258" t="s">
        <v>311</v>
      </c>
      <c r="T5" s="230" t="s">
        <v>121</v>
      </c>
      <c r="U5" s="230" t="s">
        <v>121</v>
      </c>
      <c r="V5" s="258" t="s">
        <v>312</v>
      </c>
      <c r="W5" s="258" t="s">
        <v>313</v>
      </c>
      <c r="X5" s="258" t="s">
        <v>314</v>
      </c>
      <c r="Y5" s="258" t="s">
        <v>308</v>
      </c>
      <c r="Z5" s="258" t="s">
        <v>433</v>
      </c>
      <c r="AA5" s="258" t="s">
        <v>311</v>
      </c>
      <c r="AB5" s="230" t="s">
        <v>121</v>
      </c>
      <c r="AC5" s="258" t="s">
        <v>312</v>
      </c>
      <c r="AD5" s="258" t="s">
        <v>313</v>
      </c>
      <c r="AE5" s="258" t="s">
        <v>314</v>
      </c>
      <c r="AF5" s="258" t="s">
        <v>308</v>
      </c>
      <c r="AG5" s="258" t="s">
        <v>433</v>
      </c>
      <c r="AH5" s="258" t="s">
        <v>311</v>
      </c>
      <c r="AI5" s="230" t="s">
        <v>121</v>
      </c>
      <c r="AJ5" s="230" t="s">
        <v>121</v>
      </c>
      <c r="AK5" s="258" t="s">
        <v>312</v>
      </c>
      <c r="AL5" s="258" t="s">
        <v>313</v>
      </c>
      <c r="AM5" s="258" t="s">
        <v>314</v>
      </c>
      <c r="AN5" s="258" t="s">
        <v>308</v>
      </c>
      <c r="AO5" s="258" t="s">
        <v>433</v>
      </c>
      <c r="AP5" s="258" t="s">
        <v>311</v>
      </c>
      <c r="AQ5" s="230" t="s">
        <v>121</v>
      </c>
      <c r="AR5" s="258" t="s">
        <v>312</v>
      </c>
      <c r="AS5" s="258" t="s">
        <v>313</v>
      </c>
      <c r="AT5" s="258" t="s">
        <v>314</v>
      </c>
      <c r="AU5" s="258" t="s">
        <v>308</v>
      </c>
      <c r="AV5" s="258" t="s">
        <v>433</v>
      </c>
      <c r="AW5" s="258" t="s">
        <v>311</v>
      </c>
      <c r="AX5" s="230" t="s">
        <v>121</v>
      </c>
      <c r="AY5" s="230" t="s">
        <v>121</v>
      </c>
      <c r="AZ5" s="258" t="s">
        <v>312</v>
      </c>
      <c r="BA5" s="258" t="s">
        <v>313</v>
      </c>
      <c r="BB5" s="258" t="s">
        <v>314</v>
      </c>
      <c r="BC5" s="258" t="s">
        <v>308</v>
      </c>
      <c r="BD5" s="258" t="s">
        <v>433</v>
      </c>
      <c r="BE5" s="258" t="s">
        <v>311</v>
      </c>
      <c r="BF5" s="230" t="s">
        <v>121</v>
      </c>
      <c r="BG5" s="258" t="s">
        <v>312</v>
      </c>
      <c r="BH5" s="258" t="s">
        <v>313</v>
      </c>
      <c r="BI5" s="258" t="s">
        <v>314</v>
      </c>
      <c r="BJ5" s="258" t="s">
        <v>308</v>
      </c>
      <c r="BK5" s="258" t="s">
        <v>433</v>
      </c>
      <c r="BL5" s="258" t="s">
        <v>311</v>
      </c>
      <c r="BM5" s="230" t="s">
        <v>121</v>
      </c>
      <c r="BN5" s="230" t="s">
        <v>121</v>
      </c>
      <c r="BO5" s="258" t="s">
        <v>312</v>
      </c>
      <c r="BP5" s="258" t="s">
        <v>313</v>
      </c>
      <c r="BQ5" s="258" t="s">
        <v>314</v>
      </c>
      <c r="BR5" s="258" t="s">
        <v>308</v>
      </c>
      <c r="BS5" s="258" t="s">
        <v>433</v>
      </c>
      <c r="BT5" s="258" t="s">
        <v>311</v>
      </c>
      <c r="BU5" s="230" t="s">
        <v>121</v>
      </c>
      <c r="BV5" s="258" t="s">
        <v>312</v>
      </c>
      <c r="BW5" s="258" t="s">
        <v>313</v>
      </c>
      <c r="BX5" s="258" t="s">
        <v>314</v>
      </c>
      <c r="BY5" s="258" t="s">
        <v>308</v>
      </c>
      <c r="BZ5" s="258" t="s">
        <v>433</v>
      </c>
      <c r="CA5" s="258" t="s">
        <v>311</v>
      </c>
      <c r="CB5" s="230" t="s">
        <v>121</v>
      </c>
      <c r="CC5" s="230" t="s">
        <v>121</v>
      </c>
      <c r="CD5" s="258" t="s">
        <v>312</v>
      </c>
      <c r="CE5" s="258" t="s">
        <v>313</v>
      </c>
      <c r="CF5" s="258" t="s">
        <v>314</v>
      </c>
      <c r="CG5" s="258" t="s">
        <v>308</v>
      </c>
      <c r="CH5" s="258" t="s">
        <v>433</v>
      </c>
      <c r="CI5" s="258" t="s">
        <v>311</v>
      </c>
      <c r="CJ5" s="230" t="s">
        <v>121</v>
      </c>
      <c r="CK5" s="258" t="s">
        <v>312</v>
      </c>
      <c r="CL5" s="258" t="s">
        <v>313</v>
      </c>
      <c r="CM5" s="258" t="s">
        <v>314</v>
      </c>
      <c r="CN5" s="258" t="s">
        <v>308</v>
      </c>
      <c r="CO5" s="258" t="s">
        <v>433</v>
      </c>
      <c r="CP5" s="258" t="s">
        <v>311</v>
      </c>
      <c r="CQ5" s="230" t="s">
        <v>121</v>
      </c>
      <c r="CR5" s="230" t="s">
        <v>121</v>
      </c>
      <c r="CS5" s="258" t="s">
        <v>312</v>
      </c>
      <c r="CT5" s="258" t="s">
        <v>313</v>
      </c>
      <c r="CU5" s="258" t="s">
        <v>314</v>
      </c>
      <c r="CV5" s="258" t="s">
        <v>308</v>
      </c>
      <c r="CW5" s="258" t="s">
        <v>433</v>
      </c>
      <c r="CX5" s="258" t="s">
        <v>311</v>
      </c>
      <c r="CY5" s="230" t="s">
        <v>121</v>
      </c>
      <c r="CZ5" s="258" t="s">
        <v>312</v>
      </c>
      <c r="DA5" s="258" t="s">
        <v>313</v>
      </c>
      <c r="DB5" s="258" t="s">
        <v>314</v>
      </c>
      <c r="DC5" s="258" t="s">
        <v>308</v>
      </c>
      <c r="DD5" s="258" t="s">
        <v>433</v>
      </c>
      <c r="DE5" s="258" t="s">
        <v>311</v>
      </c>
      <c r="DF5" s="230" t="s">
        <v>121</v>
      </c>
      <c r="DG5" s="230" t="s">
        <v>121</v>
      </c>
      <c r="DH5" s="258" t="s">
        <v>312</v>
      </c>
      <c r="DI5" s="258" t="s">
        <v>313</v>
      </c>
      <c r="DJ5" s="258" t="s">
        <v>314</v>
      </c>
      <c r="DK5" s="258" t="s">
        <v>308</v>
      </c>
      <c r="DL5" s="258" t="s">
        <v>433</v>
      </c>
      <c r="DM5" s="258" t="s">
        <v>311</v>
      </c>
      <c r="DN5" s="230" t="s">
        <v>121</v>
      </c>
      <c r="DO5" s="258" t="s">
        <v>312</v>
      </c>
      <c r="DP5" s="258" t="s">
        <v>313</v>
      </c>
      <c r="DQ5" s="258" t="s">
        <v>314</v>
      </c>
      <c r="DR5" s="258" t="s">
        <v>308</v>
      </c>
      <c r="DS5" s="258" t="s">
        <v>433</v>
      </c>
      <c r="DT5" s="258" t="s">
        <v>311</v>
      </c>
      <c r="DU5" s="230" t="s">
        <v>121</v>
      </c>
      <c r="DV5" s="258" t="s">
        <v>308</v>
      </c>
      <c r="DW5" s="258" t="s">
        <v>433</v>
      </c>
      <c r="DX5" s="258" t="s">
        <v>308</v>
      </c>
      <c r="DY5" s="258" t="s">
        <v>433</v>
      </c>
      <c r="DZ5" s="230" t="s">
        <v>121</v>
      </c>
      <c r="EA5" s="230" t="s">
        <v>121</v>
      </c>
      <c r="EB5" s="258" t="s">
        <v>312</v>
      </c>
      <c r="EC5" s="258" t="s">
        <v>313</v>
      </c>
      <c r="ED5" s="258" t="s">
        <v>314</v>
      </c>
      <c r="EE5" s="258" t="s">
        <v>308</v>
      </c>
      <c r="EF5" s="258" t="s">
        <v>433</v>
      </c>
      <c r="EG5" s="258" t="s">
        <v>311</v>
      </c>
      <c r="EH5" s="230" t="s">
        <v>121</v>
      </c>
      <c r="EI5" s="258" t="s">
        <v>312</v>
      </c>
      <c r="EJ5" s="258" t="s">
        <v>313</v>
      </c>
      <c r="EK5" s="258" t="s">
        <v>314</v>
      </c>
      <c r="EL5" s="258" t="s">
        <v>308</v>
      </c>
      <c r="EM5" s="258" t="s">
        <v>433</v>
      </c>
      <c r="EN5" s="258" t="s">
        <v>311</v>
      </c>
    </row>
    <row r="6" spans="1:144" s="180" customFormat="1" ht="13.5">
      <c r="A6" s="307"/>
      <c r="B6" s="308"/>
      <c r="C6" s="309"/>
      <c r="D6" s="243" t="s">
        <v>315</v>
      </c>
      <c r="E6" s="243" t="s">
        <v>315</v>
      </c>
      <c r="F6" s="243" t="s">
        <v>315</v>
      </c>
      <c r="G6" s="243" t="s">
        <v>315</v>
      </c>
      <c r="H6" s="243" t="s">
        <v>315</v>
      </c>
      <c r="I6" s="243" t="s">
        <v>315</v>
      </c>
      <c r="J6" s="243" t="s">
        <v>315</v>
      </c>
      <c r="K6" s="243" t="s">
        <v>315</v>
      </c>
      <c r="L6" s="243" t="s">
        <v>315</v>
      </c>
      <c r="M6" s="243" t="s">
        <v>315</v>
      </c>
      <c r="N6" s="243" t="s">
        <v>315</v>
      </c>
      <c r="O6" s="243" t="s">
        <v>315</v>
      </c>
      <c r="P6" s="243" t="s">
        <v>315</v>
      </c>
      <c r="Q6" s="243" t="s">
        <v>315</v>
      </c>
      <c r="R6" s="243" t="s">
        <v>315</v>
      </c>
      <c r="S6" s="243" t="s">
        <v>315</v>
      </c>
      <c r="T6" s="243" t="s">
        <v>315</v>
      </c>
      <c r="U6" s="243" t="s">
        <v>315</v>
      </c>
      <c r="V6" s="243" t="s">
        <v>315</v>
      </c>
      <c r="W6" s="243" t="s">
        <v>315</v>
      </c>
      <c r="X6" s="243" t="s">
        <v>315</v>
      </c>
      <c r="Y6" s="243" t="s">
        <v>315</v>
      </c>
      <c r="Z6" s="243" t="s">
        <v>315</v>
      </c>
      <c r="AA6" s="243" t="s">
        <v>315</v>
      </c>
      <c r="AB6" s="243" t="s">
        <v>315</v>
      </c>
      <c r="AC6" s="243" t="s">
        <v>315</v>
      </c>
      <c r="AD6" s="243" t="s">
        <v>315</v>
      </c>
      <c r="AE6" s="243" t="s">
        <v>315</v>
      </c>
      <c r="AF6" s="243" t="s">
        <v>315</v>
      </c>
      <c r="AG6" s="243" t="s">
        <v>315</v>
      </c>
      <c r="AH6" s="243" t="s">
        <v>315</v>
      </c>
      <c r="AI6" s="243" t="s">
        <v>315</v>
      </c>
      <c r="AJ6" s="243" t="s">
        <v>315</v>
      </c>
      <c r="AK6" s="243" t="s">
        <v>315</v>
      </c>
      <c r="AL6" s="243" t="s">
        <v>315</v>
      </c>
      <c r="AM6" s="243" t="s">
        <v>315</v>
      </c>
      <c r="AN6" s="243" t="s">
        <v>315</v>
      </c>
      <c r="AO6" s="243" t="s">
        <v>315</v>
      </c>
      <c r="AP6" s="243" t="s">
        <v>315</v>
      </c>
      <c r="AQ6" s="243" t="s">
        <v>315</v>
      </c>
      <c r="AR6" s="243" t="s">
        <v>315</v>
      </c>
      <c r="AS6" s="243" t="s">
        <v>315</v>
      </c>
      <c r="AT6" s="243" t="s">
        <v>315</v>
      </c>
      <c r="AU6" s="243" t="s">
        <v>315</v>
      </c>
      <c r="AV6" s="243" t="s">
        <v>315</v>
      </c>
      <c r="AW6" s="243" t="s">
        <v>315</v>
      </c>
      <c r="AX6" s="243" t="s">
        <v>315</v>
      </c>
      <c r="AY6" s="243" t="s">
        <v>315</v>
      </c>
      <c r="AZ6" s="243" t="s">
        <v>315</v>
      </c>
      <c r="BA6" s="243" t="s">
        <v>315</v>
      </c>
      <c r="BB6" s="243" t="s">
        <v>315</v>
      </c>
      <c r="BC6" s="243" t="s">
        <v>315</v>
      </c>
      <c r="BD6" s="243" t="s">
        <v>315</v>
      </c>
      <c r="BE6" s="243" t="s">
        <v>315</v>
      </c>
      <c r="BF6" s="243" t="s">
        <v>315</v>
      </c>
      <c r="BG6" s="243" t="s">
        <v>315</v>
      </c>
      <c r="BH6" s="243" t="s">
        <v>315</v>
      </c>
      <c r="BI6" s="243" t="s">
        <v>315</v>
      </c>
      <c r="BJ6" s="243" t="s">
        <v>315</v>
      </c>
      <c r="BK6" s="243" t="s">
        <v>315</v>
      </c>
      <c r="BL6" s="243" t="s">
        <v>315</v>
      </c>
      <c r="BM6" s="243" t="s">
        <v>315</v>
      </c>
      <c r="BN6" s="243" t="s">
        <v>315</v>
      </c>
      <c r="BO6" s="243" t="s">
        <v>315</v>
      </c>
      <c r="BP6" s="243" t="s">
        <v>315</v>
      </c>
      <c r="BQ6" s="243" t="s">
        <v>315</v>
      </c>
      <c r="BR6" s="243" t="s">
        <v>315</v>
      </c>
      <c r="BS6" s="243" t="s">
        <v>315</v>
      </c>
      <c r="BT6" s="243" t="s">
        <v>315</v>
      </c>
      <c r="BU6" s="243" t="s">
        <v>315</v>
      </c>
      <c r="BV6" s="243" t="s">
        <v>315</v>
      </c>
      <c r="BW6" s="243" t="s">
        <v>315</v>
      </c>
      <c r="BX6" s="243" t="s">
        <v>315</v>
      </c>
      <c r="BY6" s="243" t="s">
        <v>315</v>
      </c>
      <c r="BZ6" s="243" t="s">
        <v>315</v>
      </c>
      <c r="CA6" s="243" t="s">
        <v>315</v>
      </c>
      <c r="CB6" s="243" t="s">
        <v>315</v>
      </c>
      <c r="CC6" s="243" t="s">
        <v>315</v>
      </c>
      <c r="CD6" s="243" t="s">
        <v>315</v>
      </c>
      <c r="CE6" s="243" t="s">
        <v>315</v>
      </c>
      <c r="CF6" s="243" t="s">
        <v>315</v>
      </c>
      <c r="CG6" s="243" t="s">
        <v>315</v>
      </c>
      <c r="CH6" s="243" t="s">
        <v>315</v>
      </c>
      <c r="CI6" s="243" t="s">
        <v>315</v>
      </c>
      <c r="CJ6" s="243" t="s">
        <v>315</v>
      </c>
      <c r="CK6" s="243" t="s">
        <v>315</v>
      </c>
      <c r="CL6" s="243" t="s">
        <v>315</v>
      </c>
      <c r="CM6" s="243" t="s">
        <v>315</v>
      </c>
      <c r="CN6" s="243" t="s">
        <v>315</v>
      </c>
      <c r="CO6" s="243" t="s">
        <v>315</v>
      </c>
      <c r="CP6" s="243" t="s">
        <v>315</v>
      </c>
      <c r="CQ6" s="243" t="s">
        <v>315</v>
      </c>
      <c r="CR6" s="243" t="s">
        <v>315</v>
      </c>
      <c r="CS6" s="243" t="s">
        <v>315</v>
      </c>
      <c r="CT6" s="243" t="s">
        <v>315</v>
      </c>
      <c r="CU6" s="243" t="s">
        <v>315</v>
      </c>
      <c r="CV6" s="243" t="s">
        <v>315</v>
      </c>
      <c r="CW6" s="243" t="s">
        <v>315</v>
      </c>
      <c r="CX6" s="243" t="s">
        <v>315</v>
      </c>
      <c r="CY6" s="243" t="s">
        <v>315</v>
      </c>
      <c r="CZ6" s="243" t="s">
        <v>315</v>
      </c>
      <c r="DA6" s="243" t="s">
        <v>315</v>
      </c>
      <c r="DB6" s="243" t="s">
        <v>315</v>
      </c>
      <c r="DC6" s="243" t="s">
        <v>315</v>
      </c>
      <c r="DD6" s="243" t="s">
        <v>315</v>
      </c>
      <c r="DE6" s="243" t="s">
        <v>315</v>
      </c>
      <c r="DF6" s="243" t="s">
        <v>315</v>
      </c>
      <c r="DG6" s="243" t="s">
        <v>315</v>
      </c>
      <c r="DH6" s="243" t="s">
        <v>315</v>
      </c>
      <c r="DI6" s="243" t="s">
        <v>315</v>
      </c>
      <c r="DJ6" s="243" t="s">
        <v>315</v>
      </c>
      <c r="DK6" s="243" t="s">
        <v>315</v>
      </c>
      <c r="DL6" s="243" t="s">
        <v>315</v>
      </c>
      <c r="DM6" s="243" t="s">
        <v>315</v>
      </c>
      <c r="DN6" s="243" t="s">
        <v>315</v>
      </c>
      <c r="DO6" s="243" t="s">
        <v>315</v>
      </c>
      <c r="DP6" s="243" t="s">
        <v>315</v>
      </c>
      <c r="DQ6" s="243" t="s">
        <v>315</v>
      </c>
      <c r="DR6" s="243" t="s">
        <v>315</v>
      </c>
      <c r="DS6" s="243" t="s">
        <v>315</v>
      </c>
      <c r="DT6" s="243" t="s">
        <v>315</v>
      </c>
      <c r="DU6" s="243" t="s">
        <v>315</v>
      </c>
      <c r="DV6" s="243" t="s">
        <v>315</v>
      </c>
      <c r="DW6" s="243" t="s">
        <v>315</v>
      </c>
      <c r="DX6" s="243" t="s">
        <v>315</v>
      </c>
      <c r="DY6" s="243" t="s">
        <v>315</v>
      </c>
      <c r="DZ6" s="243" t="s">
        <v>315</v>
      </c>
      <c r="EA6" s="243" t="s">
        <v>315</v>
      </c>
      <c r="EB6" s="243" t="s">
        <v>315</v>
      </c>
      <c r="EC6" s="243" t="s">
        <v>315</v>
      </c>
      <c r="ED6" s="243" t="s">
        <v>315</v>
      </c>
      <c r="EE6" s="243" t="s">
        <v>315</v>
      </c>
      <c r="EF6" s="243" t="s">
        <v>315</v>
      </c>
      <c r="EG6" s="243" t="s">
        <v>315</v>
      </c>
      <c r="EH6" s="243" t="s">
        <v>315</v>
      </c>
      <c r="EI6" s="243" t="s">
        <v>315</v>
      </c>
      <c r="EJ6" s="243" t="s">
        <v>315</v>
      </c>
      <c r="EK6" s="243" t="s">
        <v>315</v>
      </c>
      <c r="EL6" s="243" t="s">
        <v>315</v>
      </c>
      <c r="EM6" s="243" t="s">
        <v>315</v>
      </c>
      <c r="EN6" s="243" t="s">
        <v>315</v>
      </c>
    </row>
    <row r="7" spans="1:144" s="181" customFormat="1" ht="12" customHeight="1">
      <c r="A7" s="173" t="s">
        <v>248</v>
      </c>
      <c r="B7" s="188" t="s">
        <v>317</v>
      </c>
      <c r="C7" s="174" t="s">
        <v>121</v>
      </c>
      <c r="D7" s="245">
        <f aca="true" t="shared" si="0" ref="D7:AI7">SUM(D8:D66)</f>
        <v>752979</v>
      </c>
      <c r="E7" s="245">
        <f t="shared" si="0"/>
        <v>627765</v>
      </c>
      <c r="F7" s="245">
        <f t="shared" si="0"/>
        <v>555898</v>
      </c>
      <c r="G7" s="245">
        <f t="shared" si="0"/>
        <v>10850</v>
      </c>
      <c r="H7" s="245">
        <f t="shared" si="0"/>
        <v>543081</v>
      </c>
      <c r="I7" s="245">
        <f t="shared" si="0"/>
        <v>1357</v>
      </c>
      <c r="J7" s="245">
        <f t="shared" si="0"/>
        <v>102</v>
      </c>
      <c r="K7" s="245">
        <f t="shared" si="0"/>
        <v>0</v>
      </c>
      <c r="L7" s="245">
        <f t="shared" si="0"/>
        <v>508</v>
      </c>
      <c r="M7" s="245">
        <f t="shared" si="0"/>
        <v>71867</v>
      </c>
      <c r="N7" s="245">
        <f t="shared" si="0"/>
        <v>817</v>
      </c>
      <c r="O7" s="245">
        <f t="shared" si="0"/>
        <v>68663</v>
      </c>
      <c r="P7" s="245">
        <f t="shared" si="0"/>
        <v>321</v>
      </c>
      <c r="Q7" s="245">
        <f t="shared" si="0"/>
        <v>0</v>
      </c>
      <c r="R7" s="245">
        <f t="shared" si="0"/>
        <v>0</v>
      </c>
      <c r="S7" s="245">
        <f t="shared" si="0"/>
        <v>2066</v>
      </c>
      <c r="T7" s="245">
        <f t="shared" si="0"/>
        <v>48221</v>
      </c>
      <c r="U7" s="245">
        <f t="shared" si="0"/>
        <v>34504</v>
      </c>
      <c r="V7" s="245">
        <f t="shared" si="0"/>
        <v>0</v>
      </c>
      <c r="W7" s="245">
        <f t="shared" si="0"/>
        <v>0</v>
      </c>
      <c r="X7" s="245">
        <f t="shared" si="0"/>
        <v>19905</v>
      </c>
      <c r="Y7" s="245">
        <f t="shared" si="0"/>
        <v>9946</v>
      </c>
      <c r="Z7" s="245">
        <f t="shared" si="0"/>
        <v>26</v>
      </c>
      <c r="AA7" s="245">
        <f t="shared" si="0"/>
        <v>4627</v>
      </c>
      <c r="AB7" s="245">
        <f t="shared" si="0"/>
        <v>13717</v>
      </c>
      <c r="AC7" s="245">
        <f t="shared" si="0"/>
        <v>0</v>
      </c>
      <c r="AD7" s="245">
        <f t="shared" si="0"/>
        <v>0</v>
      </c>
      <c r="AE7" s="245">
        <f t="shared" si="0"/>
        <v>10694</v>
      </c>
      <c r="AF7" s="245">
        <f t="shared" si="0"/>
        <v>35</v>
      </c>
      <c r="AG7" s="245">
        <f t="shared" si="0"/>
        <v>1</v>
      </c>
      <c r="AH7" s="245">
        <f t="shared" si="0"/>
        <v>2987</v>
      </c>
      <c r="AI7" s="245">
        <f t="shared" si="0"/>
        <v>241</v>
      </c>
      <c r="AJ7" s="245">
        <f aca="true" t="shared" si="1" ref="AJ7:BO7">SUM(AJ8:AJ66)</f>
        <v>241</v>
      </c>
      <c r="AK7" s="245">
        <f t="shared" si="1"/>
        <v>0</v>
      </c>
      <c r="AL7" s="245">
        <f t="shared" si="1"/>
        <v>0</v>
      </c>
      <c r="AM7" s="245">
        <f t="shared" si="1"/>
        <v>0</v>
      </c>
      <c r="AN7" s="245">
        <f t="shared" si="1"/>
        <v>241</v>
      </c>
      <c r="AO7" s="245">
        <f t="shared" si="1"/>
        <v>0</v>
      </c>
      <c r="AP7" s="245">
        <f t="shared" si="1"/>
        <v>0</v>
      </c>
      <c r="AQ7" s="245">
        <f t="shared" si="1"/>
        <v>0</v>
      </c>
      <c r="AR7" s="245">
        <f t="shared" si="1"/>
        <v>0</v>
      </c>
      <c r="AS7" s="245">
        <f t="shared" si="1"/>
        <v>0</v>
      </c>
      <c r="AT7" s="245">
        <f t="shared" si="1"/>
        <v>0</v>
      </c>
      <c r="AU7" s="245">
        <f t="shared" si="1"/>
        <v>0</v>
      </c>
      <c r="AV7" s="245">
        <f t="shared" si="1"/>
        <v>0</v>
      </c>
      <c r="AW7" s="245">
        <f t="shared" si="1"/>
        <v>0</v>
      </c>
      <c r="AX7" s="245">
        <f t="shared" si="1"/>
        <v>0</v>
      </c>
      <c r="AY7" s="245">
        <f t="shared" si="1"/>
        <v>0</v>
      </c>
      <c r="AZ7" s="245">
        <f t="shared" si="1"/>
        <v>0</v>
      </c>
      <c r="BA7" s="245">
        <f t="shared" si="1"/>
        <v>0</v>
      </c>
      <c r="BB7" s="245">
        <f t="shared" si="1"/>
        <v>0</v>
      </c>
      <c r="BC7" s="245">
        <f t="shared" si="1"/>
        <v>0</v>
      </c>
      <c r="BD7" s="245">
        <f t="shared" si="1"/>
        <v>0</v>
      </c>
      <c r="BE7" s="245">
        <f t="shared" si="1"/>
        <v>0</v>
      </c>
      <c r="BF7" s="245">
        <f t="shared" si="1"/>
        <v>0</v>
      </c>
      <c r="BG7" s="245">
        <f t="shared" si="1"/>
        <v>0</v>
      </c>
      <c r="BH7" s="245">
        <f t="shared" si="1"/>
        <v>0</v>
      </c>
      <c r="BI7" s="245">
        <f t="shared" si="1"/>
        <v>0</v>
      </c>
      <c r="BJ7" s="245">
        <f t="shared" si="1"/>
        <v>0</v>
      </c>
      <c r="BK7" s="245">
        <f t="shared" si="1"/>
        <v>0</v>
      </c>
      <c r="BL7" s="245">
        <f t="shared" si="1"/>
        <v>0</v>
      </c>
      <c r="BM7" s="245">
        <f t="shared" si="1"/>
        <v>0</v>
      </c>
      <c r="BN7" s="245">
        <f t="shared" si="1"/>
        <v>0</v>
      </c>
      <c r="BO7" s="245">
        <f t="shared" si="1"/>
        <v>0</v>
      </c>
      <c r="BP7" s="245">
        <f aca="true" t="shared" si="2" ref="BP7:CU7">SUM(BP8:BP66)</f>
        <v>0</v>
      </c>
      <c r="BQ7" s="245">
        <f t="shared" si="2"/>
        <v>0</v>
      </c>
      <c r="BR7" s="245">
        <f t="shared" si="2"/>
        <v>0</v>
      </c>
      <c r="BS7" s="245">
        <f t="shared" si="2"/>
        <v>0</v>
      </c>
      <c r="BT7" s="245">
        <f t="shared" si="2"/>
        <v>0</v>
      </c>
      <c r="BU7" s="245">
        <f t="shared" si="2"/>
        <v>0</v>
      </c>
      <c r="BV7" s="245">
        <f t="shared" si="2"/>
        <v>0</v>
      </c>
      <c r="BW7" s="245">
        <f t="shared" si="2"/>
        <v>0</v>
      </c>
      <c r="BX7" s="245">
        <f t="shared" si="2"/>
        <v>0</v>
      </c>
      <c r="BY7" s="245">
        <f t="shared" si="2"/>
        <v>0</v>
      </c>
      <c r="BZ7" s="245">
        <f t="shared" si="2"/>
        <v>0</v>
      </c>
      <c r="CA7" s="245">
        <f t="shared" si="2"/>
        <v>0</v>
      </c>
      <c r="CB7" s="245">
        <f t="shared" si="2"/>
        <v>58</v>
      </c>
      <c r="CC7" s="245">
        <f t="shared" si="2"/>
        <v>44</v>
      </c>
      <c r="CD7" s="245">
        <f t="shared" si="2"/>
        <v>0</v>
      </c>
      <c r="CE7" s="245">
        <f t="shared" si="2"/>
        <v>0</v>
      </c>
      <c r="CF7" s="245">
        <f t="shared" si="2"/>
        <v>0</v>
      </c>
      <c r="CG7" s="245">
        <f t="shared" si="2"/>
        <v>44</v>
      </c>
      <c r="CH7" s="245">
        <f t="shared" si="2"/>
        <v>0</v>
      </c>
      <c r="CI7" s="245">
        <f t="shared" si="2"/>
        <v>0</v>
      </c>
      <c r="CJ7" s="245">
        <f t="shared" si="2"/>
        <v>14</v>
      </c>
      <c r="CK7" s="245">
        <f t="shared" si="2"/>
        <v>0</v>
      </c>
      <c r="CL7" s="245">
        <f t="shared" si="2"/>
        <v>0</v>
      </c>
      <c r="CM7" s="245">
        <f t="shared" si="2"/>
        <v>0</v>
      </c>
      <c r="CN7" s="245">
        <f t="shared" si="2"/>
        <v>14</v>
      </c>
      <c r="CO7" s="245">
        <f t="shared" si="2"/>
        <v>0</v>
      </c>
      <c r="CP7" s="245">
        <f t="shared" si="2"/>
        <v>0</v>
      </c>
      <c r="CQ7" s="245">
        <f t="shared" si="2"/>
        <v>33076</v>
      </c>
      <c r="CR7" s="245">
        <f t="shared" si="2"/>
        <v>30591</v>
      </c>
      <c r="CS7" s="245">
        <f t="shared" si="2"/>
        <v>0</v>
      </c>
      <c r="CT7" s="245">
        <f t="shared" si="2"/>
        <v>0</v>
      </c>
      <c r="CU7" s="245">
        <f t="shared" si="2"/>
        <v>2911</v>
      </c>
      <c r="CV7" s="245">
        <f aca="true" t="shared" si="3" ref="CV7:EA7">SUM(CV8:CV66)</f>
        <v>27630</v>
      </c>
      <c r="CW7" s="245">
        <f t="shared" si="3"/>
        <v>19</v>
      </c>
      <c r="CX7" s="245">
        <f t="shared" si="3"/>
        <v>31</v>
      </c>
      <c r="CY7" s="245">
        <f t="shared" si="3"/>
        <v>2485</v>
      </c>
      <c r="CZ7" s="245">
        <f t="shared" si="3"/>
        <v>0</v>
      </c>
      <c r="DA7" s="245">
        <f t="shared" si="3"/>
        <v>0</v>
      </c>
      <c r="DB7" s="245">
        <f t="shared" si="3"/>
        <v>1048</v>
      </c>
      <c r="DC7" s="245">
        <f t="shared" si="3"/>
        <v>1244</v>
      </c>
      <c r="DD7" s="245">
        <f t="shared" si="3"/>
        <v>38</v>
      </c>
      <c r="DE7" s="245">
        <f t="shared" si="3"/>
        <v>155</v>
      </c>
      <c r="DF7" s="245">
        <f t="shared" si="3"/>
        <v>47</v>
      </c>
      <c r="DG7" s="245">
        <f t="shared" si="3"/>
        <v>47</v>
      </c>
      <c r="DH7" s="245">
        <f t="shared" si="3"/>
        <v>0</v>
      </c>
      <c r="DI7" s="245">
        <f t="shared" si="3"/>
        <v>0</v>
      </c>
      <c r="DJ7" s="245">
        <f t="shared" si="3"/>
        <v>0</v>
      </c>
      <c r="DK7" s="245">
        <f t="shared" si="3"/>
        <v>35</v>
      </c>
      <c r="DL7" s="245">
        <f t="shared" si="3"/>
        <v>12</v>
      </c>
      <c r="DM7" s="245">
        <f t="shared" si="3"/>
        <v>0</v>
      </c>
      <c r="DN7" s="245">
        <f t="shared" si="3"/>
        <v>0</v>
      </c>
      <c r="DO7" s="245">
        <f t="shared" si="3"/>
        <v>0</v>
      </c>
      <c r="DP7" s="245">
        <f t="shared" si="3"/>
        <v>0</v>
      </c>
      <c r="DQ7" s="245">
        <f t="shared" si="3"/>
        <v>0</v>
      </c>
      <c r="DR7" s="245">
        <f t="shared" si="3"/>
        <v>0</v>
      </c>
      <c r="DS7" s="245">
        <f t="shared" si="3"/>
        <v>0</v>
      </c>
      <c r="DT7" s="245">
        <f t="shared" si="3"/>
        <v>0</v>
      </c>
      <c r="DU7" s="245">
        <f t="shared" si="3"/>
        <v>31259</v>
      </c>
      <c r="DV7" s="245">
        <f t="shared" si="3"/>
        <v>30527</v>
      </c>
      <c r="DW7" s="245">
        <f t="shared" si="3"/>
        <v>20</v>
      </c>
      <c r="DX7" s="245">
        <f t="shared" si="3"/>
        <v>707</v>
      </c>
      <c r="DY7" s="245">
        <f t="shared" si="3"/>
        <v>5</v>
      </c>
      <c r="DZ7" s="245">
        <f t="shared" si="3"/>
        <v>12312</v>
      </c>
      <c r="EA7" s="245">
        <f t="shared" si="3"/>
        <v>11538</v>
      </c>
      <c r="EB7" s="245">
        <f aca="true" t="shared" si="4" ref="EB7:EN7">SUM(EB8:EB66)</f>
        <v>0</v>
      </c>
      <c r="EC7" s="245">
        <f t="shared" si="4"/>
        <v>0</v>
      </c>
      <c r="ED7" s="245">
        <f t="shared" si="4"/>
        <v>10906</v>
      </c>
      <c r="EE7" s="245">
        <f t="shared" si="4"/>
        <v>0</v>
      </c>
      <c r="EF7" s="245">
        <f t="shared" si="4"/>
        <v>307</v>
      </c>
      <c r="EG7" s="245">
        <f t="shared" si="4"/>
        <v>325</v>
      </c>
      <c r="EH7" s="245">
        <f t="shared" si="4"/>
        <v>774</v>
      </c>
      <c r="EI7" s="245">
        <f t="shared" si="4"/>
        <v>0</v>
      </c>
      <c r="EJ7" s="245">
        <f t="shared" si="4"/>
        <v>0</v>
      </c>
      <c r="EK7" s="245">
        <f t="shared" si="4"/>
        <v>756</v>
      </c>
      <c r="EL7" s="245">
        <f t="shared" si="4"/>
        <v>0</v>
      </c>
      <c r="EM7" s="245">
        <f t="shared" si="4"/>
        <v>11</v>
      </c>
      <c r="EN7" s="245">
        <f t="shared" si="4"/>
        <v>7</v>
      </c>
    </row>
    <row r="8" spans="1:144" s="177" customFormat="1" ht="12" customHeight="1">
      <c r="A8" s="176" t="s">
        <v>248</v>
      </c>
      <c r="B8" s="190" t="s">
        <v>318</v>
      </c>
      <c r="C8" s="176" t="s">
        <v>319</v>
      </c>
      <c r="D8" s="219">
        <f aca="true" t="shared" si="5" ref="D8:D39">SUM(E8,T8,AI8,AX8,BM8,CB8,CQ8,DF8,DU8,DZ8)</f>
        <v>121429</v>
      </c>
      <c r="E8" s="219">
        <f aca="true" t="shared" si="6" ref="E8:E39">SUM(F8,M8)</f>
        <v>100562</v>
      </c>
      <c r="F8" s="219">
        <f aca="true" t="shared" si="7" ref="F8:F39">SUM(G8:L8)</f>
        <v>91168</v>
      </c>
      <c r="G8" s="219">
        <v>0</v>
      </c>
      <c r="H8" s="219">
        <v>91168</v>
      </c>
      <c r="I8" s="219">
        <v>0</v>
      </c>
      <c r="J8" s="219">
        <v>0</v>
      </c>
      <c r="K8" s="219">
        <v>0</v>
      </c>
      <c r="L8" s="219">
        <v>0</v>
      </c>
      <c r="M8" s="219">
        <f aca="true" t="shared" si="8" ref="M8:M39">SUM(N8:S8)</f>
        <v>9394</v>
      </c>
      <c r="N8" s="219">
        <v>0</v>
      </c>
      <c r="O8" s="219">
        <v>9394</v>
      </c>
      <c r="P8" s="219">
        <v>0</v>
      </c>
      <c r="Q8" s="219">
        <v>0</v>
      </c>
      <c r="R8" s="219">
        <v>0</v>
      </c>
      <c r="S8" s="219">
        <v>0</v>
      </c>
      <c r="T8" s="219">
        <f aca="true" t="shared" si="9" ref="T8:T39">SUM(U8,AB8)</f>
        <v>12658</v>
      </c>
      <c r="U8" s="219">
        <f aca="true" t="shared" si="10" ref="U8:U39">SUM(V8:AA8)</f>
        <v>11095</v>
      </c>
      <c r="V8" s="219">
        <v>0</v>
      </c>
      <c r="W8" s="219">
        <v>0</v>
      </c>
      <c r="X8" s="219">
        <v>6364</v>
      </c>
      <c r="Y8" s="219">
        <v>3734</v>
      </c>
      <c r="Z8" s="219">
        <v>0</v>
      </c>
      <c r="AA8" s="219">
        <v>997</v>
      </c>
      <c r="AB8" s="219">
        <f aca="true" t="shared" si="11" ref="AB8:AB39">SUM(AC8:AH8)</f>
        <v>1563</v>
      </c>
      <c r="AC8" s="219">
        <v>0</v>
      </c>
      <c r="AD8" s="219">
        <v>0</v>
      </c>
      <c r="AE8" s="219">
        <v>1562</v>
      </c>
      <c r="AF8" s="219">
        <v>1</v>
      </c>
      <c r="AG8" s="219">
        <v>0</v>
      </c>
      <c r="AH8" s="219">
        <v>0</v>
      </c>
      <c r="AI8" s="219">
        <f aca="true" t="shared" si="12" ref="AI8:AI39">SUM(AJ8,AQ8)</f>
        <v>0</v>
      </c>
      <c r="AJ8" s="219">
        <f aca="true" t="shared" si="13" ref="AJ8:AJ39">SUM(AK8:AP8)</f>
        <v>0</v>
      </c>
      <c r="AK8" s="219">
        <v>0</v>
      </c>
      <c r="AL8" s="219">
        <v>0</v>
      </c>
      <c r="AM8" s="219">
        <v>0</v>
      </c>
      <c r="AN8" s="219">
        <v>0</v>
      </c>
      <c r="AO8" s="219">
        <v>0</v>
      </c>
      <c r="AP8" s="219">
        <v>0</v>
      </c>
      <c r="AQ8" s="219">
        <f aca="true" t="shared" si="14" ref="AQ8:AQ39">SUM(AR8:AW8)</f>
        <v>0</v>
      </c>
      <c r="AR8" s="219">
        <v>0</v>
      </c>
      <c r="AS8" s="219">
        <v>0</v>
      </c>
      <c r="AT8" s="219">
        <v>0</v>
      </c>
      <c r="AU8" s="219">
        <v>0</v>
      </c>
      <c r="AV8" s="219">
        <v>0</v>
      </c>
      <c r="AW8" s="219">
        <v>0</v>
      </c>
      <c r="AX8" s="219">
        <f aca="true" t="shared" si="15" ref="AX8:AX39">SUM(AY8,BF8)</f>
        <v>0</v>
      </c>
      <c r="AY8" s="219">
        <f aca="true" t="shared" si="16" ref="AY8:AY39">SUM(AZ8:BE8)</f>
        <v>0</v>
      </c>
      <c r="AZ8" s="219">
        <v>0</v>
      </c>
      <c r="BA8" s="219">
        <v>0</v>
      </c>
      <c r="BB8" s="219">
        <v>0</v>
      </c>
      <c r="BC8" s="219">
        <v>0</v>
      </c>
      <c r="BD8" s="219">
        <v>0</v>
      </c>
      <c r="BE8" s="219">
        <v>0</v>
      </c>
      <c r="BF8" s="219">
        <f aca="true" t="shared" si="17" ref="BF8:BF39">SUM(BG8:BL8)</f>
        <v>0</v>
      </c>
      <c r="BG8" s="219">
        <v>0</v>
      </c>
      <c r="BH8" s="219">
        <v>0</v>
      </c>
      <c r="BI8" s="219">
        <v>0</v>
      </c>
      <c r="BJ8" s="219">
        <v>0</v>
      </c>
      <c r="BK8" s="219">
        <v>0</v>
      </c>
      <c r="BL8" s="219">
        <v>0</v>
      </c>
      <c r="BM8" s="219">
        <f aca="true" t="shared" si="18" ref="BM8:BM39">SUM(BN8,BU8)</f>
        <v>0</v>
      </c>
      <c r="BN8" s="219">
        <f aca="true" t="shared" si="19" ref="BN8:BN39">SUM(BO8:BT8)</f>
        <v>0</v>
      </c>
      <c r="BO8" s="219">
        <v>0</v>
      </c>
      <c r="BP8" s="219">
        <v>0</v>
      </c>
      <c r="BQ8" s="219">
        <v>0</v>
      </c>
      <c r="BR8" s="219">
        <v>0</v>
      </c>
      <c r="BS8" s="219">
        <v>0</v>
      </c>
      <c r="BT8" s="219">
        <v>0</v>
      </c>
      <c r="BU8" s="219">
        <f aca="true" t="shared" si="20" ref="BU8:BU39">SUM(BV8:CA8)</f>
        <v>0</v>
      </c>
      <c r="BV8" s="219">
        <v>0</v>
      </c>
      <c r="BW8" s="219">
        <v>0</v>
      </c>
      <c r="BX8" s="219">
        <v>0</v>
      </c>
      <c r="BY8" s="219">
        <v>0</v>
      </c>
      <c r="BZ8" s="219">
        <v>0</v>
      </c>
      <c r="CA8" s="219">
        <v>0</v>
      </c>
      <c r="CB8" s="219">
        <f aca="true" t="shared" si="21" ref="CB8:CB39">SUM(CC8,CJ8)</f>
        <v>0</v>
      </c>
      <c r="CC8" s="219">
        <f aca="true" t="shared" si="22" ref="CC8:CC39">SUM(CD8:CI8)</f>
        <v>0</v>
      </c>
      <c r="CD8" s="219">
        <v>0</v>
      </c>
      <c r="CE8" s="219">
        <v>0</v>
      </c>
      <c r="CF8" s="219">
        <v>0</v>
      </c>
      <c r="CG8" s="219">
        <v>0</v>
      </c>
      <c r="CH8" s="219">
        <v>0</v>
      </c>
      <c r="CI8" s="219">
        <v>0</v>
      </c>
      <c r="CJ8" s="219">
        <f aca="true" t="shared" si="23" ref="CJ8:CJ39">SUM(CK8:CP8)</f>
        <v>0</v>
      </c>
      <c r="CK8" s="219">
        <v>0</v>
      </c>
      <c r="CL8" s="219">
        <v>0</v>
      </c>
      <c r="CM8" s="219">
        <v>0</v>
      </c>
      <c r="CN8" s="219">
        <v>0</v>
      </c>
      <c r="CO8" s="219">
        <v>0</v>
      </c>
      <c r="CP8" s="219">
        <v>0</v>
      </c>
      <c r="CQ8" s="219">
        <f aca="true" t="shared" si="24" ref="CQ8:CQ39">SUM(CR8,CY8)</f>
        <v>1719</v>
      </c>
      <c r="CR8" s="219">
        <f aca="true" t="shared" si="25" ref="CR8:CR39">SUM(CS8:CX8)</f>
        <v>1719</v>
      </c>
      <c r="CS8" s="219">
        <v>0</v>
      </c>
      <c r="CT8" s="219">
        <v>0</v>
      </c>
      <c r="CU8" s="219">
        <v>0</v>
      </c>
      <c r="CV8" s="219">
        <v>1719</v>
      </c>
      <c r="CW8" s="219">
        <v>0</v>
      </c>
      <c r="CX8" s="219">
        <v>0</v>
      </c>
      <c r="CY8" s="219">
        <f aca="true" t="shared" si="26" ref="CY8:CY39">SUM(CZ8:DE8)</f>
        <v>0</v>
      </c>
      <c r="CZ8" s="219">
        <v>0</v>
      </c>
      <c r="DA8" s="219">
        <v>0</v>
      </c>
      <c r="DB8" s="219">
        <v>0</v>
      </c>
      <c r="DC8" s="219">
        <v>0</v>
      </c>
      <c r="DD8" s="219">
        <v>0</v>
      </c>
      <c r="DE8" s="219">
        <v>0</v>
      </c>
      <c r="DF8" s="219">
        <f aca="true" t="shared" si="27" ref="DF8:DF39">SUM(DG8,DN8)</f>
        <v>0</v>
      </c>
      <c r="DG8" s="219">
        <f aca="true" t="shared" si="28" ref="DG8:DG39">SUM(DH8:DM8)</f>
        <v>0</v>
      </c>
      <c r="DH8" s="219">
        <v>0</v>
      </c>
      <c r="DI8" s="219">
        <v>0</v>
      </c>
      <c r="DJ8" s="219">
        <v>0</v>
      </c>
      <c r="DK8" s="219">
        <v>0</v>
      </c>
      <c r="DL8" s="219">
        <v>0</v>
      </c>
      <c r="DM8" s="219">
        <v>0</v>
      </c>
      <c r="DN8" s="219">
        <f aca="true" t="shared" si="29" ref="DN8:DN39">SUM(DO8:DT8)</f>
        <v>0</v>
      </c>
      <c r="DO8" s="219">
        <v>0</v>
      </c>
      <c r="DP8" s="219">
        <v>0</v>
      </c>
      <c r="DQ8" s="219">
        <v>0</v>
      </c>
      <c r="DR8" s="219">
        <v>0</v>
      </c>
      <c r="DS8" s="219">
        <v>0</v>
      </c>
      <c r="DT8" s="219">
        <v>0</v>
      </c>
      <c r="DU8" s="219">
        <f aca="true" t="shared" si="30" ref="DU8:DU39">SUM(DV8:DY8)</f>
        <v>6145</v>
      </c>
      <c r="DV8" s="219">
        <v>6089</v>
      </c>
      <c r="DW8" s="219">
        <v>0</v>
      </c>
      <c r="DX8" s="219">
        <v>56</v>
      </c>
      <c r="DY8" s="219">
        <v>0</v>
      </c>
      <c r="DZ8" s="219">
        <f aca="true" t="shared" si="31" ref="DZ8:DZ39">SUM(EA8,EH8)</f>
        <v>345</v>
      </c>
      <c r="EA8" s="219">
        <f aca="true" t="shared" si="32" ref="EA8:EA39">SUM(EB8:EG8)</f>
        <v>307</v>
      </c>
      <c r="EB8" s="219">
        <v>0</v>
      </c>
      <c r="EC8" s="219">
        <v>0</v>
      </c>
      <c r="ED8" s="219">
        <v>0</v>
      </c>
      <c r="EE8" s="219">
        <v>0</v>
      </c>
      <c r="EF8" s="219">
        <v>307</v>
      </c>
      <c r="EG8" s="219">
        <v>0</v>
      </c>
      <c r="EH8" s="219">
        <f aca="true" t="shared" si="33" ref="EH8:EH39">SUM(EI8:EN8)</f>
        <v>38</v>
      </c>
      <c r="EI8" s="219">
        <v>0</v>
      </c>
      <c r="EJ8" s="219">
        <v>0</v>
      </c>
      <c r="EK8" s="219">
        <v>38</v>
      </c>
      <c r="EL8" s="219">
        <v>0</v>
      </c>
      <c r="EM8" s="219">
        <v>0</v>
      </c>
      <c r="EN8" s="219">
        <v>0</v>
      </c>
    </row>
    <row r="9" spans="1:144" s="177" customFormat="1" ht="12" customHeight="1">
      <c r="A9" s="176" t="s">
        <v>248</v>
      </c>
      <c r="B9" s="190" t="s">
        <v>320</v>
      </c>
      <c r="C9" s="176" t="s">
        <v>321</v>
      </c>
      <c r="D9" s="219">
        <f t="shared" si="5"/>
        <v>51083</v>
      </c>
      <c r="E9" s="219">
        <f t="shared" si="6"/>
        <v>42695</v>
      </c>
      <c r="F9" s="219">
        <f t="shared" si="7"/>
        <v>40682</v>
      </c>
      <c r="G9" s="219">
        <v>0</v>
      </c>
      <c r="H9" s="219">
        <v>40502</v>
      </c>
      <c r="I9" s="219">
        <v>0</v>
      </c>
      <c r="J9" s="219">
        <v>0</v>
      </c>
      <c r="K9" s="219">
        <v>0</v>
      </c>
      <c r="L9" s="219">
        <v>180</v>
      </c>
      <c r="M9" s="219">
        <f t="shared" si="8"/>
        <v>2013</v>
      </c>
      <c r="N9" s="219">
        <v>0</v>
      </c>
      <c r="O9" s="219">
        <v>2013</v>
      </c>
      <c r="P9" s="219">
        <v>0</v>
      </c>
      <c r="Q9" s="219">
        <v>0</v>
      </c>
      <c r="R9" s="219">
        <v>0</v>
      </c>
      <c r="S9" s="219">
        <v>0</v>
      </c>
      <c r="T9" s="219">
        <f t="shared" si="9"/>
        <v>2223</v>
      </c>
      <c r="U9" s="219">
        <f t="shared" si="10"/>
        <v>1894</v>
      </c>
      <c r="V9" s="219">
        <v>0</v>
      </c>
      <c r="W9" s="219">
        <v>0</v>
      </c>
      <c r="X9" s="219">
        <v>1704</v>
      </c>
      <c r="Y9" s="219">
        <v>0</v>
      </c>
      <c r="Z9" s="219">
        <v>0</v>
      </c>
      <c r="AA9" s="219">
        <v>190</v>
      </c>
      <c r="AB9" s="219">
        <f t="shared" si="11"/>
        <v>329</v>
      </c>
      <c r="AC9" s="219">
        <v>0</v>
      </c>
      <c r="AD9" s="219">
        <v>0</v>
      </c>
      <c r="AE9" s="219">
        <v>280</v>
      </c>
      <c r="AF9" s="219">
        <v>0</v>
      </c>
      <c r="AG9" s="219">
        <v>0</v>
      </c>
      <c r="AH9" s="219">
        <v>49</v>
      </c>
      <c r="AI9" s="219">
        <f t="shared" si="12"/>
        <v>127</v>
      </c>
      <c r="AJ9" s="219">
        <f t="shared" si="13"/>
        <v>127</v>
      </c>
      <c r="AK9" s="219">
        <v>0</v>
      </c>
      <c r="AL9" s="219">
        <v>0</v>
      </c>
      <c r="AM9" s="219">
        <v>0</v>
      </c>
      <c r="AN9" s="219">
        <v>127</v>
      </c>
      <c r="AO9" s="219">
        <v>0</v>
      </c>
      <c r="AP9" s="219">
        <v>0</v>
      </c>
      <c r="AQ9" s="219">
        <f t="shared" si="14"/>
        <v>0</v>
      </c>
      <c r="AR9" s="219">
        <v>0</v>
      </c>
      <c r="AS9" s="219">
        <v>0</v>
      </c>
      <c r="AT9" s="219">
        <v>0</v>
      </c>
      <c r="AU9" s="219">
        <v>0</v>
      </c>
      <c r="AV9" s="219">
        <v>0</v>
      </c>
      <c r="AW9" s="219">
        <v>0</v>
      </c>
      <c r="AX9" s="219">
        <f t="shared" si="15"/>
        <v>0</v>
      </c>
      <c r="AY9" s="219">
        <f t="shared" si="16"/>
        <v>0</v>
      </c>
      <c r="AZ9" s="219">
        <v>0</v>
      </c>
      <c r="BA9" s="219">
        <v>0</v>
      </c>
      <c r="BB9" s="219">
        <v>0</v>
      </c>
      <c r="BC9" s="219">
        <v>0</v>
      </c>
      <c r="BD9" s="219">
        <v>0</v>
      </c>
      <c r="BE9" s="219">
        <v>0</v>
      </c>
      <c r="BF9" s="219">
        <f t="shared" si="17"/>
        <v>0</v>
      </c>
      <c r="BG9" s="219">
        <v>0</v>
      </c>
      <c r="BH9" s="219">
        <v>0</v>
      </c>
      <c r="BI9" s="219">
        <v>0</v>
      </c>
      <c r="BJ9" s="219">
        <v>0</v>
      </c>
      <c r="BK9" s="219">
        <v>0</v>
      </c>
      <c r="BL9" s="219">
        <v>0</v>
      </c>
      <c r="BM9" s="219">
        <f t="shared" si="18"/>
        <v>0</v>
      </c>
      <c r="BN9" s="219">
        <f t="shared" si="19"/>
        <v>0</v>
      </c>
      <c r="BO9" s="219">
        <v>0</v>
      </c>
      <c r="BP9" s="219">
        <v>0</v>
      </c>
      <c r="BQ9" s="219">
        <v>0</v>
      </c>
      <c r="BR9" s="219">
        <v>0</v>
      </c>
      <c r="BS9" s="219">
        <v>0</v>
      </c>
      <c r="BT9" s="219">
        <v>0</v>
      </c>
      <c r="BU9" s="219">
        <f t="shared" si="20"/>
        <v>0</v>
      </c>
      <c r="BV9" s="219">
        <v>0</v>
      </c>
      <c r="BW9" s="219">
        <v>0</v>
      </c>
      <c r="BX9" s="219">
        <v>0</v>
      </c>
      <c r="BY9" s="219">
        <v>0</v>
      </c>
      <c r="BZ9" s="219">
        <v>0</v>
      </c>
      <c r="CA9" s="219">
        <v>0</v>
      </c>
      <c r="CB9" s="219">
        <f t="shared" si="21"/>
        <v>0</v>
      </c>
      <c r="CC9" s="219">
        <f t="shared" si="22"/>
        <v>0</v>
      </c>
      <c r="CD9" s="219">
        <v>0</v>
      </c>
      <c r="CE9" s="219">
        <v>0</v>
      </c>
      <c r="CF9" s="219">
        <v>0</v>
      </c>
      <c r="CG9" s="219">
        <v>0</v>
      </c>
      <c r="CH9" s="219">
        <v>0</v>
      </c>
      <c r="CI9" s="219">
        <v>0</v>
      </c>
      <c r="CJ9" s="219">
        <f t="shared" si="23"/>
        <v>0</v>
      </c>
      <c r="CK9" s="219">
        <v>0</v>
      </c>
      <c r="CL9" s="219">
        <v>0</v>
      </c>
      <c r="CM9" s="219">
        <v>0</v>
      </c>
      <c r="CN9" s="219">
        <v>0</v>
      </c>
      <c r="CO9" s="219">
        <v>0</v>
      </c>
      <c r="CP9" s="219">
        <v>0</v>
      </c>
      <c r="CQ9" s="219">
        <f t="shared" si="24"/>
        <v>2221</v>
      </c>
      <c r="CR9" s="219">
        <f t="shared" si="25"/>
        <v>2116</v>
      </c>
      <c r="CS9" s="219">
        <v>0</v>
      </c>
      <c r="CT9" s="219">
        <v>0</v>
      </c>
      <c r="CU9" s="219">
        <v>0</v>
      </c>
      <c r="CV9" s="219">
        <v>2116</v>
      </c>
      <c r="CW9" s="219">
        <v>0</v>
      </c>
      <c r="CX9" s="219">
        <v>0</v>
      </c>
      <c r="CY9" s="219">
        <f t="shared" si="26"/>
        <v>105</v>
      </c>
      <c r="CZ9" s="219">
        <v>0</v>
      </c>
      <c r="DA9" s="219">
        <v>0</v>
      </c>
      <c r="DB9" s="219">
        <v>0</v>
      </c>
      <c r="DC9" s="219">
        <v>105</v>
      </c>
      <c r="DD9" s="219">
        <v>0</v>
      </c>
      <c r="DE9" s="219">
        <v>0</v>
      </c>
      <c r="DF9" s="219">
        <f t="shared" si="27"/>
        <v>0</v>
      </c>
      <c r="DG9" s="219">
        <f t="shared" si="28"/>
        <v>0</v>
      </c>
      <c r="DH9" s="219">
        <v>0</v>
      </c>
      <c r="DI9" s="219">
        <v>0</v>
      </c>
      <c r="DJ9" s="219">
        <v>0</v>
      </c>
      <c r="DK9" s="219">
        <v>0</v>
      </c>
      <c r="DL9" s="219">
        <v>0</v>
      </c>
      <c r="DM9" s="219">
        <v>0</v>
      </c>
      <c r="DN9" s="219">
        <f t="shared" si="29"/>
        <v>0</v>
      </c>
      <c r="DO9" s="219">
        <v>0</v>
      </c>
      <c r="DP9" s="219">
        <v>0</v>
      </c>
      <c r="DQ9" s="219">
        <v>0</v>
      </c>
      <c r="DR9" s="219">
        <v>0</v>
      </c>
      <c r="DS9" s="219">
        <v>0</v>
      </c>
      <c r="DT9" s="219">
        <v>0</v>
      </c>
      <c r="DU9" s="219">
        <f t="shared" si="30"/>
        <v>3817</v>
      </c>
      <c r="DV9" s="219">
        <v>3817</v>
      </c>
      <c r="DW9" s="219">
        <v>0</v>
      </c>
      <c r="DX9" s="219">
        <v>0</v>
      </c>
      <c r="DY9" s="219">
        <v>0</v>
      </c>
      <c r="DZ9" s="219">
        <f t="shared" si="31"/>
        <v>0</v>
      </c>
      <c r="EA9" s="219">
        <f t="shared" si="32"/>
        <v>0</v>
      </c>
      <c r="EB9" s="219">
        <v>0</v>
      </c>
      <c r="EC9" s="219">
        <v>0</v>
      </c>
      <c r="ED9" s="219">
        <v>0</v>
      </c>
      <c r="EE9" s="219">
        <v>0</v>
      </c>
      <c r="EF9" s="219">
        <v>0</v>
      </c>
      <c r="EG9" s="219">
        <v>0</v>
      </c>
      <c r="EH9" s="219">
        <f t="shared" si="33"/>
        <v>0</v>
      </c>
      <c r="EI9" s="219">
        <v>0</v>
      </c>
      <c r="EJ9" s="219">
        <v>0</v>
      </c>
      <c r="EK9" s="219">
        <v>0</v>
      </c>
      <c r="EL9" s="219">
        <v>0</v>
      </c>
      <c r="EM9" s="219">
        <v>0</v>
      </c>
      <c r="EN9" s="219">
        <v>0</v>
      </c>
    </row>
    <row r="10" spans="1:144" s="177" customFormat="1" ht="12" customHeight="1">
      <c r="A10" s="176" t="s">
        <v>248</v>
      </c>
      <c r="B10" s="190" t="s">
        <v>322</v>
      </c>
      <c r="C10" s="176" t="s">
        <v>323</v>
      </c>
      <c r="D10" s="219">
        <f t="shared" si="5"/>
        <v>161676</v>
      </c>
      <c r="E10" s="219">
        <f t="shared" si="6"/>
        <v>141505</v>
      </c>
      <c r="F10" s="219">
        <f t="shared" si="7"/>
        <v>112482</v>
      </c>
      <c r="G10" s="219">
        <v>0</v>
      </c>
      <c r="H10" s="219">
        <v>112482</v>
      </c>
      <c r="I10" s="219">
        <v>0</v>
      </c>
      <c r="J10" s="219">
        <v>0</v>
      </c>
      <c r="K10" s="219">
        <v>0</v>
      </c>
      <c r="L10" s="219">
        <v>0</v>
      </c>
      <c r="M10" s="219">
        <f t="shared" si="8"/>
        <v>29023</v>
      </c>
      <c r="N10" s="219">
        <v>0</v>
      </c>
      <c r="O10" s="219">
        <v>29023</v>
      </c>
      <c r="P10" s="219">
        <v>0</v>
      </c>
      <c r="Q10" s="219">
        <v>0</v>
      </c>
      <c r="R10" s="219">
        <v>0</v>
      </c>
      <c r="S10" s="219">
        <v>0</v>
      </c>
      <c r="T10" s="219">
        <f t="shared" si="9"/>
        <v>10415</v>
      </c>
      <c r="U10" s="219">
        <f t="shared" si="10"/>
        <v>8345</v>
      </c>
      <c r="V10" s="219">
        <v>0</v>
      </c>
      <c r="W10" s="219">
        <v>0</v>
      </c>
      <c r="X10" s="219">
        <v>6180</v>
      </c>
      <c r="Y10" s="219">
        <v>1227</v>
      </c>
      <c r="Z10" s="219">
        <v>0</v>
      </c>
      <c r="AA10" s="219">
        <v>938</v>
      </c>
      <c r="AB10" s="219">
        <f t="shared" si="11"/>
        <v>2070</v>
      </c>
      <c r="AC10" s="219">
        <v>0</v>
      </c>
      <c r="AD10" s="219">
        <v>0</v>
      </c>
      <c r="AE10" s="219">
        <v>2070</v>
      </c>
      <c r="AF10" s="219">
        <v>0</v>
      </c>
      <c r="AG10" s="219">
        <v>0</v>
      </c>
      <c r="AH10" s="219">
        <v>0</v>
      </c>
      <c r="AI10" s="219">
        <f t="shared" si="12"/>
        <v>0</v>
      </c>
      <c r="AJ10" s="219">
        <f t="shared" si="13"/>
        <v>0</v>
      </c>
      <c r="AK10" s="219">
        <v>0</v>
      </c>
      <c r="AL10" s="219">
        <v>0</v>
      </c>
      <c r="AM10" s="219">
        <v>0</v>
      </c>
      <c r="AN10" s="219">
        <v>0</v>
      </c>
      <c r="AO10" s="219">
        <v>0</v>
      </c>
      <c r="AP10" s="219">
        <v>0</v>
      </c>
      <c r="AQ10" s="219">
        <f t="shared" si="14"/>
        <v>0</v>
      </c>
      <c r="AR10" s="219">
        <v>0</v>
      </c>
      <c r="AS10" s="219">
        <v>0</v>
      </c>
      <c r="AT10" s="219">
        <v>0</v>
      </c>
      <c r="AU10" s="219">
        <v>0</v>
      </c>
      <c r="AV10" s="219">
        <v>0</v>
      </c>
      <c r="AW10" s="219">
        <v>0</v>
      </c>
      <c r="AX10" s="219">
        <f t="shared" si="15"/>
        <v>0</v>
      </c>
      <c r="AY10" s="219">
        <f t="shared" si="16"/>
        <v>0</v>
      </c>
      <c r="AZ10" s="219">
        <v>0</v>
      </c>
      <c r="BA10" s="219">
        <v>0</v>
      </c>
      <c r="BB10" s="219">
        <v>0</v>
      </c>
      <c r="BC10" s="219">
        <v>0</v>
      </c>
      <c r="BD10" s="219">
        <v>0</v>
      </c>
      <c r="BE10" s="219">
        <v>0</v>
      </c>
      <c r="BF10" s="219">
        <f t="shared" si="17"/>
        <v>0</v>
      </c>
      <c r="BG10" s="219">
        <v>0</v>
      </c>
      <c r="BH10" s="219">
        <v>0</v>
      </c>
      <c r="BI10" s="219">
        <v>0</v>
      </c>
      <c r="BJ10" s="219">
        <v>0</v>
      </c>
      <c r="BK10" s="219">
        <v>0</v>
      </c>
      <c r="BL10" s="219">
        <v>0</v>
      </c>
      <c r="BM10" s="219">
        <f t="shared" si="18"/>
        <v>0</v>
      </c>
      <c r="BN10" s="219">
        <f t="shared" si="19"/>
        <v>0</v>
      </c>
      <c r="BO10" s="219">
        <v>0</v>
      </c>
      <c r="BP10" s="219">
        <v>0</v>
      </c>
      <c r="BQ10" s="219">
        <v>0</v>
      </c>
      <c r="BR10" s="219">
        <v>0</v>
      </c>
      <c r="BS10" s="219">
        <v>0</v>
      </c>
      <c r="BT10" s="219">
        <v>0</v>
      </c>
      <c r="BU10" s="219">
        <f t="shared" si="20"/>
        <v>0</v>
      </c>
      <c r="BV10" s="219">
        <v>0</v>
      </c>
      <c r="BW10" s="219">
        <v>0</v>
      </c>
      <c r="BX10" s="219">
        <v>0</v>
      </c>
      <c r="BY10" s="219">
        <v>0</v>
      </c>
      <c r="BZ10" s="219">
        <v>0</v>
      </c>
      <c r="CA10" s="219">
        <v>0</v>
      </c>
      <c r="CB10" s="219">
        <f t="shared" si="21"/>
        <v>0</v>
      </c>
      <c r="CC10" s="219">
        <f t="shared" si="22"/>
        <v>0</v>
      </c>
      <c r="CD10" s="219">
        <v>0</v>
      </c>
      <c r="CE10" s="219">
        <v>0</v>
      </c>
      <c r="CF10" s="219">
        <v>0</v>
      </c>
      <c r="CG10" s="219">
        <v>0</v>
      </c>
      <c r="CH10" s="219">
        <v>0</v>
      </c>
      <c r="CI10" s="219">
        <v>0</v>
      </c>
      <c r="CJ10" s="219">
        <f t="shared" si="23"/>
        <v>0</v>
      </c>
      <c r="CK10" s="219">
        <v>0</v>
      </c>
      <c r="CL10" s="219">
        <v>0</v>
      </c>
      <c r="CM10" s="219">
        <v>0</v>
      </c>
      <c r="CN10" s="219">
        <v>0</v>
      </c>
      <c r="CO10" s="219">
        <v>0</v>
      </c>
      <c r="CP10" s="219">
        <v>0</v>
      </c>
      <c r="CQ10" s="219">
        <f t="shared" si="24"/>
        <v>4484</v>
      </c>
      <c r="CR10" s="219">
        <f t="shared" si="25"/>
        <v>4484</v>
      </c>
      <c r="CS10" s="219">
        <v>0</v>
      </c>
      <c r="CT10" s="219">
        <v>0</v>
      </c>
      <c r="CU10" s="219">
        <v>0</v>
      </c>
      <c r="CV10" s="219">
        <v>4484</v>
      </c>
      <c r="CW10" s="219">
        <v>0</v>
      </c>
      <c r="CX10" s="219">
        <v>0</v>
      </c>
      <c r="CY10" s="219">
        <f t="shared" si="26"/>
        <v>0</v>
      </c>
      <c r="CZ10" s="219">
        <v>0</v>
      </c>
      <c r="DA10" s="219">
        <v>0</v>
      </c>
      <c r="DB10" s="219">
        <v>0</v>
      </c>
      <c r="DC10" s="219">
        <v>0</v>
      </c>
      <c r="DD10" s="219">
        <v>0</v>
      </c>
      <c r="DE10" s="219">
        <v>0</v>
      </c>
      <c r="DF10" s="219">
        <f t="shared" si="27"/>
        <v>0</v>
      </c>
      <c r="DG10" s="219">
        <f t="shared" si="28"/>
        <v>0</v>
      </c>
      <c r="DH10" s="219">
        <v>0</v>
      </c>
      <c r="DI10" s="219">
        <v>0</v>
      </c>
      <c r="DJ10" s="219">
        <v>0</v>
      </c>
      <c r="DK10" s="219">
        <v>0</v>
      </c>
      <c r="DL10" s="219">
        <v>0</v>
      </c>
      <c r="DM10" s="219">
        <v>0</v>
      </c>
      <c r="DN10" s="219">
        <f t="shared" si="29"/>
        <v>0</v>
      </c>
      <c r="DO10" s="219">
        <v>0</v>
      </c>
      <c r="DP10" s="219">
        <v>0</v>
      </c>
      <c r="DQ10" s="219">
        <v>0</v>
      </c>
      <c r="DR10" s="219">
        <v>0</v>
      </c>
      <c r="DS10" s="219">
        <v>0</v>
      </c>
      <c r="DT10" s="219">
        <v>0</v>
      </c>
      <c r="DU10" s="219">
        <f t="shared" si="30"/>
        <v>4950</v>
      </c>
      <c r="DV10" s="219">
        <v>4623</v>
      </c>
      <c r="DW10" s="219">
        <v>0</v>
      </c>
      <c r="DX10" s="219">
        <v>327</v>
      </c>
      <c r="DY10" s="219">
        <v>0</v>
      </c>
      <c r="DZ10" s="219">
        <f t="shared" si="31"/>
        <v>322</v>
      </c>
      <c r="EA10" s="219">
        <f t="shared" si="32"/>
        <v>1</v>
      </c>
      <c r="EB10" s="219">
        <v>0</v>
      </c>
      <c r="EC10" s="219">
        <v>0</v>
      </c>
      <c r="ED10" s="219">
        <v>1</v>
      </c>
      <c r="EE10" s="219">
        <v>0</v>
      </c>
      <c r="EF10" s="219">
        <v>0</v>
      </c>
      <c r="EG10" s="219">
        <v>0</v>
      </c>
      <c r="EH10" s="219">
        <f t="shared" si="33"/>
        <v>321</v>
      </c>
      <c r="EI10" s="219">
        <v>0</v>
      </c>
      <c r="EJ10" s="219">
        <v>0</v>
      </c>
      <c r="EK10" s="219">
        <v>321</v>
      </c>
      <c r="EL10" s="219">
        <v>0</v>
      </c>
      <c r="EM10" s="219">
        <v>0</v>
      </c>
      <c r="EN10" s="219">
        <v>0</v>
      </c>
    </row>
    <row r="11" spans="1:144" s="177" customFormat="1" ht="12" customHeight="1">
      <c r="A11" s="176" t="s">
        <v>248</v>
      </c>
      <c r="B11" s="190" t="s">
        <v>324</v>
      </c>
      <c r="C11" s="176" t="s">
        <v>325</v>
      </c>
      <c r="D11" s="219">
        <f t="shared" si="5"/>
        <v>122690</v>
      </c>
      <c r="E11" s="219">
        <f t="shared" si="6"/>
        <v>108414</v>
      </c>
      <c r="F11" s="219">
        <f t="shared" si="7"/>
        <v>104511</v>
      </c>
      <c r="G11" s="219">
        <v>0</v>
      </c>
      <c r="H11" s="219">
        <v>104279</v>
      </c>
      <c r="I11" s="219">
        <v>0</v>
      </c>
      <c r="J11" s="219">
        <v>0</v>
      </c>
      <c r="K11" s="219">
        <v>0</v>
      </c>
      <c r="L11" s="219">
        <v>232</v>
      </c>
      <c r="M11" s="219">
        <f t="shared" si="8"/>
        <v>3903</v>
      </c>
      <c r="N11" s="219">
        <v>0</v>
      </c>
      <c r="O11" s="219">
        <v>2803</v>
      </c>
      <c r="P11" s="219">
        <v>0</v>
      </c>
      <c r="Q11" s="219">
        <v>0</v>
      </c>
      <c r="R11" s="219">
        <v>0</v>
      </c>
      <c r="S11" s="219">
        <v>1100</v>
      </c>
      <c r="T11" s="219">
        <f t="shared" si="9"/>
        <v>1513</v>
      </c>
      <c r="U11" s="219">
        <f t="shared" si="10"/>
        <v>1452</v>
      </c>
      <c r="V11" s="219">
        <v>0</v>
      </c>
      <c r="W11" s="219">
        <v>0</v>
      </c>
      <c r="X11" s="219">
        <v>0</v>
      </c>
      <c r="Y11" s="219">
        <v>1317</v>
      </c>
      <c r="Z11" s="219">
        <v>0</v>
      </c>
      <c r="AA11" s="219">
        <v>135</v>
      </c>
      <c r="AB11" s="219">
        <f t="shared" si="11"/>
        <v>61</v>
      </c>
      <c r="AC11" s="219">
        <v>0</v>
      </c>
      <c r="AD11" s="219">
        <v>0</v>
      </c>
      <c r="AE11" s="219">
        <v>0</v>
      </c>
      <c r="AF11" s="219">
        <v>2</v>
      </c>
      <c r="AG11" s="219">
        <v>0</v>
      </c>
      <c r="AH11" s="219">
        <v>59</v>
      </c>
      <c r="AI11" s="219">
        <f t="shared" si="12"/>
        <v>0</v>
      </c>
      <c r="AJ11" s="219">
        <f t="shared" si="13"/>
        <v>0</v>
      </c>
      <c r="AK11" s="219">
        <v>0</v>
      </c>
      <c r="AL11" s="219">
        <v>0</v>
      </c>
      <c r="AM11" s="219">
        <v>0</v>
      </c>
      <c r="AN11" s="219">
        <v>0</v>
      </c>
      <c r="AO11" s="219">
        <v>0</v>
      </c>
      <c r="AP11" s="219">
        <v>0</v>
      </c>
      <c r="AQ11" s="219">
        <f t="shared" si="14"/>
        <v>0</v>
      </c>
      <c r="AR11" s="219">
        <v>0</v>
      </c>
      <c r="AS11" s="219">
        <v>0</v>
      </c>
      <c r="AT11" s="219">
        <v>0</v>
      </c>
      <c r="AU11" s="219">
        <v>0</v>
      </c>
      <c r="AV11" s="219">
        <v>0</v>
      </c>
      <c r="AW11" s="219">
        <v>0</v>
      </c>
      <c r="AX11" s="219">
        <f t="shared" si="15"/>
        <v>0</v>
      </c>
      <c r="AY11" s="219">
        <f t="shared" si="16"/>
        <v>0</v>
      </c>
      <c r="AZ11" s="219">
        <v>0</v>
      </c>
      <c r="BA11" s="219">
        <v>0</v>
      </c>
      <c r="BB11" s="219">
        <v>0</v>
      </c>
      <c r="BC11" s="219">
        <v>0</v>
      </c>
      <c r="BD11" s="219">
        <v>0</v>
      </c>
      <c r="BE11" s="219">
        <v>0</v>
      </c>
      <c r="BF11" s="219">
        <f t="shared" si="17"/>
        <v>0</v>
      </c>
      <c r="BG11" s="219">
        <v>0</v>
      </c>
      <c r="BH11" s="219">
        <v>0</v>
      </c>
      <c r="BI11" s="219">
        <v>0</v>
      </c>
      <c r="BJ11" s="219">
        <v>0</v>
      </c>
      <c r="BK11" s="219">
        <v>0</v>
      </c>
      <c r="BL11" s="219">
        <v>0</v>
      </c>
      <c r="BM11" s="219">
        <f t="shared" si="18"/>
        <v>0</v>
      </c>
      <c r="BN11" s="219">
        <f t="shared" si="19"/>
        <v>0</v>
      </c>
      <c r="BO11" s="219">
        <v>0</v>
      </c>
      <c r="BP11" s="219">
        <v>0</v>
      </c>
      <c r="BQ11" s="219">
        <v>0</v>
      </c>
      <c r="BR11" s="219">
        <v>0</v>
      </c>
      <c r="BS11" s="219">
        <v>0</v>
      </c>
      <c r="BT11" s="219">
        <v>0</v>
      </c>
      <c r="BU11" s="219">
        <f t="shared" si="20"/>
        <v>0</v>
      </c>
      <c r="BV11" s="219">
        <v>0</v>
      </c>
      <c r="BW11" s="219">
        <v>0</v>
      </c>
      <c r="BX11" s="219">
        <v>0</v>
      </c>
      <c r="BY11" s="219">
        <v>0</v>
      </c>
      <c r="BZ11" s="219">
        <v>0</v>
      </c>
      <c r="CA11" s="219">
        <v>0</v>
      </c>
      <c r="CB11" s="219">
        <f t="shared" si="21"/>
        <v>0</v>
      </c>
      <c r="CC11" s="219">
        <f t="shared" si="22"/>
        <v>0</v>
      </c>
      <c r="CD11" s="219">
        <v>0</v>
      </c>
      <c r="CE11" s="219">
        <v>0</v>
      </c>
      <c r="CF11" s="219">
        <v>0</v>
      </c>
      <c r="CG11" s="219">
        <v>0</v>
      </c>
      <c r="CH11" s="219">
        <v>0</v>
      </c>
      <c r="CI11" s="219">
        <v>0</v>
      </c>
      <c r="CJ11" s="219">
        <f t="shared" si="23"/>
        <v>0</v>
      </c>
      <c r="CK11" s="219">
        <v>0</v>
      </c>
      <c r="CL11" s="219">
        <v>0</v>
      </c>
      <c r="CM11" s="219">
        <v>0</v>
      </c>
      <c r="CN11" s="219">
        <v>0</v>
      </c>
      <c r="CO11" s="219">
        <v>0</v>
      </c>
      <c r="CP11" s="219">
        <v>0</v>
      </c>
      <c r="CQ11" s="219">
        <f t="shared" si="24"/>
        <v>9436</v>
      </c>
      <c r="CR11" s="219">
        <f t="shared" si="25"/>
        <v>9431</v>
      </c>
      <c r="CS11" s="219">
        <v>0</v>
      </c>
      <c r="CT11" s="219">
        <v>0</v>
      </c>
      <c r="CU11" s="219">
        <v>0</v>
      </c>
      <c r="CV11" s="219">
        <v>9431</v>
      </c>
      <c r="CW11" s="219">
        <v>0</v>
      </c>
      <c r="CX11" s="219">
        <v>0</v>
      </c>
      <c r="CY11" s="219">
        <f t="shared" si="26"/>
        <v>5</v>
      </c>
      <c r="CZ11" s="219">
        <v>0</v>
      </c>
      <c r="DA11" s="219">
        <v>0</v>
      </c>
      <c r="DB11" s="219">
        <v>0</v>
      </c>
      <c r="DC11" s="219">
        <v>5</v>
      </c>
      <c r="DD11" s="219">
        <v>0</v>
      </c>
      <c r="DE11" s="219">
        <v>0</v>
      </c>
      <c r="DF11" s="219">
        <f t="shared" si="27"/>
        <v>0</v>
      </c>
      <c r="DG11" s="219">
        <f t="shared" si="28"/>
        <v>0</v>
      </c>
      <c r="DH11" s="219">
        <v>0</v>
      </c>
      <c r="DI11" s="219">
        <v>0</v>
      </c>
      <c r="DJ11" s="219">
        <v>0</v>
      </c>
      <c r="DK11" s="219">
        <v>0</v>
      </c>
      <c r="DL11" s="219">
        <v>0</v>
      </c>
      <c r="DM11" s="219">
        <v>0</v>
      </c>
      <c r="DN11" s="219">
        <f t="shared" si="29"/>
        <v>0</v>
      </c>
      <c r="DO11" s="219">
        <v>0</v>
      </c>
      <c r="DP11" s="219">
        <v>0</v>
      </c>
      <c r="DQ11" s="219">
        <v>0</v>
      </c>
      <c r="DR11" s="219">
        <v>0</v>
      </c>
      <c r="DS11" s="219">
        <v>0</v>
      </c>
      <c r="DT11" s="219">
        <v>0</v>
      </c>
      <c r="DU11" s="219">
        <f t="shared" si="30"/>
        <v>890</v>
      </c>
      <c r="DV11" s="219">
        <v>890</v>
      </c>
      <c r="DW11" s="219">
        <v>0</v>
      </c>
      <c r="DX11" s="219"/>
      <c r="DY11" s="219">
        <v>0</v>
      </c>
      <c r="DZ11" s="219">
        <f t="shared" si="31"/>
        <v>2437</v>
      </c>
      <c r="EA11" s="219">
        <f t="shared" si="32"/>
        <v>2336</v>
      </c>
      <c r="EB11" s="219">
        <v>0</v>
      </c>
      <c r="EC11" s="219">
        <v>0</v>
      </c>
      <c r="ED11" s="219">
        <v>2336</v>
      </c>
      <c r="EE11" s="219">
        <v>0</v>
      </c>
      <c r="EF11" s="219">
        <v>0</v>
      </c>
      <c r="EG11" s="219">
        <v>0</v>
      </c>
      <c r="EH11" s="219">
        <f t="shared" si="33"/>
        <v>101</v>
      </c>
      <c r="EI11" s="219">
        <v>0</v>
      </c>
      <c r="EJ11" s="219">
        <v>0</v>
      </c>
      <c r="EK11" s="219">
        <v>101</v>
      </c>
      <c r="EL11" s="219">
        <v>0</v>
      </c>
      <c r="EM11" s="219">
        <v>0</v>
      </c>
      <c r="EN11" s="219">
        <v>0</v>
      </c>
    </row>
    <row r="12" spans="1:144" s="177" customFormat="1" ht="12" customHeight="1">
      <c r="A12" s="178" t="s">
        <v>248</v>
      </c>
      <c r="B12" s="179" t="s">
        <v>326</v>
      </c>
      <c r="C12" s="178" t="s">
        <v>327</v>
      </c>
      <c r="D12" s="220">
        <f t="shared" si="5"/>
        <v>21431</v>
      </c>
      <c r="E12" s="220">
        <f t="shared" si="6"/>
        <v>17890</v>
      </c>
      <c r="F12" s="220">
        <f t="shared" si="7"/>
        <v>16352</v>
      </c>
      <c r="G12" s="220">
        <v>0</v>
      </c>
      <c r="H12" s="220">
        <v>16336</v>
      </c>
      <c r="I12" s="220">
        <v>0</v>
      </c>
      <c r="J12" s="220">
        <v>0</v>
      </c>
      <c r="K12" s="220">
        <v>0</v>
      </c>
      <c r="L12" s="220">
        <v>16</v>
      </c>
      <c r="M12" s="220">
        <f t="shared" si="8"/>
        <v>1538</v>
      </c>
      <c r="N12" s="220">
        <v>0</v>
      </c>
      <c r="O12" s="220">
        <v>1534</v>
      </c>
      <c r="P12" s="220">
        <v>0</v>
      </c>
      <c r="Q12" s="220">
        <v>0</v>
      </c>
      <c r="R12" s="220">
        <v>0</v>
      </c>
      <c r="S12" s="220">
        <v>4</v>
      </c>
      <c r="T12" s="220">
        <f t="shared" si="9"/>
        <v>2626</v>
      </c>
      <c r="U12" s="220">
        <f t="shared" si="10"/>
        <v>2240</v>
      </c>
      <c r="V12" s="220">
        <v>0</v>
      </c>
      <c r="W12" s="220">
        <v>0</v>
      </c>
      <c r="X12" s="220">
        <v>942</v>
      </c>
      <c r="Y12" s="220">
        <v>1279</v>
      </c>
      <c r="Z12" s="220">
        <v>0</v>
      </c>
      <c r="AA12" s="220">
        <v>19</v>
      </c>
      <c r="AB12" s="220">
        <f t="shared" si="11"/>
        <v>386</v>
      </c>
      <c r="AC12" s="220">
        <v>0</v>
      </c>
      <c r="AD12" s="220">
        <v>0</v>
      </c>
      <c r="AE12" s="220">
        <v>386</v>
      </c>
      <c r="AF12" s="220">
        <v>0</v>
      </c>
      <c r="AG12" s="220">
        <v>0</v>
      </c>
      <c r="AH12" s="220">
        <v>0</v>
      </c>
      <c r="AI12" s="220">
        <f t="shared" si="12"/>
        <v>0</v>
      </c>
      <c r="AJ12" s="220">
        <f t="shared" si="13"/>
        <v>0</v>
      </c>
      <c r="AK12" s="220">
        <v>0</v>
      </c>
      <c r="AL12" s="220">
        <v>0</v>
      </c>
      <c r="AM12" s="220">
        <v>0</v>
      </c>
      <c r="AN12" s="220">
        <v>0</v>
      </c>
      <c r="AO12" s="220">
        <v>0</v>
      </c>
      <c r="AP12" s="220">
        <v>0</v>
      </c>
      <c r="AQ12" s="220">
        <f t="shared" si="14"/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f t="shared" si="15"/>
        <v>0</v>
      </c>
      <c r="AY12" s="220">
        <f t="shared" si="16"/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f t="shared" si="17"/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f t="shared" si="18"/>
        <v>0</v>
      </c>
      <c r="BN12" s="220">
        <f t="shared" si="19"/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f t="shared" si="20"/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f t="shared" si="21"/>
        <v>0</v>
      </c>
      <c r="CC12" s="220">
        <f t="shared" si="22"/>
        <v>0</v>
      </c>
      <c r="CD12" s="220">
        <v>0</v>
      </c>
      <c r="CE12" s="220">
        <v>0</v>
      </c>
      <c r="CF12" s="220">
        <v>0</v>
      </c>
      <c r="CG12" s="220">
        <v>0</v>
      </c>
      <c r="CH12" s="220">
        <v>0</v>
      </c>
      <c r="CI12" s="220">
        <v>0</v>
      </c>
      <c r="CJ12" s="220">
        <f t="shared" si="23"/>
        <v>0</v>
      </c>
      <c r="CK12" s="220">
        <v>0</v>
      </c>
      <c r="CL12" s="220">
        <v>0</v>
      </c>
      <c r="CM12" s="220">
        <v>0</v>
      </c>
      <c r="CN12" s="220">
        <v>0</v>
      </c>
      <c r="CO12" s="220">
        <v>0</v>
      </c>
      <c r="CP12" s="220">
        <v>0</v>
      </c>
      <c r="CQ12" s="220">
        <f t="shared" si="24"/>
        <v>0</v>
      </c>
      <c r="CR12" s="220">
        <f t="shared" si="25"/>
        <v>0</v>
      </c>
      <c r="CS12" s="220">
        <v>0</v>
      </c>
      <c r="CT12" s="220">
        <v>0</v>
      </c>
      <c r="CU12" s="220">
        <v>0</v>
      </c>
      <c r="CV12" s="220">
        <v>0</v>
      </c>
      <c r="CW12" s="220">
        <v>0</v>
      </c>
      <c r="CX12" s="220">
        <v>0</v>
      </c>
      <c r="CY12" s="220">
        <f t="shared" si="26"/>
        <v>0</v>
      </c>
      <c r="CZ12" s="220">
        <v>0</v>
      </c>
      <c r="DA12" s="220">
        <v>0</v>
      </c>
      <c r="DB12" s="220">
        <v>0</v>
      </c>
      <c r="DC12" s="220">
        <v>0</v>
      </c>
      <c r="DD12" s="220">
        <v>0</v>
      </c>
      <c r="DE12" s="220">
        <v>0</v>
      </c>
      <c r="DF12" s="220">
        <f t="shared" si="27"/>
        <v>0</v>
      </c>
      <c r="DG12" s="220">
        <f t="shared" si="28"/>
        <v>0</v>
      </c>
      <c r="DH12" s="220">
        <v>0</v>
      </c>
      <c r="DI12" s="220">
        <v>0</v>
      </c>
      <c r="DJ12" s="220">
        <v>0</v>
      </c>
      <c r="DK12" s="220">
        <v>0</v>
      </c>
      <c r="DL12" s="220">
        <v>0</v>
      </c>
      <c r="DM12" s="220">
        <v>0</v>
      </c>
      <c r="DN12" s="220">
        <f t="shared" si="29"/>
        <v>0</v>
      </c>
      <c r="DO12" s="220">
        <v>0</v>
      </c>
      <c r="DP12" s="220">
        <v>0</v>
      </c>
      <c r="DQ12" s="220">
        <v>0</v>
      </c>
      <c r="DR12" s="220">
        <v>0</v>
      </c>
      <c r="DS12" s="220">
        <v>0</v>
      </c>
      <c r="DT12" s="220">
        <v>0</v>
      </c>
      <c r="DU12" s="220">
        <f t="shared" si="30"/>
        <v>915</v>
      </c>
      <c r="DV12" s="220">
        <v>915</v>
      </c>
      <c r="DW12" s="220">
        <v>0</v>
      </c>
      <c r="DX12" s="220">
        <v>0</v>
      </c>
      <c r="DY12" s="220">
        <v>0</v>
      </c>
      <c r="DZ12" s="220">
        <f t="shared" si="31"/>
        <v>0</v>
      </c>
      <c r="EA12" s="220">
        <f t="shared" si="32"/>
        <v>0</v>
      </c>
      <c r="EB12" s="220">
        <v>0</v>
      </c>
      <c r="EC12" s="220">
        <v>0</v>
      </c>
      <c r="ED12" s="220">
        <v>0</v>
      </c>
      <c r="EE12" s="220">
        <v>0</v>
      </c>
      <c r="EF12" s="220">
        <v>0</v>
      </c>
      <c r="EG12" s="220">
        <v>0</v>
      </c>
      <c r="EH12" s="220">
        <f t="shared" si="33"/>
        <v>0</v>
      </c>
      <c r="EI12" s="220">
        <v>0</v>
      </c>
      <c r="EJ12" s="220">
        <v>0</v>
      </c>
      <c r="EK12" s="220">
        <v>0</v>
      </c>
      <c r="EL12" s="220">
        <v>0</v>
      </c>
      <c r="EM12" s="220">
        <v>0</v>
      </c>
      <c r="EN12" s="220">
        <v>0</v>
      </c>
    </row>
    <row r="13" spans="1:144" s="177" customFormat="1" ht="12" customHeight="1">
      <c r="A13" s="178" t="s">
        <v>248</v>
      </c>
      <c r="B13" s="179" t="s">
        <v>328</v>
      </c>
      <c r="C13" s="178" t="s">
        <v>329</v>
      </c>
      <c r="D13" s="220">
        <f t="shared" si="5"/>
        <v>39344</v>
      </c>
      <c r="E13" s="220">
        <f t="shared" si="6"/>
        <v>29536</v>
      </c>
      <c r="F13" s="220">
        <f t="shared" si="7"/>
        <v>28886</v>
      </c>
      <c r="G13" s="220">
        <v>0</v>
      </c>
      <c r="H13" s="220">
        <v>28886</v>
      </c>
      <c r="I13" s="220">
        <v>0</v>
      </c>
      <c r="J13" s="220">
        <v>0</v>
      </c>
      <c r="K13" s="220">
        <v>0</v>
      </c>
      <c r="L13" s="220"/>
      <c r="M13" s="220">
        <f t="shared" si="8"/>
        <v>650</v>
      </c>
      <c r="N13" s="220">
        <v>0</v>
      </c>
      <c r="O13" s="220">
        <v>392</v>
      </c>
      <c r="P13" s="220">
        <v>0</v>
      </c>
      <c r="Q13" s="220">
        <v>0</v>
      </c>
      <c r="R13" s="220">
        <v>0</v>
      </c>
      <c r="S13" s="220">
        <v>258</v>
      </c>
      <c r="T13" s="220">
        <f t="shared" si="9"/>
        <v>0</v>
      </c>
      <c r="U13" s="220">
        <f t="shared" si="10"/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v>0</v>
      </c>
      <c r="AA13" s="220">
        <v>0</v>
      </c>
      <c r="AB13" s="220">
        <f t="shared" si="11"/>
        <v>0</v>
      </c>
      <c r="AC13" s="220">
        <v>0</v>
      </c>
      <c r="AD13" s="220">
        <v>0</v>
      </c>
      <c r="AE13" s="220">
        <v>0</v>
      </c>
      <c r="AF13" s="220">
        <v>0</v>
      </c>
      <c r="AG13" s="220">
        <v>0</v>
      </c>
      <c r="AH13" s="220">
        <v>0</v>
      </c>
      <c r="AI13" s="220">
        <f t="shared" si="12"/>
        <v>0</v>
      </c>
      <c r="AJ13" s="220">
        <f t="shared" si="13"/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0</v>
      </c>
      <c r="AP13" s="220">
        <v>0</v>
      </c>
      <c r="AQ13" s="220">
        <f t="shared" si="14"/>
        <v>0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f t="shared" si="15"/>
        <v>0</v>
      </c>
      <c r="AY13" s="220">
        <f t="shared" si="16"/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f t="shared" si="17"/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f t="shared" si="18"/>
        <v>0</v>
      </c>
      <c r="BN13" s="220">
        <f t="shared" si="19"/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f t="shared" si="20"/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f t="shared" si="21"/>
        <v>0</v>
      </c>
      <c r="CC13" s="220">
        <f t="shared" si="22"/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f t="shared" si="23"/>
        <v>0</v>
      </c>
      <c r="CK13" s="220">
        <v>0</v>
      </c>
      <c r="CL13" s="220">
        <v>0</v>
      </c>
      <c r="CM13" s="220">
        <v>0</v>
      </c>
      <c r="CN13" s="220">
        <v>0</v>
      </c>
      <c r="CO13" s="220">
        <v>0</v>
      </c>
      <c r="CP13" s="220">
        <v>0</v>
      </c>
      <c r="CQ13" s="220">
        <f t="shared" si="24"/>
        <v>211</v>
      </c>
      <c r="CR13" s="220">
        <f t="shared" si="25"/>
        <v>211</v>
      </c>
      <c r="CS13" s="220">
        <v>0</v>
      </c>
      <c r="CT13" s="220">
        <v>0</v>
      </c>
      <c r="CU13" s="220">
        <v>0</v>
      </c>
      <c r="CV13" s="220">
        <v>211</v>
      </c>
      <c r="CW13" s="220">
        <v>0</v>
      </c>
      <c r="CX13" s="220">
        <v>0</v>
      </c>
      <c r="CY13" s="220">
        <f t="shared" si="26"/>
        <v>0</v>
      </c>
      <c r="CZ13" s="220">
        <v>0</v>
      </c>
      <c r="DA13" s="220">
        <v>0</v>
      </c>
      <c r="DB13" s="220">
        <v>0</v>
      </c>
      <c r="DC13" s="220">
        <v>0</v>
      </c>
      <c r="DD13" s="220">
        <v>0</v>
      </c>
      <c r="DE13" s="220">
        <v>0</v>
      </c>
      <c r="DF13" s="220">
        <f t="shared" si="27"/>
        <v>0</v>
      </c>
      <c r="DG13" s="220">
        <f t="shared" si="28"/>
        <v>0</v>
      </c>
      <c r="DH13" s="220">
        <v>0</v>
      </c>
      <c r="DI13" s="220">
        <v>0</v>
      </c>
      <c r="DJ13" s="220">
        <v>0</v>
      </c>
      <c r="DK13" s="220">
        <v>0</v>
      </c>
      <c r="DL13" s="220">
        <v>0</v>
      </c>
      <c r="DM13" s="220">
        <v>0</v>
      </c>
      <c r="DN13" s="220">
        <f t="shared" si="29"/>
        <v>0</v>
      </c>
      <c r="DO13" s="220">
        <v>0</v>
      </c>
      <c r="DP13" s="220">
        <v>0</v>
      </c>
      <c r="DQ13" s="220">
        <v>0</v>
      </c>
      <c r="DR13" s="220">
        <v>0</v>
      </c>
      <c r="DS13" s="220">
        <v>0</v>
      </c>
      <c r="DT13" s="220">
        <v>0</v>
      </c>
      <c r="DU13" s="220">
        <f t="shared" si="30"/>
        <v>3298</v>
      </c>
      <c r="DV13" s="220">
        <v>3291</v>
      </c>
      <c r="DW13" s="220">
        <v>0</v>
      </c>
      <c r="DX13" s="220">
        <v>7</v>
      </c>
      <c r="DY13" s="220">
        <v>0</v>
      </c>
      <c r="DZ13" s="220">
        <f t="shared" si="31"/>
        <v>6299</v>
      </c>
      <c r="EA13" s="220">
        <f t="shared" si="32"/>
        <v>6253</v>
      </c>
      <c r="EB13" s="220">
        <v>0</v>
      </c>
      <c r="EC13" s="220">
        <v>0</v>
      </c>
      <c r="ED13" s="220">
        <v>6009</v>
      </c>
      <c r="EE13" s="220">
        <v>0</v>
      </c>
      <c r="EF13" s="220">
        <v>0</v>
      </c>
      <c r="EG13" s="220">
        <v>244</v>
      </c>
      <c r="EH13" s="220">
        <f t="shared" si="33"/>
        <v>46</v>
      </c>
      <c r="EI13" s="220">
        <v>0</v>
      </c>
      <c r="EJ13" s="220">
        <v>0</v>
      </c>
      <c r="EK13" s="220">
        <v>42</v>
      </c>
      <c r="EL13" s="220">
        <v>0</v>
      </c>
      <c r="EM13" s="220">
        <v>0</v>
      </c>
      <c r="EN13" s="220">
        <v>4</v>
      </c>
    </row>
    <row r="14" spans="1:144" s="177" customFormat="1" ht="12" customHeight="1">
      <c r="A14" s="178" t="s">
        <v>248</v>
      </c>
      <c r="B14" s="179" t="s">
        <v>330</v>
      </c>
      <c r="C14" s="178" t="s">
        <v>331</v>
      </c>
      <c r="D14" s="220">
        <f t="shared" si="5"/>
        <v>24806</v>
      </c>
      <c r="E14" s="220">
        <f t="shared" si="6"/>
        <v>23666</v>
      </c>
      <c r="F14" s="220">
        <f t="shared" si="7"/>
        <v>21772</v>
      </c>
      <c r="G14" s="220">
        <v>10850</v>
      </c>
      <c r="H14" s="220">
        <v>9561</v>
      </c>
      <c r="I14" s="220">
        <v>1289</v>
      </c>
      <c r="J14" s="220">
        <v>0</v>
      </c>
      <c r="K14" s="220">
        <v>0</v>
      </c>
      <c r="L14" s="220">
        <v>72</v>
      </c>
      <c r="M14" s="220">
        <f t="shared" si="8"/>
        <v>1894</v>
      </c>
      <c r="N14" s="220">
        <v>817</v>
      </c>
      <c r="O14" s="220">
        <v>496</v>
      </c>
      <c r="P14" s="220">
        <v>321</v>
      </c>
      <c r="Q14" s="220">
        <v>0</v>
      </c>
      <c r="R14" s="220"/>
      <c r="S14" s="220">
        <v>260</v>
      </c>
      <c r="T14" s="220">
        <f t="shared" si="9"/>
        <v>1140</v>
      </c>
      <c r="U14" s="220">
        <f t="shared" si="10"/>
        <v>332</v>
      </c>
      <c r="V14" s="220">
        <v>0</v>
      </c>
      <c r="W14" s="220">
        <v>0</v>
      </c>
      <c r="X14" s="220">
        <v>0</v>
      </c>
      <c r="Y14" s="220">
        <v>0</v>
      </c>
      <c r="Z14" s="220">
        <v>0</v>
      </c>
      <c r="AA14" s="220">
        <v>332</v>
      </c>
      <c r="AB14" s="220">
        <f t="shared" si="11"/>
        <v>808</v>
      </c>
      <c r="AC14" s="220">
        <v>0</v>
      </c>
      <c r="AD14" s="220">
        <v>0</v>
      </c>
      <c r="AE14" s="220">
        <v>0</v>
      </c>
      <c r="AF14" s="220">
        <v>0</v>
      </c>
      <c r="AG14" s="220">
        <v>0</v>
      </c>
      <c r="AH14" s="220">
        <v>808</v>
      </c>
      <c r="AI14" s="220">
        <f t="shared" si="12"/>
        <v>0</v>
      </c>
      <c r="AJ14" s="220">
        <f t="shared" si="13"/>
        <v>0</v>
      </c>
      <c r="AK14" s="220">
        <v>0</v>
      </c>
      <c r="AL14" s="220">
        <v>0</v>
      </c>
      <c r="AM14" s="220">
        <v>0</v>
      </c>
      <c r="AN14" s="220">
        <v>0</v>
      </c>
      <c r="AO14" s="220">
        <v>0</v>
      </c>
      <c r="AP14" s="220">
        <v>0</v>
      </c>
      <c r="AQ14" s="220">
        <f t="shared" si="14"/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f t="shared" si="15"/>
        <v>0</v>
      </c>
      <c r="AY14" s="220">
        <f t="shared" si="16"/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f t="shared" si="17"/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f t="shared" si="18"/>
        <v>0</v>
      </c>
      <c r="BN14" s="220">
        <f t="shared" si="19"/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f t="shared" si="20"/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f t="shared" si="21"/>
        <v>0</v>
      </c>
      <c r="CC14" s="220">
        <f t="shared" si="22"/>
        <v>0</v>
      </c>
      <c r="CD14" s="220">
        <v>0</v>
      </c>
      <c r="CE14" s="220">
        <v>0</v>
      </c>
      <c r="CF14" s="220">
        <v>0</v>
      </c>
      <c r="CG14" s="220">
        <v>0</v>
      </c>
      <c r="CH14" s="220">
        <v>0</v>
      </c>
      <c r="CI14" s="220">
        <v>0</v>
      </c>
      <c r="CJ14" s="220">
        <f t="shared" si="23"/>
        <v>0</v>
      </c>
      <c r="CK14" s="220">
        <v>0</v>
      </c>
      <c r="CL14" s="220">
        <v>0</v>
      </c>
      <c r="CM14" s="220">
        <v>0</v>
      </c>
      <c r="CN14" s="220">
        <v>0</v>
      </c>
      <c r="CO14" s="220">
        <v>0</v>
      </c>
      <c r="CP14" s="220">
        <v>0</v>
      </c>
      <c r="CQ14" s="220">
        <f t="shared" si="24"/>
        <v>0</v>
      </c>
      <c r="CR14" s="220">
        <f t="shared" si="25"/>
        <v>0</v>
      </c>
      <c r="CS14" s="220">
        <v>0</v>
      </c>
      <c r="CT14" s="220">
        <v>0</v>
      </c>
      <c r="CU14" s="220">
        <v>0</v>
      </c>
      <c r="CV14" s="220">
        <v>0</v>
      </c>
      <c r="CW14" s="220">
        <v>0</v>
      </c>
      <c r="CX14" s="220">
        <v>0</v>
      </c>
      <c r="CY14" s="220">
        <f t="shared" si="26"/>
        <v>0</v>
      </c>
      <c r="CZ14" s="220">
        <v>0</v>
      </c>
      <c r="DA14" s="220">
        <v>0</v>
      </c>
      <c r="DB14" s="220">
        <v>0</v>
      </c>
      <c r="DC14" s="220">
        <v>0</v>
      </c>
      <c r="DD14" s="220">
        <v>0</v>
      </c>
      <c r="DE14" s="220">
        <v>0</v>
      </c>
      <c r="DF14" s="220">
        <f t="shared" si="27"/>
        <v>0</v>
      </c>
      <c r="DG14" s="220">
        <f t="shared" si="28"/>
        <v>0</v>
      </c>
      <c r="DH14" s="220">
        <v>0</v>
      </c>
      <c r="DI14" s="220">
        <v>0</v>
      </c>
      <c r="DJ14" s="220">
        <v>0</v>
      </c>
      <c r="DK14" s="220">
        <v>0</v>
      </c>
      <c r="DL14" s="220">
        <v>0</v>
      </c>
      <c r="DM14" s="220">
        <v>0</v>
      </c>
      <c r="DN14" s="220">
        <f t="shared" si="29"/>
        <v>0</v>
      </c>
      <c r="DO14" s="220">
        <v>0</v>
      </c>
      <c r="DP14" s="220">
        <v>0</v>
      </c>
      <c r="DQ14" s="220">
        <v>0</v>
      </c>
      <c r="DR14" s="220">
        <v>0</v>
      </c>
      <c r="DS14" s="220">
        <v>0</v>
      </c>
      <c r="DT14" s="220">
        <v>0</v>
      </c>
      <c r="DU14" s="220">
        <f t="shared" si="30"/>
        <v>0</v>
      </c>
      <c r="DV14" s="220">
        <v>0</v>
      </c>
      <c r="DW14" s="220">
        <v>0</v>
      </c>
      <c r="DX14" s="220">
        <v>0</v>
      </c>
      <c r="DY14" s="220">
        <v>0</v>
      </c>
      <c r="DZ14" s="220">
        <f t="shared" si="31"/>
        <v>0</v>
      </c>
      <c r="EA14" s="220">
        <f t="shared" si="32"/>
        <v>0</v>
      </c>
      <c r="EB14" s="220">
        <v>0</v>
      </c>
      <c r="EC14" s="220">
        <v>0</v>
      </c>
      <c r="ED14" s="220">
        <v>0</v>
      </c>
      <c r="EE14" s="220">
        <v>0</v>
      </c>
      <c r="EF14" s="220">
        <v>0</v>
      </c>
      <c r="EG14" s="220">
        <v>0</v>
      </c>
      <c r="EH14" s="220">
        <f t="shared" si="33"/>
        <v>0</v>
      </c>
      <c r="EI14" s="220">
        <v>0</v>
      </c>
      <c r="EJ14" s="220">
        <v>0</v>
      </c>
      <c r="EK14" s="220">
        <v>0</v>
      </c>
      <c r="EL14" s="220">
        <v>0</v>
      </c>
      <c r="EM14" s="220">
        <v>0</v>
      </c>
      <c r="EN14" s="220">
        <v>0</v>
      </c>
    </row>
    <row r="15" spans="1:144" s="177" customFormat="1" ht="12" customHeight="1">
      <c r="A15" s="178" t="s">
        <v>248</v>
      </c>
      <c r="B15" s="179" t="s">
        <v>332</v>
      </c>
      <c r="C15" s="178" t="s">
        <v>333</v>
      </c>
      <c r="D15" s="220">
        <f t="shared" si="5"/>
        <v>13226</v>
      </c>
      <c r="E15" s="220">
        <f t="shared" si="6"/>
        <v>9710</v>
      </c>
      <c r="F15" s="220">
        <f t="shared" si="7"/>
        <v>9484</v>
      </c>
      <c r="G15" s="220">
        <v>0</v>
      </c>
      <c r="H15" s="220">
        <v>9481</v>
      </c>
      <c r="I15" s="220">
        <v>0</v>
      </c>
      <c r="J15" s="220">
        <v>3</v>
      </c>
      <c r="K15" s="220">
        <v>0</v>
      </c>
      <c r="L15" s="220">
        <v>0</v>
      </c>
      <c r="M15" s="220">
        <f t="shared" si="8"/>
        <v>226</v>
      </c>
      <c r="N15" s="220">
        <v>0</v>
      </c>
      <c r="O15" s="220">
        <v>226</v>
      </c>
      <c r="P15" s="220">
        <v>0</v>
      </c>
      <c r="Q15" s="220">
        <v>0</v>
      </c>
      <c r="R15" s="220">
        <v>0</v>
      </c>
      <c r="S15" s="220">
        <v>0</v>
      </c>
      <c r="T15" s="220">
        <f t="shared" si="9"/>
        <v>18</v>
      </c>
      <c r="U15" s="220">
        <f t="shared" si="10"/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0</v>
      </c>
      <c r="AB15" s="220">
        <f t="shared" si="11"/>
        <v>18</v>
      </c>
      <c r="AC15" s="220">
        <v>0</v>
      </c>
      <c r="AD15" s="220">
        <v>0</v>
      </c>
      <c r="AE15" s="220">
        <v>0</v>
      </c>
      <c r="AF15" s="220">
        <v>0</v>
      </c>
      <c r="AG15" s="220">
        <v>0</v>
      </c>
      <c r="AH15" s="220">
        <v>18</v>
      </c>
      <c r="AI15" s="220">
        <f t="shared" si="12"/>
        <v>0</v>
      </c>
      <c r="AJ15" s="220">
        <f t="shared" si="13"/>
        <v>0</v>
      </c>
      <c r="AK15" s="220">
        <v>0</v>
      </c>
      <c r="AL15" s="220">
        <v>0</v>
      </c>
      <c r="AM15" s="220">
        <v>0</v>
      </c>
      <c r="AN15" s="220">
        <v>0</v>
      </c>
      <c r="AO15" s="220">
        <v>0</v>
      </c>
      <c r="AP15" s="220">
        <v>0</v>
      </c>
      <c r="AQ15" s="220">
        <f t="shared" si="14"/>
        <v>0</v>
      </c>
      <c r="AR15" s="220">
        <v>0</v>
      </c>
      <c r="AS15" s="220">
        <v>0</v>
      </c>
      <c r="AT15" s="220">
        <v>0</v>
      </c>
      <c r="AU15" s="220">
        <v>0</v>
      </c>
      <c r="AV15" s="220">
        <v>0</v>
      </c>
      <c r="AW15" s="220">
        <v>0</v>
      </c>
      <c r="AX15" s="220">
        <f t="shared" si="15"/>
        <v>0</v>
      </c>
      <c r="AY15" s="220">
        <f t="shared" si="16"/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f t="shared" si="17"/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f t="shared" si="18"/>
        <v>0</v>
      </c>
      <c r="BN15" s="220">
        <f t="shared" si="19"/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f t="shared" si="20"/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f t="shared" si="21"/>
        <v>0</v>
      </c>
      <c r="CC15" s="220">
        <f t="shared" si="22"/>
        <v>0</v>
      </c>
      <c r="CD15" s="220">
        <v>0</v>
      </c>
      <c r="CE15" s="220">
        <v>0</v>
      </c>
      <c r="CF15" s="220">
        <v>0</v>
      </c>
      <c r="CG15" s="220">
        <v>0</v>
      </c>
      <c r="CH15" s="220">
        <v>0</v>
      </c>
      <c r="CI15" s="220">
        <v>0</v>
      </c>
      <c r="CJ15" s="220">
        <f t="shared" si="23"/>
        <v>0</v>
      </c>
      <c r="CK15" s="220">
        <v>0</v>
      </c>
      <c r="CL15" s="220">
        <v>0</v>
      </c>
      <c r="CM15" s="220">
        <v>0</v>
      </c>
      <c r="CN15" s="220">
        <v>0</v>
      </c>
      <c r="CO15" s="220">
        <v>0</v>
      </c>
      <c r="CP15" s="220">
        <v>0</v>
      </c>
      <c r="CQ15" s="220">
        <f t="shared" si="24"/>
        <v>1612</v>
      </c>
      <c r="CR15" s="220">
        <f t="shared" si="25"/>
        <v>1612</v>
      </c>
      <c r="CS15" s="220">
        <v>0</v>
      </c>
      <c r="CT15" s="220">
        <v>0</v>
      </c>
      <c r="CU15" s="220">
        <v>827</v>
      </c>
      <c r="CV15" s="220">
        <v>785</v>
      </c>
      <c r="CW15" s="220">
        <v>0</v>
      </c>
      <c r="CX15" s="220">
        <v>0</v>
      </c>
      <c r="CY15" s="220">
        <f t="shared" si="26"/>
        <v>0</v>
      </c>
      <c r="CZ15" s="220">
        <v>0</v>
      </c>
      <c r="DA15" s="220">
        <v>0</v>
      </c>
      <c r="DB15" s="220">
        <v>0</v>
      </c>
      <c r="DC15" s="220">
        <v>0</v>
      </c>
      <c r="DD15" s="220">
        <v>0</v>
      </c>
      <c r="DE15" s="220">
        <v>0</v>
      </c>
      <c r="DF15" s="220">
        <f t="shared" si="27"/>
        <v>12</v>
      </c>
      <c r="DG15" s="220">
        <f t="shared" si="28"/>
        <v>12</v>
      </c>
      <c r="DH15" s="220">
        <v>0</v>
      </c>
      <c r="DI15" s="220">
        <v>0</v>
      </c>
      <c r="DJ15" s="220">
        <v>0</v>
      </c>
      <c r="DK15" s="220">
        <v>0</v>
      </c>
      <c r="DL15" s="220">
        <v>12</v>
      </c>
      <c r="DM15" s="220">
        <v>0</v>
      </c>
      <c r="DN15" s="220">
        <f t="shared" si="29"/>
        <v>0</v>
      </c>
      <c r="DO15" s="220">
        <v>0</v>
      </c>
      <c r="DP15" s="220">
        <v>0</v>
      </c>
      <c r="DQ15" s="220">
        <v>0</v>
      </c>
      <c r="DR15" s="220">
        <v>0</v>
      </c>
      <c r="DS15" s="220">
        <v>0</v>
      </c>
      <c r="DT15" s="220">
        <v>0</v>
      </c>
      <c r="DU15" s="220">
        <f t="shared" si="30"/>
        <v>812</v>
      </c>
      <c r="DV15" s="220">
        <v>812</v>
      </c>
      <c r="DW15" s="220">
        <v>0</v>
      </c>
      <c r="DX15" s="220">
        <v>0</v>
      </c>
      <c r="DY15" s="220">
        <v>0</v>
      </c>
      <c r="DZ15" s="220">
        <f t="shared" si="31"/>
        <v>1062</v>
      </c>
      <c r="EA15" s="220">
        <f t="shared" si="32"/>
        <v>822</v>
      </c>
      <c r="EB15" s="220">
        <v>0</v>
      </c>
      <c r="EC15" s="220">
        <v>0</v>
      </c>
      <c r="ED15" s="220">
        <v>822</v>
      </c>
      <c r="EE15" s="220">
        <v>0</v>
      </c>
      <c r="EF15" s="220">
        <v>0</v>
      </c>
      <c r="EG15" s="220">
        <v>0</v>
      </c>
      <c r="EH15" s="220">
        <f t="shared" si="33"/>
        <v>240</v>
      </c>
      <c r="EI15" s="220">
        <v>0</v>
      </c>
      <c r="EJ15" s="220">
        <v>0</v>
      </c>
      <c r="EK15" s="220">
        <v>240</v>
      </c>
      <c r="EL15" s="220">
        <v>0</v>
      </c>
      <c r="EM15" s="220">
        <v>0</v>
      </c>
      <c r="EN15" s="220">
        <v>0</v>
      </c>
    </row>
    <row r="16" spans="1:144" s="177" customFormat="1" ht="12" customHeight="1">
      <c r="A16" s="178" t="s">
        <v>248</v>
      </c>
      <c r="B16" s="179" t="s">
        <v>334</v>
      </c>
      <c r="C16" s="178" t="s">
        <v>335</v>
      </c>
      <c r="D16" s="220">
        <f t="shared" si="5"/>
        <v>18453</v>
      </c>
      <c r="E16" s="220">
        <f t="shared" si="6"/>
        <v>11944</v>
      </c>
      <c r="F16" s="220">
        <f t="shared" si="7"/>
        <v>10833</v>
      </c>
      <c r="G16" s="220">
        <v>0</v>
      </c>
      <c r="H16" s="220">
        <v>10833</v>
      </c>
      <c r="I16" s="220">
        <v>0</v>
      </c>
      <c r="J16" s="220">
        <v>0</v>
      </c>
      <c r="K16" s="220">
        <v>0</v>
      </c>
      <c r="L16" s="220">
        <v>0</v>
      </c>
      <c r="M16" s="220">
        <f t="shared" si="8"/>
        <v>1111</v>
      </c>
      <c r="N16" s="220">
        <v>0</v>
      </c>
      <c r="O16" s="220">
        <v>1111</v>
      </c>
      <c r="P16" s="220">
        <v>0</v>
      </c>
      <c r="Q16" s="220">
        <v>0</v>
      </c>
      <c r="R16" s="220">
        <v>0</v>
      </c>
      <c r="S16" s="220">
        <v>0</v>
      </c>
      <c r="T16" s="220">
        <f t="shared" si="9"/>
        <v>2880</v>
      </c>
      <c r="U16" s="220">
        <f t="shared" si="10"/>
        <v>488</v>
      </c>
      <c r="V16" s="220">
        <v>0</v>
      </c>
      <c r="W16" s="220">
        <v>0</v>
      </c>
      <c r="X16" s="220">
        <v>483</v>
      </c>
      <c r="Y16" s="220">
        <v>0</v>
      </c>
      <c r="Z16" s="220">
        <v>0</v>
      </c>
      <c r="AA16" s="220">
        <v>5</v>
      </c>
      <c r="AB16" s="220">
        <f t="shared" si="11"/>
        <v>2392</v>
      </c>
      <c r="AC16" s="220">
        <v>0</v>
      </c>
      <c r="AD16" s="220">
        <v>0</v>
      </c>
      <c r="AE16" s="220">
        <v>2392</v>
      </c>
      <c r="AF16" s="220">
        <v>0</v>
      </c>
      <c r="AG16" s="220">
        <v>0</v>
      </c>
      <c r="AH16" s="220">
        <v>0</v>
      </c>
      <c r="AI16" s="220">
        <f t="shared" si="12"/>
        <v>0</v>
      </c>
      <c r="AJ16" s="220">
        <f t="shared" si="13"/>
        <v>0</v>
      </c>
      <c r="AK16" s="220">
        <v>0</v>
      </c>
      <c r="AL16" s="220">
        <v>0</v>
      </c>
      <c r="AM16" s="220">
        <v>0</v>
      </c>
      <c r="AN16" s="220">
        <v>0</v>
      </c>
      <c r="AO16" s="220">
        <v>0</v>
      </c>
      <c r="AP16" s="220">
        <v>0</v>
      </c>
      <c r="AQ16" s="220">
        <f t="shared" si="14"/>
        <v>0</v>
      </c>
      <c r="AR16" s="220">
        <v>0</v>
      </c>
      <c r="AS16" s="220">
        <v>0</v>
      </c>
      <c r="AT16" s="220">
        <v>0</v>
      </c>
      <c r="AU16" s="220">
        <v>0</v>
      </c>
      <c r="AV16" s="220">
        <v>0</v>
      </c>
      <c r="AW16" s="220">
        <v>0</v>
      </c>
      <c r="AX16" s="220">
        <f t="shared" si="15"/>
        <v>0</v>
      </c>
      <c r="AY16" s="220">
        <f t="shared" si="16"/>
        <v>0</v>
      </c>
      <c r="AZ16" s="220">
        <v>0</v>
      </c>
      <c r="BA16" s="220">
        <v>0</v>
      </c>
      <c r="BB16" s="220">
        <v>0</v>
      </c>
      <c r="BC16" s="220">
        <v>0</v>
      </c>
      <c r="BD16" s="220">
        <v>0</v>
      </c>
      <c r="BE16" s="220">
        <v>0</v>
      </c>
      <c r="BF16" s="220">
        <f t="shared" si="17"/>
        <v>0</v>
      </c>
      <c r="BG16" s="220">
        <v>0</v>
      </c>
      <c r="BH16" s="220">
        <v>0</v>
      </c>
      <c r="BI16" s="220">
        <v>0</v>
      </c>
      <c r="BJ16" s="220">
        <v>0</v>
      </c>
      <c r="BK16" s="220">
        <v>0</v>
      </c>
      <c r="BL16" s="220">
        <v>0</v>
      </c>
      <c r="BM16" s="220">
        <f t="shared" si="18"/>
        <v>0</v>
      </c>
      <c r="BN16" s="220">
        <f t="shared" si="19"/>
        <v>0</v>
      </c>
      <c r="BO16" s="220">
        <v>0</v>
      </c>
      <c r="BP16" s="220">
        <v>0</v>
      </c>
      <c r="BQ16" s="220">
        <v>0</v>
      </c>
      <c r="BR16" s="220">
        <v>0</v>
      </c>
      <c r="BS16" s="220">
        <v>0</v>
      </c>
      <c r="BT16" s="220">
        <v>0</v>
      </c>
      <c r="BU16" s="220">
        <f t="shared" si="20"/>
        <v>0</v>
      </c>
      <c r="BV16" s="220">
        <v>0</v>
      </c>
      <c r="BW16" s="220">
        <v>0</v>
      </c>
      <c r="BX16" s="220">
        <v>0</v>
      </c>
      <c r="BY16" s="220">
        <v>0</v>
      </c>
      <c r="BZ16" s="220">
        <v>0</v>
      </c>
      <c r="CA16" s="220">
        <v>0</v>
      </c>
      <c r="CB16" s="220">
        <f t="shared" si="21"/>
        <v>0</v>
      </c>
      <c r="CC16" s="220">
        <f t="shared" si="22"/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f t="shared" si="23"/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f t="shared" si="24"/>
        <v>2099</v>
      </c>
      <c r="CR16" s="220">
        <f t="shared" si="25"/>
        <v>1977</v>
      </c>
      <c r="CS16" s="220">
        <v>0</v>
      </c>
      <c r="CT16" s="220">
        <v>0</v>
      </c>
      <c r="CU16" s="220">
        <v>0</v>
      </c>
      <c r="CV16" s="220">
        <v>1977</v>
      </c>
      <c r="CW16" s="220">
        <v>0</v>
      </c>
      <c r="CX16" s="220">
        <v>0</v>
      </c>
      <c r="CY16" s="220">
        <f t="shared" si="26"/>
        <v>122</v>
      </c>
      <c r="CZ16" s="220">
        <v>0</v>
      </c>
      <c r="DA16" s="220">
        <v>0</v>
      </c>
      <c r="DB16" s="220">
        <v>0</v>
      </c>
      <c r="DC16" s="220">
        <v>122</v>
      </c>
      <c r="DD16" s="220">
        <v>0</v>
      </c>
      <c r="DE16" s="220">
        <v>0</v>
      </c>
      <c r="DF16" s="220">
        <f t="shared" si="27"/>
        <v>0</v>
      </c>
      <c r="DG16" s="220">
        <f t="shared" si="28"/>
        <v>0</v>
      </c>
      <c r="DH16" s="220">
        <v>0</v>
      </c>
      <c r="DI16" s="220">
        <v>0</v>
      </c>
      <c r="DJ16" s="220">
        <v>0</v>
      </c>
      <c r="DK16" s="220">
        <v>0</v>
      </c>
      <c r="DL16" s="220">
        <v>0</v>
      </c>
      <c r="DM16" s="220">
        <v>0</v>
      </c>
      <c r="DN16" s="220">
        <f t="shared" si="29"/>
        <v>0</v>
      </c>
      <c r="DO16" s="220">
        <v>0</v>
      </c>
      <c r="DP16" s="220">
        <v>0</v>
      </c>
      <c r="DQ16" s="220">
        <v>0</v>
      </c>
      <c r="DR16" s="220">
        <v>0</v>
      </c>
      <c r="DS16" s="220">
        <v>0</v>
      </c>
      <c r="DT16" s="220">
        <v>0</v>
      </c>
      <c r="DU16" s="220">
        <f t="shared" si="30"/>
        <v>1530</v>
      </c>
      <c r="DV16" s="220">
        <v>1441</v>
      </c>
      <c r="DW16" s="220">
        <v>0</v>
      </c>
      <c r="DX16" s="220">
        <v>89</v>
      </c>
      <c r="DY16" s="220">
        <v>0</v>
      </c>
      <c r="DZ16" s="220">
        <f t="shared" si="31"/>
        <v>0</v>
      </c>
      <c r="EA16" s="220">
        <f t="shared" si="32"/>
        <v>0</v>
      </c>
      <c r="EB16" s="220">
        <v>0</v>
      </c>
      <c r="EC16" s="220">
        <v>0</v>
      </c>
      <c r="ED16" s="220">
        <v>0</v>
      </c>
      <c r="EE16" s="220">
        <v>0</v>
      </c>
      <c r="EF16" s="220">
        <v>0</v>
      </c>
      <c r="EG16" s="220">
        <v>0</v>
      </c>
      <c r="EH16" s="220">
        <f t="shared" si="33"/>
        <v>0</v>
      </c>
      <c r="EI16" s="220">
        <v>0</v>
      </c>
      <c r="EJ16" s="220">
        <v>0</v>
      </c>
      <c r="EK16" s="220">
        <v>0</v>
      </c>
      <c r="EL16" s="220">
        <v>0</v>
      </c>
      <c r="EM16" s="220">
        <v>0</v>
      </c>
      <c r="EN16" s="220">
        <v>0</v>
      </c>
    </row>
    <row r="17" spans="1:144" s="177" customFormat="1" ht="12" customHeight="1">
      <c r="A17" s="178" t="s">
        <v>248</v>
      </c>
      <c r="B17" s="179" t="s">
        <v>336</v>
      </c>
      <c r="C17" s="178" t="s">
        <v>337</v>
      </c>
      <c r="D17" s="220">
        <f t="shared" si="5"/>
        <v>10665</v>
      </c>
      <c r="E17" s="220">
        <f t="shared" si="6"/>
        <v>8745</v>
      </c>
      <c r="F17" s="220">
        <f t="shared" si="7"/>
        <v>7978</v>
      </c>
      <c r="G17" s="220">
        <v>0</v>
      </c>
      <c r="H17" s="220">
        <v>7879</v>
      </c>
      <c r="I17" s="220">
        <v>0</v>
      </c>
      <c r="J17" s="220">
        <v>99</v>
      </c>
      <c r="K17" s="220">
        <v>0</v>
      </c>
      <c r="L17" s="220">
        <v>0</v>
      </c>
      <c r="M17" s="220">
        <f t="shared" si="8"/>
        <v>767</v>
      </c>
      <c r="N17" s="220">
        <v>0</v>
      </c>
      <c r="O17" s="220">
        <v>767</v>
      </c>
      <c r="P17" s="220">
        <v>0</v>
      </c>
      <c r="Q17" s="220">
        <v>0</v>
      </c>
      <c r="R17" s="220">
        <v>0</v>
      </c>
      <c r="S17" s="220">
        <v>0</v>
      </c>
      <c r="T17" s="220">
        <f t="shared" si="9"/>
        <v>288</v>
      </c>
      <c r="U17" s="220">
        <f t="shared" si="10"/>
        <v>150</v>
      </c>
      <c r="V17" s="220">
        <v>0</v>
      </c>
      <c r="W17" s="220">
        <v>0</v>
      </c>
      <c r="X17" s="220">
        <v>110</v>
      </c>
      <c r="Y17" s="220">
        <v>36</v>
      </c>
      <c r="Z17" s="220">
        <v>2</v>
      </c>
      <c r="AA17" s="220">
        <v>2</v>
      </c>
      <c r="AB17" s="220">
        <f t="shared" si="11"/>
        <v>138</v>
      </c>
      <c r="AC17" s="220">
        <v>0</v>
      </c>
      <c r="AD17" s="220">
        <v>0</v>
      </c>
      <c r="AE17" s="220">
        <v>21</v>
      </c>
      <c r="AF17" s="220">
        <v>9</v>
      </c>
      <c r="AG17" s="220">
        <v>0</v>
      </c>
      <c r="AH17" s="220">
        <v>108</v>
      </c>
      <c r="AI17" s="220">
        <f t="shared" si="12"/>
        <v>0</v>
      </c>
      <c r="AJ17" s="220">
        <f t="shared" si="13"/>
        <v>0</v>
      </c>
      <c r="AK17" s="220">
        <v>0</v>
      </c>
      <c r="AL17" s="220">
        <v>0</v>
      </c>
      <c r="AM17" s="220">
        <v>0</v>
      </c>
      <c r="AN17" s="220">
        <v>0</v>
      </c>
      <c r="AO17" s="220">
        <v>0</v>
      </c>
      <c r="AP17" s="220">
        <v>0</v>
      </c>
      <c r="AQ17" s="220">
        <f t="shared" si="14"/>
        <v>0</v>
      </c>
      <c r="AR17" s="220">
        <v>0</v>
      </c>
      <c r="AS17" s="220">
        <v>0</v>
      </c>
      <c r="AT17" s="220">
        <v>0</v>
      </c>
      <c r="AU17" s="220">
        <v>0</v>
      </c>
      <c r="AV17" s="220">
        <v>0</v>
      </c>
      <c r="AW17" s="220">
        <v>0</v>
      </c>
      <c r="AX17" s="220">
        <f t="shared" si="15"/>
        <v>0</v>
      </c>
      <c r="AY17" s="220">
        <f t="shared" si="16"/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f t="shared" si="17"/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f t="shared" si="18"/>
        <v>0</v>
      </c>
      <c r="BN17" s="220">
        <f t="shared" si="19"/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f t="shared" si="20"/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f t="shared" si="21"/>
        <v>0</v>
      </c>
      <c r="CC17" s="220">
        <f t="shared" si="22"/>
        <v>0</v>
      </c>
      <c r="CD17" s="220">
        <v>0</v>
      </c>
      <c r="CE17" s="220">
        <v>0</v>
      </c>
      <c r="CF17" s="220">
        <v>0</v>
      </c>
      <c r="CG17" s="220">
        <v>0</v>
      </c>
      <c r="CH17" s="220">
        <v>0</v>
      </c>
      <c r="CI17" s="220">
        <v>0</v>
      </c>
      <c r="CJ17" s="220">
        <f t="shared" si="23"/>
        <v>0</v>
      </c>
      <c r="CK17" s="220">
        <v>0</v>
      </c>
      <c r="CL17" s="220">
        <v>0</v>
      </c>
      <c r="CM17" s="220">
        <v>0</v>
      </c>
      <c r="CN17" s="220">
        <v>0</v>
      </c>
      <c r="CO17" s="220">
        <v>0</v>
      </c>
      <c r="CP17" s="220">
        <v>0</v>
      </c>
      <c r="CQ17" s="220">
        <f t="shared" si="24"/>
        <v>524</v>
      </c>
      <c r="CR17" s="220">
        <f t="shared" si="25"/>
        <v>369</v>
      </c>
      <c r="CS17" s="220">
        <v>0</v>
      </c>
      <c r="CT17" s="220">
        <v>0</v>
      </c>
      <c r="CU17" s="220">
        <v>369</v>
      </c>
      <c r="CV17" s="220">
        <v>0</v>
      </c>
      <c r="CW17" s="220">
        <v>0</v>
      </c>
      <c r="CX17" s="220">
        <v>0</v>
      </c>
      <c r="CY17" s="220">
        <f t="shared" si="26"/>
        <v>155</v>
      </c>
      <c r="CZ17" s="220">
        <v>0</v>
      </c>
      <c r="DA17" s="220">
        <v>0</v>
      </c>
      <c r="DB17" s="220">
        <v>116</v>
      </c>
      <c r="DC17" s="220">
        <v>0</v>
      </c>
      <c r="DD17" s="220">
        <v>0</v>
      </c>
      <c r="DE17" s="220">
        <v>39</v>
      </c>
      <c r="DF17" s="220">
        <f t="shared" si="27"/>
        <v>0</v>
      </c>
      <c r="DG17" s="220">
        <f t="shared" si="28"/>
        <v>0</v>
      </c>
      <c r="DH17" s="220">
        <v>0</v>
      </c>
      <c r="DI17" s="220">
        <v>0</v>
      </c>
      <c r="DJ17" s="220">
        <v>0</v>
      </c>
      <c r="DK17" s="220">
        <v>0</v>
      </c>
      <c r="DL17" s="220">
        <v>0</v>
      </c>
      <c r="DM17" s="220">
        <v>0</v>
      </c>
      <c r="DN17" s="220">
        <f t="shared" si="29"/>
        <v>0</v>
      </c>
      <c r="DO17" s="220">
        <v>0</v>
      </c>
      <c r="DP17" s="220">
        <v>0</v>
      </c>
      <c r="DQ17" s="220">
        <v>0</v>
      </c>
      <c r="DR17" s="220">
        <v>0</v>
      </c>
      <c r="DS17" s="220">
        <v>0</v>
      </c>
      <c r="DT17" s="220">
        <v>0</v>
      </c>
      <c r="DU17" s="220">
        <f t="shared" si="30"/>
        <v>1108</v>
      </c>
      <c r="DV17" s="220">
        <v>1035</v>
      </c>
      <c r="DW17" s="220">
        <v>18</v>
      </c>
      <c r="DX17" s="220">
        <v>55</v>
      </c>
      <c r="DY17" s="220">
        <v>0</v>
      </c>
      <c r="DZ17" s="220">
        <f t="shared" si="31"/>
        <v>0</v>
      </c>
      <c r="EA17" s="220">
        <f t="shared" si="32"/>
        <v>0</v>
      </c>
      <c r="EB17" s="220">
        <v>0</v>
      </c>
      <c r="EC17" s="220">
        <v>0</v>
      </c>
      <c r="ED17" s="220">
        <v>0</v>
      </c>
      <c r="EE17" s="220">
        <v>0</v>
      </c>
      <c r="EF17" s="220">
        <v>0</v>
      </c>
      <c r="EG17" s="220">
        <v>0</v>
      </c>
      <c r="EH17" s="220">
        <f t="shared" si="33"/>
        <v>0</v>
      </c>
      <c r="EI17" s="220">
        <v>0</v>
      </c>
      <c r="EJ17" s="220">
        <v>0</v>
      </c>
      <c r="EK17" s="220">
        <v>0</v>
      </c>
      <c r="EL17" s="220">
        <v>0</v>
      </c>
      <c r="EM17" s="220">
        <v>0</v>
      </c>
      <c r="EN17" s="220">
        <v>0</v>
      </c>
    </row>
    <row r="18" spans="1:144" s="177" customFormat="1" ht="12" customHeight="1">
      <c r="A18" s="178" t="s">
        <v>248</v>
      </c>
      <c r="B18" s="179" t="s">
        <v>338</v>
      </c>
      <c r="C18" s="178" t="s">
        <v>339</v>
      </c>
      <c r="D18" s="220">
        <f t="shared" si="5"/>
        <v>18494</v>
      </c>
      <c r="E18" s="220">
        <f t="shared" si="6"/>
        <v>15116</v>
      </c>
      <c r="F18" s="220">
        <f t="shared" si="7"/>
        <v>12388</v>
      </c>
      <c r="G18" s="220">
        <v>0</v>
      </c>
      <c r="H18" s="220">
        <v>12388</v>
      </c>
      <c r="I18" s="220">
        <v>0</v>
      </c>
      <c r="J18" s="220">
        <v>0</v>
      </c>
      <c r="K18" s="220">
        <v>0</v>
      </c>
      <c r="L18" s="220">
        <v>0</v>
      </c>
      <c r="M18" s="220">
        <f t="shared" si="8"/>
        <v>2728</v>
      </c>
      <c r="N18" s="220">
        <v>0</v>
      </c>
      <c r="O18" s="220">
        <v>2728</v>
      </c>
      <c r="P18" s="220">
        <v>0</v>
      </c>
      <c r="Q18" s="220">
        <v>0</v>
      </c>
      <c r="R18" s="220">
        <v>0</v>
      </c>
      <c r="S18" s="220">
        <v>0</v>
      </c>
      <c r="T18" s="220">
        <f t="shared" si="9"/>
        <v>1130</v>
      </c>
      <c r="U18" s="220">
        <f t="shared" si="10"/>
        <v>623</v>
      </c>
      <c r="V18" s="220">
        <v>0</v>
      </c>
      <c r="W18" s="220">
        <v>0</v>
      </c>
      <c r="X18" s="220">
        <v>623</v>
      </c>
      <c r="Y18" s="220">
        <v>0</v>
      </c>
      <c r="Z18" s="220">
        <v>0</v>
      </c>
      <c r="AA18" s="220">
        <v>0</v>
      </c>
      <c r="AB18" s="220">
        <f t="shared" si="11"/>
        <v>507</v>
      </c>
      <c r="AC18" s="220">
        <v>0</v>
      </c>
      <c r="AD18" s="220">
        <v>0</v>
      </c>
      <c r="AE18" s="220">
        <v>400</v>
      </c>
      <c r="AF18" s="220">
        <v>0</v>
      </c>
      <c r="AG18" s="220">
        <v>0</v>
      </c>
      <c r="AH18" s="220">
        <v>107</v>
      </c>
      <c r="AI18" s="220">
        <f t="shared" si="12"/>
        <v>0</v>
      </c>
      <c r="AJ18" s="220">
        <f t="shared" si="13"/>
        <v>0</v>
      </c>
      <c r="AK18" s="220">
        <v>0</v>
      </c>
      <c r="AL18" s="220">
        <v>0</v>
      </c>
      <c r="AM18" s="220">
        <v>0</v>
      </c>
      <c r="AN18" s="220">
        <v>0</v>
      </c>
      <c r="AO18" s="220">
        <v>0</v>
      </c>
      <c r="AP18" s="220">
        <v>0</v>
      </c>
      <c r="AQ18" s="220">
        <f t="shared" si="14"/>
        <v>0</v>
      </c>
      <c r="AR18" s="220">
        <v>0</v>
      </c>
      <c r="AS18" s="220">
        <v>0</v>
      </c>
      <c r="AT18" s="220">
        <v>0</v>
      </c>
      <c r="AU18" s="220">
        <v>0</v>
      </c>
      <c r="AV18" s="220">
        <v>0</v>
      </c>
      <c r="AW18" s="220">
        <v>0</v>
      </c>
      <c r="AX18" s="220">
        <f t="shared" si="15"/>
        <v>0</v>
      </c>
      <c r="AY18" s="220">
        <f t="shared" si="16"/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f t="shared" si="17"/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f t="shared" si="18"/>
        <v>0</v>
      </c>
      <c r="BN18" s="220">
        <f t="shared" si="19"/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f t="shared" si="20"/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f t="shared" si="21"/>
        <v>0</v>
      </c>
      <c r="CC18" s="220">
        <f t="shared" si="22"/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f t="shared" si="23"/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f t="shared" si="24"/>
        <v>1114</v>
      </c>
      <c r="CR18" s="220">
        <f t="shared" si="25"/>
        <v>745</v>
      </c>
      <c r="CS18" s="220">
        <v>0</v>
      </c>
      <c r="CT18" s="220">
        <v>0</v>
      </c>
      <c r="CU18" s="220">
        <v>0</v>
      </c>
      <c r="CV18" s="220">
        <v>745</v>
      </c>
      <c r="CW18" s="220">
        <v>0</v>
      </c>
      <c r="CX18" s="220">
        <v>0</v>
      </c>
      <c r="CY18" s="220">
        <f t="shared" si="26"/>
        <v>369</v>
      </c>
      <c r="CZ18" s="220">
        <v>0</v>
      </c>
      <c r="DA18" s="220">
        <v>0</v>
      </c>
      <c r="DB18" s="220">
        <v>0</v>
      </c>
      <c r="DC18" s="220">
        <v>369</v>
      </c>
      <c r="DD18" s="220">
        <v>0</v>
      </c>
      <c r="DE18" s="220">
        <v>0</v>
      </c>
      <c r="DF18" s="220">
        <f t="shared" si="27"/>
        <v>0</v>
      </c>
      <c r="DG18" s="220">
        <f t="shared" si="28"/>
        <v>0</v>
      </c>
      <c r="DH18" s="220">
        <v>0</v>
      </c>
      <c r="DI18" s="220">
        <v>0</v>
      </c>
      <c r="DJ18" s="220">
        <v>0</v>
      </c>
      <c r="DK18" s="220">
        <v>0</v>
      </c>
      <c r="DL18" s="220">
        <v>0</v>
      </c>
      <c r="DM18" s="220">
        <v>0</v>
      </c>
      <c r="DN18" s="220">
        <f t="shared" si="29"/>
        <v>0</v>
      </c>
      <c r="DO18" s="220">
        <v>0</v>
      </c>
      <c r="DP18" s="220">
        <v>0</v>
      </c>
      <c r="DQ18" s="220">
        <v>0</v>
      </c>
      <c r="DR18" s="220">
        <v>0</v>
      </c>
      <c r="DS18" s="220">
        <v>0</v>
      </c>
      <c r="DT18" s="220">
        <v>0</v>
      </c>
      <c r="DU18" s="220">
        <f t="shared" si="30"/>
        <v>1123</v>
      </c>
      <c r="DV18" s="220">
        <v>1116</v>
      </c>
      <c r="DW18" s="220">
        <v>2</v>
      </c>
      <c r="DX18" s="220">
        <v>0</v>
      </c>
      <c r="DY18" s="220">
        <v>5</v>
      </c>
      <c r="DZ18" s="220">
        <f t="shared" si="31"/>
        <v>11</v>
      </c>
      <c r="EA18" s="220">
        <f t="shared" si="32"/>
        <v>0</v>
      </c>
      <c r="EB18" s="220">
        <v>0</v>
      </c>
      <c r="EC18" s="220">
        <v>0</v>
      </c>
      <c r="ED18" s="220">
        <v>0</v>
      </c>
      <c r="EE18" s="220">
        <v>0</v>
      </c>
      <c r="EF18" s="220">
        <v>0</v>
      </c>
      <c r="EG18" s="220">
        <v>0</v>
      </c>
      <c r="EH18" s="220">
        <f t="shared" si="33"/>
        <v>11</v>
      </c>
      <c r="EI18" s="220">
        <v>0</v>
      </c>
      <c r="EJ18" s="220">
        <v>0</v>
      </c>
      <c r="EK18" s="220">
        <v>0</v>
      </c>
      <c r="EL18" s="220">
        <v>0</v>
      </c>
      <c r="EM18" s="220">
        <v>11</v>
      </c>
      <c r="EN18" s="220">
        <v>0</v>
      </c>
    </row>
    <row r="19" spans="1:144" s="177" customFormat="1" ht="12" customHeight="1">
      <c r="A19" s="178" t="s">
        <v>248</v>
      </c>
      <c r="B19" s="179" t="s">
        <v>340</v>
      </c>
      <c r="C19" s="178" t="s">
        <v>341</v>
      </c>
      <c r="D19" s="220">
        <f t="shared" si="5"/>
        <v>23709</v>
      </c>
      <c r="E19" s="220">
        <f t="shared" si="6"/>
        <v>19836</v>
      </c>
      <c r="F19" s="220">
        <f t="shared" si="7"/>
        <v>13754</v>
      </c>
      <c r="G19" s="220">
        <v>0</v>
      </c>
      <c r="H19" s="220">
        <v>13754</v>
      </c>
      <c r="I19" s="220">
        <v>0</v>
      </c>
      <c r="J19" s="220">
        <v>0</v>
      </c>
      <c r="K19" s="220">
        <v>0</v>
      </c>
      <c r="L19" s="220">
        <v>0</v>
      </c>
      <c r="M19" s="220">
        <f t="shared" si="8"/>
        <v>6082</v>
      </c>
      <c r="N19" s="220">
        <v>0</v>
      </c>
      <c r="O19" s="220">
        <v>6082</v>
      </c>
      <c r="P19" s="220">
        <v>0</v>
      </c>
      <c r="Q19" s="220">
        <v>0</v>
      </c>
      <c r="R19" s="220">
        <v>0</v>
      </c>
      <c r="S19" s="220">
        <v>0</v>
      </c>
      <c r="T19" s="220">
        <f t="shared" si="9"/>
        <v>1761</v>
      </c>
      <c r="U19" s="220">
        <f t="shared" si="10"/>
        <v>975</v>
      </c>
      <c r="V19" s="220">
        <v>0</v>
      </c>
      <c r="W19" s="220">
        <v>0</v>
      </c>
      <c r="X19" s="220">
        <v>0</v>
      </c>
      <c r="Y19" s="220">
        <v>0</v>
      </c>
      <c r="Z19" s="220">
        <v>0</v>
      </c>
      <c r="AA19" s="220">
        <v>975</v>
      </c>
      <c r="AB19" s="220">
        <f t="shared" si="11"/>
        <v>786</v>
      </c>
      <c r="AC19" s="220">
        <v>0</v>
      </c>
      <c r="AD19" s="220">
        <v>0</v>
      </c>
      <c r="AE19" s="220">
        <v>0</v>
      </c>
      <c r="AF19" s="220">
        <v>0</v>
      </c>
      <c r="AG19" s="220">
        <v>0</v>
      </c>
      <c r="AH19" s="220">
        <v>786</v>
      </c>
      <c r="AI19" s="220">
        <f t="shared" si="12"/>
        <v>0</v>
      </c>
      <c r="AJ19" s="220">
        <f t="shared" si="13"/>
        <v>0</v>
      </c>
      <c r="AK19" s="220">
        <v>0</v>
      </c>
      <c r="AL19" s="220">
        <v>0</v>
      </c>
      <c r="AM19" s="220">
        <v>0</v>
      </c>
      <c r="AN19" s="220">
        <v>0</v>
      </c>
      <c r="AO19" s="220">
        <v>0</v>
      </c>
      <c r="AP19" s="220">
        <v>0</v>
      </c>
      <c r="AQ19" s="220">
        <f t="shared" si="14"/>
        <v>0</v>
      </c>
      <c r="AR19" s="220">
        <v>0</v>
      </c>
      <c r="AS19" s="220">
        <v>0</v>
      </c>
      <c r="AT19" s="220">
        <v>0</v>
      </c>
      <c r="AU19" s="220">
        <v>0</v>
      </c>
      <c r="AV19" s="220">
        <v>0</v>
      </c>
      <c r="AW19" s="220">
        <v>0</v>
      </c>
      <c r="AX19" s="220">
        <f t="shared" si="15"/>
        <v>0</v>
      </c>
      <c r="AY19" s="220">
        <f t="shared" si="16"/>
        <v>0</v>
      </c>
      <c r="AZ19" s="220">
        <v>0</v>
      </c>
      <c r="BA19" s="220">
        <v>0</v>
      </c>
      <c r="BB19" s="220">
        <v>0</v>
      </c>
      <c r="BC19" s="220">
        <v>0</v>
      </c>
      <c r="BD19" s="220">
        <v>0</v>
      </c>
      <c r="BE19" s="220">
        <v>0</v>
      </c>
      <c r="BF19" s="220">
        <f t="shared" si="17"/>
        <v>0</v>
      </c>
      <c r="BG19" s="220">
        <v>0</v>
      </c>
      <c r="BH19" s="220">
        <v>0</v>
      </c>
      <c r="BI19" s="220">
        <v>0</v>
      </c>
      <c r="BJ19" s="220">
        <v>0</v>
      </c>
      <c r="BK19" s="220">
        <v>0</v>
      </c>
      <c r="BL19" s="220">
        <v>0</v>
      </c>
      <c r="BM19" s="220">
        <f t="shared" si="18"/>
        <v>0</v>
      </c>
      <c r="BN19" s="220">
        <f t="shared" si="19"/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f t="shared" si="20"/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f t="shared" si="21"/>
        <v>0</v>
      </c>
      <c r="CC19" s="220">
        <f t="shared" si="22"/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f t="shared" si="23"/>
        <v>0</v>
      </c>
      <c r="CK19" s="220">
        <v>0</v>
      </c>
      <c r="CL19" s="220">
        <v>0</v>
      </c>
      <c r="CM19" s="220">
        <v>0</v>
      </c>
      <c r="CN19" s="220">
        <v>0</v>
      </c>
      <c r="CO19" s="220">
        <v>0</v>
      </c>
      <c r="CP19" s="220">
        <v>0</v>
      </c>
      <c r="CQ19" s="220">
        <f t="shared" si="24"/>
        <v>1310</v>
      </c>
      <c r="CR19" s="220">
        <f t="shared" si="25"/>
        <v>1065</v>
      </c>
      <c r="CS19" s="220">
        <v>0</v>
      </c>
      <c r="CT19" s="220">
        <v>0</v>
      </c>
      <c r="CU19" s="220">
        <v>672</v>
      </c>
      <c r="CV19" s="220">
        <v>393</v>
      </c>
      <c r="CW19" s="220">
        <v>0</v>
      </c>
      <c r="CX19" s="220">
        <v>0</v>
      </c>
      <c r="CY19" s="220">
        <f t="shared" si="26"/>
        <v>245</v>
      </c>
      <c r="CZ19" s="220">
        <v>0</v>
      </c>
      <c r="DA19" s="220">
        <v>0</v>
      </c>
      <c r="DB19" s="220">
        <v>170</v>
      </c>
      <c r="DC19" s="220">
        <v>75</v>
      </c>
      <c r="DD19" s="220">
        <v>0</v>
      </c>
      <c r="DE19" s="220">
        <v>0</v>
      </c>
      <c r="DF19" s="220">
        <f t="shared" si="27"/>
        <v>0</v>
      </c>
      <c r="DG19" s="220">
        <f t="shared" si="28"/>
        <v>0</v>
      </c>
      <c r="DH19" s="220">
        <v>0</v>
      </c>
      <c r="DI19" s="220">
        <v>0</v>
      </c>
      <c r="DJ19" s="220">
        <v>0</v>
      </c>
      <c r="DK19" s="220">
        <v>0</v>
      </c>
      <c r="DL19" s="220">
        <v>0</v>
      </c>
      <c r="DM19" s="220">
        <v>0</v>
      </c>
      <c r="DN19" s="220">
        <f t="shared" si="29"/>
        <v>0</v>
      </c>
      <c r="DO19" s="220">
        <v>0</v>
      </c>
      <c r="DP19" s="220">
        <v>0</v>
      </c>
      <c r="DQ19" s="220">
        <v>0</v>
      </c>
      <c r="DR19" s="220">
        <v>0</v>
      </c>
      <c r="DS19" s="220">
        <v>0</v>
      </c>
      <c r="DT19" s="220">
        <v>0</v>
      </c>
      <c r="DU19" s="220">
        <f t="shared" si="30"/>
        <v>802</v>
      </c>
      <c r="DV19" s="220">
        <v>802</v>
      </c>
      <c r="DW19" s="220">
        <v>0</v>
      </c>
      <c r="DX19" s="220">
        <v>0</v>
      </c>
      <c r="DY19" s="220">
        <v>0</v>
      </c>
      <c r="DZ19" s="220">
        <f t="shared" si="31"/>
        <v>0</v>
      </c>
      <c r="EA19" s="220">
        <f t="shared" si="32"/>
        <v>0</v>
      </c>
      <c r="EB19" s="220">
        <v>0</v>
      </c>
      <c r="EC19" s="220">
        <v>0</v>
      </c>
      <c r="ED19" s="220">
        <v>0</v>
      </c>
      <c r="EE19" s="220">
        <v>0</v>
      </c>
      <c r="EF19" s="220">
        <v>0</v>
      </c>
      <c r="EG19" s="220">
        <v>0</v>
      </c>
      <c r="EH19" s="220">
        <f t="shared" si="33"/>
        <v>0</v>
      </c>
      <c r="EI19" s="220">
        <v>0</v>
      </c>
      <c r="EJ19" s="220">
        <v>0</v>
      </c>
      <c r="EK19" s="220">
        <v>0</v>
      </c>
      <c r="EL19" s="220">
        <v>0</v>
      </c>
      <c r="EM19" s="220">
        <v>0</v>
      </c>
      <c r="EN19" s="220">
        <v>0</v>
      </c>
    </row>
    <row r="20" spans="1:144" s="177" customFormat="1" ht="12" customHeight="1">
      <c r="A20" s="178" t="s">
        <v>248</v>
      </c>
      <c r="B20" s="179" t="s">
        <v>342</v>
      </c>
      <c r="C20" s="178" t="s">
        <v>343</v>
      </c>
      <c r="D20" s="220">
        <f t="shared" si="5"/>
        <v>11102</v>
      </c>
      <c r="E20" s="220">
        <f t="shared" si="6"/>
        <v>6754</v>
      </c>
      <c r="F20" s="220">
        <f t="shared" si="7"/>
        <v>6182</v>
      </c>
      <c r="G20" s="220">
        <v>0</v>
      </c>
      <c r="H20" s="220">
        <v>6182</v>
      </c>
      <c r="I20" s="220">
        <v>0</v>
      </c>
      <c r="J20" s="220">
        <v>0</v>
      </c>
      <c r="K20" s="220">
        <v>0</v>
      </c>
      <c r="L20" s="220">
        <v>0</v>
      </c>
      <c r="M20" s="220">
        <f t="shared" si="8"/>
        <v>572</v>
      </c>
      <c r="N20" s="220">
        <v>0</v>
      </c>
      <c r="O20" s="220">
        <v>572</v>
      </c>
      <c r="P20" s="220">
        <v>0</v>
      </c>
      <c r="Q20" s="220">
        <v>0</v>
      </c>
      <c r="R20" s="220">
        <v>0</v>
      </c>
      <c r="S20" s="220">
        <v>0</v>
      </c>
      <c r="T20" s="220">
        <f t="shared" si="9"/>
        <v>2576</v>
      </c>
      <c r="U20" s="220">
        <f t="shared" si="10"/>
        <v>262</v>
      </c>
      <c r="V20" s="220">
        <v>0</v>
      </c>
      <c r="W20" s="220">
        <v>0</v>
      </c>
      <c r="X20" s="220">
        <v>259</v>
      </c>
      <c r="Y20" s="220">
        <v>0</v>
      </c>
      <c r="Z20" s="220">
        <v>0</v>
      </c>
      <c r="AA20" s="220">
        <v>3</v>
      </c>
      <c r="AB20" s="220">
        <f t="shared" si="11"/>
        <v>2314</v>
      </c>
      <c r="AC20" s="220">
        <v>0</v>
      </c>
      <c r="AD20" s="220">
        <v>0</v>
      </c>
      <c r="AE20" s="220">
        <v>2314</v>
      </c>
      <c r="AF20" s="220">
        <v>0</v>
      </c>
      <c r="AG20" s="220">
        <v>0</v>
      </c>
      <c r="AH20" s="220">
        <v>0</v>
      </c>
      <c r="AI20" s="220">
        <f t="shared" si="12"/>
        <v>0</v>
      </c>
      <c r="AJ20" s="220">
        <f t="shared" si="13"/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0</v>
      </c>
      <c r="AP20" s="220">
        <v>0</v>
      </c>
      <c r="AQ20" s="220">
        <f t="shared" si="14"/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f t="shared" si="15"/>
        <v>0</v>
      </c>
      <c r="AY20" s="220">
        <f t="shared" si="16"/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f t="shared" si="17"/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f t="shared" si="18"/>
        <v>0</v>
      </c>
      <c r="BN20" s="220">
        <f t="shared" si="19"/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f t="shared" si="20"/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f t="shared" si="21"/>
        <v>0</v>
      </c>
      <c r="CC20" s="220">
        <f t="shared" si="22"/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f t="shared" si="23"/>
        <v>0</v>
      </c>
      <c r="CK20" s="220">
        <v>0</v>
      </c>
      <c r="CL20" s="220">
        <v>0</v>
      </c>
      <c r="CM20" s="220">
        <v>0</v>
      </c>
      <c r="CN20" s="220">
        <v>0</v>
      </c>
      <c r="CO20" s="220">
        <v>0</v>
      </c>
      <c r="CP20" s="220">
        <v>0</v>
      </c>
      <c r="CQ20" s="220">
        <f t="shared" si="24"/>
        <v>1025</v>
      </c>
      <c r="CR20" s="220">
        <f t="shared" si="25"/>
        <v>957</v>
      </c>
      <c r="CS20" s="220">
        <v>0</v>
      </c>
      <c r="CT20" s="220">
        <v>0</v>
      </c>
      <c r="CU20" s="220">
        <v>0</v>
      </c>
      <c r="CV20" s="220">
        <v>957</v>
      </c>
      <c r="CW20" s="220">
        <v>0</v>
      </c>
      <c r="CX20" s="220">
        <v>0</v>
      </c>
      <c r="CY20" s="220">
        <f t="shared" si="26"/>
        <v>68</v>
      </c>
      <c r="CZ20" s="220">
        <v>0</v>
      </c>
      <c r="DA20" s="220">
        <v>0</v>
      </c>
      <c r="DB20" s="220">
        <v>0</v>
      </c>
      <c r="DC20" s="220">
        <v>68</v>
      </c>
      <c r="DD20" s="220">
        <v>0</v>
      </c>
      <c r="DE20" s="220">
        <v>0</v>
      </c>
      <c r="DF20" s="220">
        <f t="shared" si="27"/>
        <v>0</v>
      </c>
      <c r="DG20" s="220">
        <f t="shared" si="28"/>
        <v>0</v>
      </c>
      <c r="DH20" s="220">
        <v>0</v>
      </c>
      <c r="DI20" s="220">
        <v>0</v>
      </c>
      <c r="DJ20" s="220">
        <v>0</v>
      </c>
      <c r="DK20" s="220">
        <v>0</v>
      </c>
      <c r="DL20" s="220">
        <v>0</v>
      </c>
      <c r="DM20" s="220">
        <v>0</v>
      </c>
      <c r="DN20" s="220">
        <f t="shared" si="29"/>
        <v>0</v>
      </c>
      <c r="DO20" s="220">
        <v>0</v>
      </c>
      <c r="DP20" s="220">
        <v>0</v>
      </c>
      <c r="DQ20" s="220">
        <v>0</v>
      </c>
      <c r="DR20" s="220">
        <v>0</v>
      </c>
      <c r="DS20" s="220">
        <v>0</v>
      </c>
      <c r="DT20" s="220">
        <v>0</v>
      </c>
      <c r="DU20" s="220">
        <f t="shared" si="30"/>
        <v>747</v>
      </c>
      <c r="DV20" s="220">
        <v>698</v>
      </c>
      <c r="DW20" s="220">
        <v>0</v>
      </c>
      <c r="DX20" s="220">
        <v>49</v>
      </c>
      <c r="DY20" s="220">
        <v>0</v>
      </c>
      <c r="DZ20" s="220">
        <f t="shared" si="31"/>
        <v>0</v>
      </c>
      <c r="EA20" s="220">
        <f t="shared" si="32"/>
        <v>0</v>
      </c>
      <c r="EB20" s="220">
        <v>0</v>
      </c>
      <c r="EC20" s="220">
        <v>0</v>
      </c>
      <c r="ED20" s="220">
        <v>0</v>
      </c>
      <c r="EE20" s="220">
        <v>0</v>
      </c>
      <c r="EF20" s="220">
        <v>0</v>
      </c>
      <c r="EG20" s="220">
        <v>0</v>
      </c>
      <c r="EH20" s="220">
        <f t="shared" si="33"/>
        <v>0</v>
      </c>
      <c r="EI20" s="220">
        <v>0</v>
      </c>
      <c r="EJ20" s="220">
        <v>0</v>
      </c>
      <c r="EK20" s="220">
        <v>0</v>
      </c>
      <c r="EL20" s="220">
        <v>0</v>
      </c>
      <c r="EM20" s="220">
        <v>0</v>
      </c>
      <c r="EN20" s="220">
        <v>0</v>
      </c>
    </row>
    <row r="21" spans="1:144" s="177" customFormat="1" ht="12" customHeight="1">
      <c r="A21" s="178" t="s">
        <v>248</v>
      </c>
      <c r="B21" s="179" t="s">
        <v>344</v>
      </c>
      <c r="C21" s="178" t="s">
        <v>345</v>
      </c>
      <c r="D21" s="220">
        <f t="shared" si="5"/>
        <v>5460</v>
      </c>
      <c r="E21" s="220">
        <f t="shared" si="6"/>
        <v>4049</v>
      </c>
      <c r="F21" s="220">
        <f t="shared" si="7"/>
        <v>3686</v>
      </c>
      <c r="G21" s="220">
        <v>0</v>
      </c>
      <c r="H21" s="220">
        <v>3686</v>
      </c>
      <c r="I21" s="220">
        <v>0</v>
      </c>
      <c r="J21" s="220">
        <v>0</v>
      </c>
      <c r="K21" s="220">
        <v>0</v>
      </c>
      <c r="L21" s="220">
        <v>0</v>
      </c>
      <c r="M21" s="220">
        <f t="shared" si="8"/>
        <v>363</v>
      </c>
      <c r="N21" s="220">
        <v>0</v>
      </c>
      <c r="O21" s="220">
        <v>363</v>
      </c>
      <c r="P21" s="220">
        <v>0</v>
      </c>
      <c r="Q21" s="220">
        <v>0</v>
      </c>
      <c r="R21" s="220">
        <v>0</v>
      </c>
      <c r="S21" s="220">
        <v>0</v>
      </c>
      <c r="T21" s="220">
        <f t="shared" si="9"/>
        <v>560</v>
      </c>
      <c r="U21" s="220">
        <f t="shared" si="10"/>
        <v>252</v>
      </c>
      <c r="V21" s="220">
        <v>0</v>
      </c>
      <c r="W21" s="220">
        <v>0</v>
      </c>
      <c r="X21" s="220">
        <v>0</v>
      </c>
      <c r="Y21" s="220">
        <v>0</v>
      </c>
      <c r="Z21" s="220">
        <v>0</v>
      </c>
      <c r="AA21" s="220">
        <v>252</v>
      </c>
      <c r="AB21" s="220">
        <f t="shared" si="11"/>
        <v>308</v>
      </c>
      <c r="AC21" s="220">
        <v>0</v>
      </c>
      <c r="AD21" s="220">
        <v>0</v>
      </c>
      <c r="AE21" s="220">
        <v>0</v>
      </c>
      <c r="AF21" s="220">
        <v>0</v>
      </c>
      <c r="AG21" s="220">
        <v>0</v>
      </c>
      <c r="AH21" s="220">
        <v>308</v>
      </c>
      <c r="AI21" s="220">
        <f t="shared" si="12"/>
        <v>0</v>
      </c>
      <c r="AJ21" s="220">
        <f t="shared" si="13"/>
        <v>0</v>
      </c>
      <c r="AK21" s="220">
        <v>0</v>
      </c>
      <c r="AL21" s="220">
        <v>0</v>
      </c>
      <c r="AM21" s="220">
        <v>0</v>
      </c>
      <c r="AN21" s="220">
        <v>0</v>
      </c>
      <c r="AO21" s="220">
        <v>0</v>
      </c>
      <c r="AP21" s="220">
        <v>0</v>
      </c>
      <c r="AQ21" s="220">
        <f t="shared" si="14"/>
        <v>0</v>
      </c>
      <c r="AR21" s="220">
        <v>0</v>
      </c>
      <c r="AS21" s="220">
        <v>0</v>
      </c>
      <c r="AT21" s="220">
        <v>0</v>
      </c>
      <c r="AU21" s="220">
        <v>0</v>
      </c>
      <c r="AV21" s="220">
        <v>0</v>
      </c>
      <c r="AW21" s="220">
        <v>0</v>
      </c>
      <c r="AX21" s="220">
        <f t="shared" si="15"/>
        <v>0</v>
      </c>
      <c r="AY21" s="220">
        <f t="shared" si="16"/>
        <v>0</v>
      </c>
      <c r="AZ21" s="220">
        <v>0</v>
      </c>
      <c r="BA21" s="220">
        <v>0</v>
      </c>
      <c r="BB21" s="220">
        <v>0</v>
      </c>
      <c r="BC21" s="220">
        <v>0</v>
      </c>
      <c r="BD21" s="220">
        <v>0</v>
      </c>
      <c r="BE21" s="220">
        <v>0</v>
      </c>
      <c r="BF21" s="220">
        <f t="shared" si="17"/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v>0</v>
      </c>
      <c r="BL21" s="220">
        <v>0</v>
      </c>
      <c r="BM21" s="220">
        <f t="shared" si="18"/>
        <v>0</v>
      </c>
      <c r="BN21" s="220">
        <f t="shared" si="19"/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f t="shared" si="20"/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f t="shared" si="21"/>
        <v>0</v>
      </c>
      <c r="CC21" s="220">
        <f t="shared" si="22"/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f t="shared" si="23"/>
        <v>0</v>
      </c>
      <c r="CK21" s="220">
        <v>0</v>
      </c>
      <c r="CL21" s="220">
        <v>0</v>
      </c>
      <c r="CM21" s="220">
        <v>0</v>
      </c>
      <c r="CN21" s="220">
        <v>0</v>
      </c>
      <c r="CO21" s="220">
        <v>0</v>
      </c>
      <c r="CP21" s="220">
        <v>0</v>
      </c>
      <c r="CQ21" s="220">
        <f t="shared" si="24"/>
        <v>502</v>
      </c>
      <c r="CR21" s="220">
        <f t="shared" si="25"/>
        <v>415</v>
      </c>
      <c r="CS21" s="220">
        <v>0</v>
      </c>
      <c r="CT21" s="220">
        <v>0</v>
      </c>
      <c r="CU21" s="220">
        <v>149</v>
      </c>
      <c r="CV21" s="220">
        <v>266</v>
      </c>
      <c r="CW21" s="220">
        <v>0</v>
      </c>
      <c r="CX21" s="220">
        <v>0</v>
      </c>
      <c r="CY21" s="220">
        <f t="shared" si="26"/>
        <v>87</v>
      </c>
      <c r="CZ21" s="220">
        <v>0</v>
      </c>
      <c r="DA21" s="220">
        <v>0</v>
      </c>
      <c r="DB21" s="220">
        <v>75</v>
      </c>
      <c r="DC21" s="220">
        <v>12</v>
      </c>
      <c r="DD21" s="220">
        <v>0</v>
      </c>
      <c r="DE21" s="220">
        <v>0</v>
      </c>
      <c r="DF21" s="220">
        <f t="shared" si="27"/>
        <v>0</v>
      </c>
      <c r="DG21" s="220">
        <f t="shared" si="28"/>
        <v>0</v>
      </c>
      <c r="DH21" s="220">
        <v>0</v>
      </c>
      <c r="DI21" s="220">
        <v>0</v>
      </c>
      <c r="DJ21" s="220">
        <v>0</v>
      </c>
      <c r="DK21" s="220">
        <v>0</v>
      </c>
      <c r="DL21" s="220">
        <v>0</v>
      </c>
      <c r="DM21" s="220">
        <v>0</v>
      </c>
      <c r="DN21" s="220">
        <f t="shared" si="29"/>
        <v>0</v>
      </c>
      <c r="DO21" s="220">
        <v>0</v>
      </c>
      <c r="DP21" s="220">
        <v>0</v>
      </c>
      <c r="DQ21" s="220">
        <v>0</v>
      </c>
      <c r="DR21" s="220">
        <v>0</v>
      </c>
      <c r="DS21" s="220">
        <v>0</v>
      </c>
      <c r="DT21" s="220">
        <v>0</v>
      </c>
      <c r="DU21" s="220">
        <f t="shared" si="30"/>
        <v>349</v>
      </c>
      <c r="DV21" s="220">
        <v>349</v>
      </c>
      <c r="DW21" s="220">
        <v>0</v>
      </c>
      <c r="DX21" s="220">
        <v>0</v>
      </c>
      <c r="DY21" s="220">
        <v>0</v>
      </c>
      <c r="DZ21" s="220">
        <f t="shared" si="31"/>
        <v>0</v>
      </c>
      <c r="EA21" s="220">
        <f t="shared" si="32"/>
        <v>0</v>
      </c>
      <c r="EB21" s="220">
        <v>0</v>
      </c>
      <c r="EC21" s="220">
        <v>0</v>
      </c>
      <c r="ED21" s="220">
        <v>0</v>
      </c>
      <c r="EE21" s="220">
        <v>0</v>
      </c>
      <c r="EF21" s="220">
        <v>0</v>
      </c>
      <c r="EG21" s="220">
        <v>0</v>
      </c>
      <c r="EH21" s="220">
        <f t="shared" si="33"/>
        <v>0</v>
      </c>
      <c r="EI21" s="220">
        <v>0</v>
      </c>
      <c r="EJ21" s="220">
        <v>0</v>
      </c>
      <c r="EK21" s="220">
        <v>0</v>
      </c>
      <c r="EL21" s="220">
        <v>0</v>
      </c>
      <c r="EM21" s="220">
        <v>0</v>
      </c>
      <c r="EN21" s="220">
        <v>0</v>
      </c>
    </row>
    <row r="22" spans="1:144" s="177" customFormat="1" ht="12" customHeight="1">
      <c r="A22" s="178" t="s">
        <v>248</v>
      </c>
      <c r="B22" s="179" t="s">
        <v>346</v>
      </c>
      <c r="C22" s="178" t="s">
        <v>347</v>
      </c>
      <c r="D22" s="220">
        <f t="shared" si="5"/>
        <v>3909</v>
      </c>
      <c r="E22" s="220">
        <f t="shared" si="6"/>
        <v>3130</v>
      </c>
      <c r="F22" s="220">
        <f t="shared" si="7"/>
        <v>2645</v>
      </c>
      <c r="G22" s="220">
        <v>0</v>
      </c>
      <c r="H22" s="220">
        <v>2645</v>
      </c>
      <c r="I22" s="220">
        <v>0</v>
      </c>
      <c r="J22" s="220">
        <v>0</v>
      </c>
      <c r="K22" s="220">
        <v>0</v>
      </c>
      <c r="L22" s="220">
        <v>0</v>
      </c>
      <c r="M22" s="220">
        <f t="shared" si="8"/>
        <v>485</v>
      </c>
      <c r="N22" s="220">
        <v>0</v>
      </c>
      <c r="O22" s="220">
        <v>485</v>
      </c>
      <c r="P22" s="220">
        <v>0</v>
      </c>
      <c r="Q22" s="220">
        <v>0</v>
      </c>
      <c r="R22" s="220">
        <v>0</v>
      </c>
      <c r="S22" s="220">
        <v>0</v>
      </c>
      <c r="T22" s="220">
        <f t="shared" si="9"/>
        <v>406</v>
      </c>
      <c r="U22" s="220">
        <f t="shared" si="10"/>
        <v>83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83</v>
      </c>
      <c r="AB22" s="220">
        <f t="shared" si="11"/>
        <v>323</v>
      </c>
      <c r="AC22" s="220">
        <v>0</v>
      </c>
      <c r="AD22" s="220">
        <v>0</v>
      </c>
      <c r="AE22" s="220">
        <v>0</v>
      </c>
      <c r="AF22" s="220">
        <v>0</v>
      </c>
      <c r="AG22" s="220">
        <v>0</v>
      </c>
      <c r="AH22" s="220">
        <v>323</v>
      </c>
      <c r="AI22" s="220">
        <f t="shared" si="12"/>
        <v>0</v>
      </c>
      <c r="AJ22" s="220">
        <f t="shared" si="13"/>
        <v>0</v>
      </c>
      <c r="AK22" s="220">
        <v>0</v>
      </c>
      <c r="AL22" s="220">
        <v>0</v>
      </c>
      <c r="AM22" s="220">
        <v>0</v>
      </c>
      <c r="AN22" s="220">
        <v>0</v>
      </c>
      <c r="AO22" s="220">
        <v>0</v>
      </c>
      <c r="AP22" s="220">
        <v>0</v>
      </c>
      <c r="AQ22" s="220">
        <f t="shared" si="14"/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f t="shared" si="15"/>
        <v>0</v>
      </c>
      <c r="AY22" s="220">
        <f t="shared" si="16"/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f t="shared" si="17"/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f t="shared" si="18"/>
        <v>0</v>
      </c>
      <c r="BN22" s="220">
        <f t="shared" si="19"/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f t="shared" si="20"/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f t="shared" si="21"/>
        <v>0</v>
      </c>
      <c r="CC22" s="220">
        <f t="shared" si="22"/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f t="shared" si="23"/>
        <v>0</v>
      </c>
      <c r="CK22" s="220">
        <v>0</v>
      </c>
      <c r="CL22" s="220">
        <v>0</v>
      </c>
      <c r="CM22" s="220">
        <v>0</v>
      </c>
      <c r="CN22" s="220">
        <v>0</v>
      </c>
      <c r="CO22" s="220">
        <v>0</v>
      </c>
      <c r="CP22" s="220">
        <v>0</v>
      </c>
      <c r="CQ22" s="220">
        <f t="shared" si="24"/>
        <v>373</v>
      </c>
      <c r="CR22" s="220">
        <f t="shared" si="25"/>
        <v>287</v>
      </c>
      <c r="CS22" s="220">
        <v>0</v>
      </c>
      <c r="CT22" s="220">
        <v>0</v>
      </c>
      <c r="CU22" s="220">
        <v>108</v>
      </c>
      <c r="CV22" s="220">
        <v>179</v>
      </c>
      <c r="CW22" s="220">
        <v>0</v>
      </c>
      <c r="CX22" s="220">
        <v>0</v>
      </c>
      <c r="CY22" s="220">
        <f t="shared" si="26"/>
        <v>86</v>
      </c>
      <c r="CZ22" s="220">
        <v>0</v>
      </c>
      <c r="DA22" s="220">
        <v>0</v>
      </c>
      <c r="DB22" s="220">
        <v>79</v>
      </c>
      <c r="DC22" s="220">
        <v>7</v>
      </c>
      <c r="DD22" s="220">
        <v>0</v>
      </c>
      <c r="DE22" s="220">
        <v>0</v>
      </c>
      <c r="DF22" s="220">
        <f t="shared" si="27"/>
        <v>0</v>
      </c>
      <c r="DG22" s="220">
        <f t="shared" si="28"/>
        <v>0</v>
      </c>
      <c r="DH22" s="220">
        <v>0</v>
      </c>
      <c r="DI22" s="220">
        <v>0</v>
      </c>
      <c r="DJ22" s="220">
        <v>0</v>
      </c>
      <c r="DK22" s="220">
        <v>0</v>
      </c>
      <c r="DL22" s="220">
        <v>0</v>
      </c>
      <c r="DM22" s="220">
        <v>0</v>
      </c>
      <c r="DN22" s="220">
        <f t="shared" si="29"/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0</v>
      </c>
      <c r="DT22" s="220">
        <v>0</v>
      </c>
      <c r="DU22" s="220">
        <f t="shared" si="30"/>
        <v>0</v>
      </c>
      <c r="DV22" s="220">
        <v>0</v>
      </c>
      <c r="DW22" s="220">
        <v>0</v>
      </c>
      <c r="DX22" s="220">
        <v>0</v>
      </c>
      <c r="DY22" s="220">
        <v>0</v>
      </c>
      <c r="DZ22" s="220">
        <f t="shared" si="31"/>
        <v>0</v>
      </c>
      <c r="EA22" s="220">
        <f t="shared" si="32"/>
        <v>0</v>
      </c>
      <c r="EB22" s="220">
        <v>0</v>
      </c>
      <c r="EC22" s="220">
        <v>0</v>
      </c>
      <c r="ED22" s="220">
        <v>0</v>
      </c>
      <c r="EE22" s="220">
        <v>0</v>
      </c>
      <c r="EF22" s="220">
        <v>0</v>
      </c>
      <c r="EG22" s="220">
        <v>0</v>
      </c>
      <c r="EH22" s="220">
        <f t="shared" si="33"/>
        <v>0</v>
      </c>
      <c r="EI22" s="220">
        <v>0</v>
      </c>
      <c r="EJ22" s="220">
        <v>0</v>
      </c>
      <c r="EK22" s="220">
        <v>0</v>
      </c>
      <c r="EL22" s="220">
        <v>0</v>
      </c>
      <c r="EM22" s="220">
        <v>0</v>
      </c>
      <c r="EN22" s="220">
        <v>0</v>
      </c>
    </row>
    <row r="23" spans="1:144" s="177" customFormat="1" ht="12" customHeight="1">
      <c r="A23" s="178" t="s">
        <v>248</v>
      </c>
      <c r="B23" s="179" t="s">
        <v>348</v>
      </c>
      <c r="C23" s="178" t="s">
        <v>349</v>
      </c>
      <c r="D23" s="220">
        <f t="shared" si="5"/>
        <v>5868</v>
      </c>
      <c r="E23" s="220">
        <f t="shared" si="6"/>
        <v>4923</v>
      </c>
      <c r="F23" s="220">
        <f t="shared" si="7"/>
        <v>4412</v>
      </c>
      <c r="G23" s="220">
        <v>0</v>
      </c>
      <c r="H23" s="220">
        <v>4412</v>
      </c>
      <c r="I23" s="220">
        <v>0</v>
      </c>
      <c r="J23" s="220">
        <v>0</v>
      </c>
      <c r="K23" s="220">
        <v>0</v>
      </c>
      <c r="L23" s="220">
        <v>0</v>
      </c>
      <c r="M23" s="220">
        <f t="shared" si="8"/>
        <v>511</v>
      </c>
      <c r="N23" s="220">
        <v>0</v>
      </c>
      <c r="O23" s="220">
        <v>511</v>
      </c>
      <c r="P23" s="220">
        <v>0</v>
      </c>
      <c r="Q23" s="220">
        <v>0</v>
      </c>
      <c r="R23" s="220">
        <v>0</v>
      </c>
      <c r="S23" s="220">
        <v>0</v>
      </c>
      <c r="T23" s="220">
        <f t="shared" si="9"/>
        <v>365</v>
      </c>
      <c r="U23" s="220">
        <f t="shared" si="10"/>
        <v>262</v>
      </c>
      <c r="V23" s="220">
        <v>0</v>
      </c>
      <c r="W23" s="220">
        <v>0</v>
      </c>
      <c r="X23" s="220">
        <v>0</v>
      </c>
      <c r="Y23" s="220">
        <v>0</v>
      </c>
      <c r="Z23" s="220">
        <v>0</v>
      </c>
      <c r="AA23" s="220">
        <v>262</v>
      </c>
      <c r="AB23" s="220">
        <f t="shared" si="11"/>
        <v>103</v>
      </c>
      <c r="AC23" s="220"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103</v>
      </c>
      <c r="AI23" s="220">
        <f t="shared" si="12"/>
        <v>0</v>
      </c>
      <c r="AJ23" s="220">
        <f t="shared" si="13"/>
        <v>0</v>
      </c>
      <c r="AK23" s="220">
        <v>0</v>
      </c>
      <c r="AL23" s="220">
        <v>0</v>
      </c>
      <c r="AM23" s="220">
        <v>0</v>
      </c>
      <c r="AN23" s="220">
        <v>0</v>
      </c>
      <c r="AO23" s="220">
        <v>0</v>
      </c>
      <c r="AP23" s="220">
        <v>0</v>
      </c>
      <c r="AQ23" s="220">
        <f t="shared" si="14"/>
        <v>0</v>
      </c>
      <c r="AR23" s="220">
        <v>0</v>
      </c>
      <c r="AS23" s="220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f t="shared" si="15"/>
        <v>0</v>
      </c>
      <c r="AY23" s="220">
        <f t="shared" si="16"/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f t="shared" si="17"/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f t="shared" si="18"/>
        <v>0</v>
      </c>
      <c r="BN23" s="220">
        <f t="shared" si="19"/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f t="shared" si="20"/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f t="shared" si="21"/>
        <v>0</v>
      </c>
      <c r="CC23" s="220">
        <f t="shared" si="22"/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f t="shared" si="23"/>
        <v>0</v>
      </c>
      <c r="CK23" s="220">
        <v>0</v>
      </c>
      <c r="CL23" s="220">
        <v>0</v>
      </c>
      <c r="CM23" s="220">
        <v>0</v>
      </c>
      <c r="CN23" s="220">
        <v>0</v>
      </c>
      <c r="CO23" s="220">
        <v>0</v>
      </c>
      <c r="CP23" s="220">
        <v>0</v>
      </c>
      <c r="CQ23" s="220">
        <f t="shared" si="24"/>
        <v>492</v>
      </c>
      <c r="CR23" s="220">
        <f t="shared" si="25"/>
        <v>485</v>
      </c>
      <c r="CS23" s="220">
        <v>0</v>
      </c>
      <c r="CT23" s="220">
        <v>0</v>
      </c>
      <c r="CU23" s="220">
        <v>208</v>
      </c>
      <c r="CV23" s="220">
        <v>277</v>
      </c>
      <c r="CW23" s="220">
        <v>0</v>
      </c>
      <c r="CX23" s="220">
        <v>0</v>
      </c>
      <c r="CY23" s="220">
        <f t="shared" si="26"/>
        <v>7</v>
      </c>
      <c r="CZ23" s="220">
        <v>0</v>
      </c>
      <c r="DA23" s="220">
        <v>0</v>
      </c>
      <c r="DB23" s="220">
        <v>7</v>
      </c>
      <c r="DC23" s="220">
        <v>0</v>
      </c>
      <c r="DD23" s="220">
        <v>0</v>
      </c>
      <c r="DE23" s="220">
        <v>0</v>
      </c>
      <c r="DF23" s="220">
        <f t="shared" si="27"/>
        <v>0</v>
      </c>
      <c r="DG23" s="220">
        <f t="shared" si="28"/>
        <v>0</v>
      </c>
      <c r="DH23" s="220">
        <v>0</v>
      </c>
      <c r="DI23" s="220">
        <v>0</v>
      </c>
      <c r="DJ23" s="220">
        <v>0</v>
      </c>
      <c r="DK23" s="220">
        <v>0</v>
      </c>
      <c r="DL23" s="220">
        <v>0</v>
      </c>
      <c r="DM23" s="220">
        <v>0</v>
      </c>
      <c r="DN23" s="220">
        <f t="shared" si="29"/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0</v>
      </c>
      <c r="DT23" s="220">
        <v>0</v>
      </c>
      <c r="DU23" s="220">
        <f t="shared" si="30"/>
        <v>88</v>
      </c>
      <c r="DV23" s="220">
        <v>88</v>
      </c>
      <c r="DW23" s="220">
        <v>0</v>
      </c>
      <c r="DX23" s="220">
        <v>0</v>
      </c>
      <c r="DY23" s="220">
        <v>0</v>
      </c>
      <c r="DZ23" s="220">
        <f t="shared" si="31"/>
        <v>0</v>
      </c>
      <c r="EA23" s="220">
        <f t="shared" si="32"/>
        <v>0</v>
      </c>
      <c r="EB23" s="220">
        <v>0</v>
      </c>
      <c r="EC23" s="220">
        <v>0</v>
      </c>
      <c r="ED23" s="220">
        <v>0</v>
      </c>
      <c r="EE23" s="220">
        <v>0</v>
      </c>
      <c r="EF23" s="220">
        <v>0</v>
      </c>
      <c r="EG23" s="220">
        <v>0</v>
      </c>
      <c r="EH23" s="220">
        <f t="shared" si="33"/>
        <v>0</v>
      </c>
      <c r="EI23" s="220">
        <v>0</v>
      </c>
      <c r="EJ23" s="220">
        <v>0</v>
      </c>
      <c r="EK23" s="220">
        <v>0</v>
      </c>
      <c r="EL23" s="220">
        <v>0</v>
      </c>
      <c r="EM23" s="220">
        <v>0</v>
      </c>
      <c r="EN23" s="220">
        <v>0</v>
      </c>
    </row>
    <row r="24" spans="1:144" s="177" customFormat="1" ht="12" customHeight="1">
      <c r="A24" s="178" t="s">
        <v>248</v>
      </c>
      <c r="B24" s="179" t="s">
        <v>350</v>
      </c>
      <c r="C24" s="178" t="s">
        <v>351</v>
      </c>
      <c r="D24" s="220">
        <f t="shared" si="5"/>
        <v>2807</v>
      </c>
      <c r="E24" s="220">
        <f t="shared" si="6"/>
        <v>1532</v>
      </c>
      <c r="F24" s="220">
        <f t="shared" si="7"/>
        <v>1350</v>
      </c>
      <c r="G24" s="220">
        <v>0</v>
      </c>
      <c r="H24" s="220">
        <v>1350</v>
      </c>
      <c r="I24" s="220">
        <v>0</v>
      </c>
      <c r="J24" s="220">
        <v>0</v>
      </c>
      <c r="K24" s="220">
        <v>0</v>
      </c>
      <c r="L24" s="220">
        <v>0</v>
      </c>
      <c r="M24" s="220">
        <f t="shared" si="8"/>
        <v>182</v>
      </c>
      <c r="N24" s="220">
        <v>0</v>
      </c>
      <c r="O24" s="220">
        <v>182</v>
      </c>
      <c r="P24" s="220">
        <v>0</v>
      </c>
      <c r="Q24" s="220">
        <v>0</v>
      </c>
      <c r="R24" s="220">
        <v>0</v>
      </c>
      <c r="S24" s="220">
        <v>0</v>
      </c>
      <c r="T24" s="220">
        <f t="shared" si="9"/>
        <v>774</v>
      </c>
      <c r="U24" s="220">
        <f t="shared" si="10"/>
        <v>64</v>
      </c>
      <c r="V24" s="220">
        <v>0</v>
      </c>
      <c r="W24" s="220">
        <v>0</v>
      </c>
      <c r="X24" s="220">
        <v>64</v>
      </c>
      <c r="Y24" s="220">
        <v>0</v>
      </c>
      <c r="Z24" s="220">
        <v>0</v>
      </c>
      <c r="AA24" s="220">
        <v>0</v>
      </c>
      <c r="AB24" s="220">
        <f t="shared" si="11"/>
        <v>710</v>
      </c>
      <c r="AC24" s="220">
        <v>0</v>
      </c>
      <c r="AD24" s="220">
        <v>0</v>
      </c>
      <c r="AE24" s="220">
        <v>710</v>
      </c>
      <c r="AF24" s="220">
        <v>0</v>
      </c>
      <c r="AG24" s="220">
        <v>0</v>
      </c>
      <c r="AH24" s="220">
        <v>0</v>
      </c>
      <c r="AI24" s="220">
        <f t="shared" si="12"/>
        <v>0</v>
      </c>
      <c r="AJ24" s="220">
        <f t="shared" si="13"/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f t="shared" si="14"/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f t="shared" si="15"/>
        <v>0</v>
      </c>
      <c r="AY24" s="220">
        <f t="shared" si="16"/>
        <v>0</v>
      </c>
      <c r="AZ24" s="220">
        <v>0</v>
      </c>
      <c r="BA24" s="220">
        <v>0</v>
      </c>
      <c r="BB24" s="220">
        <v>0</v>
      </c>
      <c r="BC24" s="220">
        <v>0</v>
      </c>
      <c r="BD24" s="220">
        <v>0</v>
      </c>
      <c r="BE24" s="220">
        <v>0</v>
      </c>
      <c r="BF24" s="220">
        <f t="shared" si="17"/>
        <v>0</v>
      </c>
      <c r="BG24" s="220">
        <v>0</v>
      </c>
      <c r="BH24" s="220">
        <v>0</v>
      </c>
      <c r="BI24" s="220">
        <v>0</v>
      </c>
      <c r="BJ24" s="220">
        <v>0</v>
      </c>
      <c r="BK24" s="220">
        <v>0</v>
      </c>
      <c r="BL24" s="220">
        <v>0</v>
      </c>
      <c r="BM24" s="220">
        <f t="shared" si="18"/>
        <v>0</v>
      </c>
      <c r="BN24" s="220">
        <f t="shared" si="19"/>
        <v>0</v>
      </c>
      <c r="BO24" s="220">
        <v>0</v>
      </c>
      <c r="BP24" s="220">
        <v>0</v>
      </c>
      <c r="BQ24" s="220">
        <v>0</v>
      </c>
      <c r="BR24" s="220">
        <v>0</v>
      </c>
      <c r="BS24" s="220">
        <v>0</v>
      </c>
      <c r="BT24" s="220">
        <v>0</v>
      </c>
      <c r="BU24" s="220">
        <f t="shared" si="20"/>
        <v>0</v>
      </c>
      <c r="BV24" s="220">
        <v>0</v>
      </c>
      <c r="BW24" s="220">
        <v>0</v>
      </c>
      <c r="BX24" s="220">
        <v>0</v>
      </c>
      <c r="BY24" s="220">
        <v>0</v>
      </c>
      <c r="BZ24" s="220">
        <v>0</v>
      </c>
      <c r="CA24" s="220">
        <v>0</v>
      </c>
      <c r="CB24" s="220">
        <f t="shared" si="21"/>
        <v>0</v>
      </c>
      <c r="CC24" s="220">
        <f t="shared" si="22"/>
        <v>0</v>
      </c>
      <c r="CD24" s="220">
        <v>0</v>
      </c>
      <c r="CE24" s="220">
        <v>0</v>
      </c>
      <c r="CF24" s="220">
        <v>0</v>
      </c>
      <c r="CG24" s="220">
        <v>0</v>
      </c>
      <c r="CH24" s="220">
        <v>0</v>
      </c>
      <c r="CI24" s="220">
        <v>0</v>
      </c>
      <c r="CJ24" s="220">
        <f t="shared" si="23"/>
        <v>0</v>
      </c>
      <c r="CK24" s="220">
        <v>0</v>
      </c>
      <c r="CL24" s="220">
        <v>0</v>
      </c>
      <c r="CM24" s="220">
        <v>0</v>
      </c>
      <c r="CN24" s="220">
        <v>0</v>
      </c>
      <c r="CO24" s="220">
        <v>0</v>
      </c>
      <c r="CP24" s="220">
        <v>0</v>
      </c>
      <c r="CQ24" s="220">
        <f t="shared" si="24"/>
        <v>290</v>
      </c>
      <c r="CR24" s="220">
        <f t="shared" si="25"/>
        <v>266</v>
      </c>
      <c r="CS24" s="220">
        <v>0</v>
      </c>
      <c r="CT24" s="220">
        <v>0</v>
      </c>
      <c r="CU24" s="220">
        <v>0</v>
      </c>
      <c r="CV24" s="220">
        <v>266</v>
      </c>
      <c r="CW24" s="220">
        <v>0</v>
      </c>
      <c r="CX24" s="220">
        <v>0</v>
      </c>
      <c r="CY24" s="220">
        <f t="shared" si="26"/>
        <v>24</v>
      </c>
      <c r="CZ24" s="220">
        <v>0</v>
      </c>
      <c r="DA24" s="220">
        <v>0</v>
      </c>
      <c r="DB24" s="220">
        <v>0</v>
      </c>
      <c r="DC24" s="220">
        <v>24</v>
      </c>
      <c r="DD24" s="220">
        <v>0</v>
      </c>
      <c r="DE24" s="220">
        <v>0</v>
      </c>
      <c r="DF24" s="220">
        <f t="shared" si="27"/>
        <v>0</v>
      </c>
      <c r="DG24" s="220">
        <f t="shared" si="28"/>
        <v>0</v>
      </c>
      <c r="DH24" s="220">
        <v>0</v>
      </c>
      <c r="DI24" s="220">
        <v>0</v>
      </c>
      <c r="DJ24" s="220">
        <v>0</v>
      </c>
      <c r="DK24" s="220">
        <v>0</v>
      </c>
      <c r="DL24" s="220">
        <v>0</v>
      </c>
      <c r="DM24" s="220">
        <v>0</v>
      </c>
      <c r="DN24" s="220">
        <f t="shared" si="29"/>
        <v>0</v>
      </c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f t="shared" si="30"/>
        <v>211</v>
      </c>
      <c r="DV24" s="220">
        <v>193</v>
      </c>
      <c r="DW24" s="220">
        <v>0</v>
      </c>
      <c r="DX24" s="220">
        <v>18</v>
      </c>
      <c r="DY24" s="220">
        <v>0</v>
      </c>
      <c r="DZ24" s="220">
        <f t="shared" si="31"/>
        <v>0</v>
      </c>
      <c r="EA24" s="220">
        <f t="shared" si="32"/>
        <v>0</v>
      </c>
      <c r="EB24" s="220">
        <v>0</v>
      </c>
      <c r="EC24" s="220">
        <v>0</v>
      </c>
      <c r="ED24" s="220">
        <v>0</v>
      </c>
      <c r="EE24" s="220">
        <v>0</v>
      </c>
      <c r="EF24" s="220">
        <v>0</v>
      </c>
      <c r="EG24" s="220">
        <v>0</v>
      </c>
      <c r="EH24" s="220">
        <f t="shared" si="33"/>
        <v>0</v>
      </c>
      <c r="EI24" s="220">
        <v>0</v>
      </c>
      <c r="EJ24" s="220">
        <v>0</v>
      </c>
      <c r="EK24" s="220">
        <v>0</v>
      </c>
      <c r="EL24" s="220">
        <v>0</v>
      </c>
      <c r="EM24" s="220">
        <v>0</v>
      </c>
      <c r="EN24" s="220">
        <v>0</v>
      </c>
    </row>
    <row r="25" spans="1:144" s="177" customFormat="1" ht="12" customHeight="1">
      <c r="A25" s="178" t="s">
        <v>248</v>
      </c>
      <c r="B25" s="179" t="s">
        <v>352</v>
      </c>
      <c r="C25" s="178" t="s">
        <v>353</v>
      </c>
      <c r="D25" s="220">
        <f t="shared" si="5"/>
        <v>6536</v>
      </c>
      <c r="E25" s="220">
        <f t="shared" si="6"/>
        <v>4990</v>
      </c>
      <c r="F25" s="220">
        <f t="shared" si="7"/>
        <v>4574</v>
      </c>
      <c r="G25" s="220">
        <v>0</v>
      </c>
      <c r="H25" s="220">
        <v>4574</v>
      </c>
      <c r="I25" s="220">
        <v>0</v>
      </c>
      <c r="J25" s="220">
        <v>0</v>
      </c>
      <c r="K25" s="220">
        <v>0</v>
      </c>
      <c r="L25" s="220"/>
      <c r="M25" s="220">
        <f t="shared" si="8"/>
        <v>416</v>
      </c>
      <c r="N25" s="220">
        <v>0</v>
      </c>
      <c r="O25" s="220">
        <v>46</v>
      </c>
      <c r="P25" s="220">
        <v>0</v>
      </c>
      <c r="Q25" s="220">
        <v>0</v>
      </c>
      <c r="R25" s="220">
        <v>0</v>
      </c>
      <c r="S25" s="220">
        <v>370</v>
      </c>
      <c r="T25" s="220">
        <f t="shared" si="9"/>
        <v>0</v>
      </c>
      <c r="U25" s="220">
        <f t="shared" si="10"/>
        <v>0</v>
      </c>
      <c r="V25" s="220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f t="shared" si="11"/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f t="shared" si="12"/>
        <v>0</v>
      </c>
      <c r="AJ25" s="220">
        <f t="shared" si="13"/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f t="shared" si="14"/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f t="shared" si="15"/>
        <v>0</v>
      </c>
      <c r="AY25" s="220">
        <f t="shared" si="16"/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f t="shared" si="17"/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f t="shared" si="18"/>
        <v>0</v>
      </c>
      <c r="BN25" s="220">
        <f t="shared" si="19"/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f t="shared" si="20"/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f t="shared" si="21"/>
        <v>0</v>
      </c>
      <c r="CC25" s="220">
        <f t="shared" si="22"/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f t="shared" si="23"/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f t="shared" si="24"/>
        <v>40</v>
      </c>
      <c r="CR25" s="220">
        <f t="shared" si="25"/>
        <v>40</v>
      </c>
      <c r="CS25" s="220">
        <v>0</v>
      </c>
      <c r="CT25" s="220">
        <v>0</v>
      </c>
      <c r="CU25" s="220">
        <v>0</v>
      </c>
      <c r="CV25" s="220">
        <v>40</v>
      </c>
      <c r="CW25" s="220">
        <v>0</v>
      </c>
      <c r="CX25" s="220">
        <v>0</v>
      </c>
      <c r="CY25" s="220">
        <f t="shared" si="26"/>
        <v>0</v>
      </c>
      <c r="CZ25" s="220">
        <v>0</v>
      </c>
      <c r="DA25" s="220">
        <v>0</v>
      </c>
      <c r="DB25" s="220">
        <v>0</v>
      </c>
      <c r="DC25" s="220">
        <v>0</v>
      </c>
      <c r="DD25" s="220">
        <v>0</v>
      </c>
      <c r="DE25" s="220">
        <v>0</v>
      </c>
      <c r="DF25" s="220">
        <f t="shared" si="27"/>
        <v>0</v>
      </c>
      <c r="DG25" s="220">
        <f t="shared" si="28"/>
        <v>0</v>
      </c>
      <c r="DH25" s="220">
        <v>0</v>
      </c>
      <c r="DI25" s="220">
        <v>0</v>
      </c>
      <c r="DJ25" s="220">
        <v>0</v>
      </c>
      <c r="DK25" s="220">
        <v>0</v>
      </c>
      <c r="DL25" s="220">
        <v>0</v>
      </c>
      <c r="DM25" s="220">
        <v>0</v>
      </c>
      <c r="DN25" s="220">
        <f t="shared" si="29"/>
        <v>0</v>
      </c>
      <c r="DO25" s="220">
        <v>0</v>
      </c>
      <c r="DP25" s="220">
        <v>0</v>
      </c>
      <c r="DQ25" s="220">
        <v>0</v>
      </c>
      <c r="DR25" s="220">
        <v>0</v>
      </c>
      <c r="DS25" s="220">
        <v>0</v>
      </c>
      <c r="DT25" s="220">
        <v>0</v>
      </c>
      <c r="DU25" s="220">
        <f t="shared" si="30"/>
        <v>458</v>
      </c>
      <c r="DV25" s="220">
        <v>456</v>
      </c>
      <c r="DW25" s="220">
        <v>0</v>
      </c>
      <c r="DX25" s="220">
        <v>2</v>
      </c>
      <c r="DY25" s="220">
        <v>0</v>
      </c>
      <c r="DZ25" s="220">
        <f t="shared" si="31"/>
        <v>1048</v>
      </c>
      <c r="EA25" s="220">
        <f t="shared" si="32"/>
        <v>1046</v>
      </c>
      <c r="EB25" s="220">
        <v>0</v>
      </c>
      <c r="EC25" s="220">
        <v>0</v>
      </c>
      <c r="ED25" s="220">
        <v>984</v>
      </c>
      <c r="EE25" s="220">
        <v>0</v>
      </c>
      <c r="EF25" s="220">
        <v>0</v>
      </c>
      <c r="EG25" s="220">
        <v>62</v>
      </c>
      <c r="EH25" s="220">
        <f t="shared" si="33"/>
        <v>2</v>
      </c>
      <c r="EI25" s="220">
        <v>0</v>
      </c>
      <c r="EJ25" s="220">
        <v>0</v>
      </c>
      <c r="EK25" s="220">
        <v>2</v>
      </c>
      <c r="EL25" s="220">
        <v>0</v>
      </c>
      <c r="EM25" s="220">
        <v>0</v>
      </c>
      <c r="EN25" s="220">
        <v>0</v>
      </c>
    </row>
    <row r="26" spans="1:144" s="177" customFormat="1" ht="12" customHeight="1">
      <c r="A26" s="178" t="s">
        <v>248</v>
      </c>
      <c r="B26" s="179" t="s">
        <v>354</v>
      </c>
      <c r="C26" s="178" t="s">
        <v>355</v>
      </c>
      <c r="D26" s="220">
        <f t="shared" si="5"/>
        <v>2728</v>
      </c>
      <c r="E26" s="220">
        <f t="shared" si="6"/>
        <v>1861</v>
      </c>
      <c r="F26" s="220">
        <f t="shared" si="7"/>
        <v>1779</v>
      </c>
      <c r="G26" s="220">
        <v>0</v>
      </c>
      <c r="H26" s="220">
        <v>1779</v>
      </c>
      <c r="I26" s="220">
        <v>0</v>
      </c>
      <c r="J26" s="220">
        <v>0</v>
      </c>
      <c r="K26" s="220">
        <v>0</v>
      </c>
      <c r="L26" s="220"/>
      <c r="M26" s="220">
        <f t="shared" si="8"/>
        <v>82</v>
      </c>
      <c r="N26" s="220">
        <v>0</v>
      </c>
      <c r="O26" s="220">
        <v>8</v>
      </c>
      <c r="P26" s="220">
        <v>0</v>
      </c>
      <c r="Q26" s="220">
        <v>0</v>
      </c>
      <c r="R26" s="220">
        <v>0</v>
      </c>
      <c r="S26" s="220">
        <v>74</v>
      </c>
      <c r="T26" s="220">
        <f t="shared" si="9"/>
        <v>0</v>
      </c>
      <c r="U26" s="220">
        <f t="shared" si="10"/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0</v>
      </c>
      <c r="AB26" s="220">
        <f t="shared" si="11"/>
        <v>0</v>
      </c>
      <c r="AC26" s="220">
        <v>0</v>
      </c>
      <c r="AD26" s="220">
        <v>0</v>
      </c>
      <c r="AE26" s="220">
        <v>0</v>
      </c>
      <c r="AF26" s="220">
        <v>0</v>
      </c>
      <c r="AG26" s="220">
        <v>0</v>
      </c>
      <c r="AH26" s="220">
        <v>0</v>
      </c>
      <c r="AI26" s="220">
        <f t="shared" si="12"/>
        <v>0</v>
      </c>
      <c r="AJ26" s="220">
        <f t="shared" si="13"/>
        <v>0</v>
      </c>
      <c r="AK26" s="220">
        <v>0</v>
      </c>
      <c r="AL26" s="220">
        <v>0</v>
      </c>
      <c r="AM26" s="220">
        <v>0</v>
      </c>
      <c r="AN26" s="220">
        <v>0</v>
      </c>
      <c r="AO26" s="220">
        <v>0</v>
      </c>
      <c r="AP26" s="220">
        <v>0</v>
      </c>
      <c r="AQ26" s="220">
        <f t="shared" si="14"/>
        <v>0</v>
      </c>
      <c r="AR26" s="220">
        <v>0</v>
      </c>
      <c r="AS26" s="220">
        <v>0</v>
      </c>
      <c r="AT26" s="220">
        <v>0</v>
      </c>
      <c r="AU26" s="220">
        <v>0</v>
      </c>
      <c r="AV26" s="220">
        <v>0</v>
      </c>
      <c r="AW26" s="220">
        <v>0</v>
      </c>
      <c r="AX26" s="220">
        <f t="shared" si="15"/>
        <v>0</v>
      </c>
      <c r="AY26" s="220">
        <f t="shared" si="16"/>
        <v>0</v>
      </c>
      <c r="AZ26" s="220">
        <v>0</v>
      </c>
      <c r="BA26" s="220">
        <v>0</v>
      </c>
      <c r="BB26" s="220">
        <v>0</v>
      </c>
      <c r="BC26" s="220">
        <v>0</v>
      </c>
      <c r="BD26" s="220">
        <v>0</v>
      </c>
      <c r="BE26" s="220">
        <v>0</v>
      </c>
      <c r="BF26" s="220">
        <f t="shared" si="17"/>
        <v>0</v>
      </c>
      <c r="BG26" s="220">
        <v>0</v>
      </c>
      <c r="BH26" s="220">
        <v>0</v>
      </c>
      <c r="BI26" s="220">
        <v>0</v>
      </c>
      <c r="BJ26" s="220">
        <v>0</v>
      </c>
      <c r="BK26" s="220">
        <v>0</v>
      </c>
      <c r="BL26" s="220">
        <v>0</v>
      </c>
      <c r="BM26" s="220">
        <f t="shared" si="18"/>
        <v>0</v>
      </c>
      <c r="BN26" s="220">
        <f t="shared" si="19"/>
        <v>0</v>
      </c>
      <c r="BO26" s="220">
        <v>0</v>
      </c>
      <c r="BP26" s="220">
        <v>0</v>
      </c>
      <c r="BQ26" s="220">
        <v>0</v>
      </c>
      <c r="BR26" s="220">
        <v>0</v>
      </c>
      <c r="BS26" s="220">
        <v>0</v>
      </c>
      <c r="BT26" s="220">
        <v>0</v>
      </c>
      <c r="BU26" s="220">
        <f t="shared" si="20"/>
        <v>0</v>
      </c>
      <c r="BV26" s="220">
        <v>0</v>
      </c>
      <c r="BW26" s="220">
        <v>0</v>
      </c>
      <c r="BX26" s="220">
        <v>0</v>
      </c>
      <c r="BY26" s="220">
        <v>0</v>
      </c>
      <c r="BZ26" s="220">
        <v>0</v>
      </c>
      <c r="CA26" s="220">
        <v>0</v>
      </c>
      <c r="CB26" s="220">
        <f t="shared" si="21"/>
        <v>0</v>
      </c>
      <c r="CC26" s="220">
        <f t="shared" si="22"/>
        <v>0</v>
      </c>
      <c r="CD26" s="220">
        <v>0</v>
      </c>
      <c r="CE26" s="220">
        <v>0</v>
      </c>
      <c r="CF26" s="220">
        <v>0</v>
      </c>
      <c r="CG26" s="220">
        <v>0</v>
      </c>
      <c r="CH26" s="220">
        <v>0</v>
      </c>
      <c r="CI26" s="220">
        <v>0</v>
      </c>
      <c r="CJ26" s="220">
        <f t="shared" si="23"/>
        <v>0</v>
      </c>
      <c r="CK26" s="220">
        <v>0</v>
      </c>
      <c r="CL26" s="220">
        <v>0</v>
      </c>
      <c r="CM26" s="220">
        <v>0</v>
      </c>
      <c r="CN26" s="220">
        <v>0</v>
      </c>
      <c r="CO26" s="220">
        <v>0</v>
      </c>
      <c r="CP26" s="220">
        <v>0</v>
      </c>
      <c r="CQ26" s="220">
        <f t="shared" si="24"/>
        <v>13</v>
      </c>
      <c r="CR26" s="220">
        <f t="shared" si="25"/>
        <v>13</v>
      </c>
      <c r="CS26" s="220">
        <v>0</v>
      </c>
      <c r="CT26" s="220">
        <v>0</v>
      </c>
      <c r="CU26" s="220">
        <v>0</v>
      </c>
      <c r="CV26" s="220">
        <v>13</v>
      </c>
      <c r="CW26" s="220">
        <v>0</v>
      </c>
      <c r="CX26" s="220">
        <v>0</v>
      </c>
      <c r="CY26" s="220">
        <f t="shared" si="26"/>
        <v>0</v>
      </c>
      <c r="CZ26" s="220">
        <v>0</v>
      </c>
      <c r="DA26" s="220">
        <v>0</v>
      </c>
      <c r="DB26" s="220">
        <v>0</v>
      </c>
      <c r="DC26" s="220">
        <v>0</v>
      </c>
      <c r="DD26" s="220">
        <v>0</v>
      </c>
      <c r="DE26" s="220">
        <v>0</v>
      </c>
      <c r="DF26" s="220">
        <f t="shared" si="27"/>
        <v>0</v>
      </c>
      <c r="DG26" s="220">
        <f t="shared" si="28"/>
        <v>0</v>
      </c>
      <c r="DH26" s="220">
        <v>0</v>
      </c>
      <c r="DI26" s="220">
        <v>0</v>
      </c>
      <c r="DJ26" s="220">
        <v>0</v>
      </c>
      <c r="DK26" s="220">
        <v>0</v>
      </c>
      <c r="DL26" s="220">
        <v>0</v>
      </c>
      <c r="DM26" s="220">
        <v>0</v>
      </c>
      <c r="DN26" s="220">
        <f t="shared" si="29"/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f t="shared" si="30"/>
        <v>199</v>
      </c>
      <c r="DV26" s="220">
        <v>198</v>
      </c>
      <c r="DW26" s="220">
        <v>0</v>
      </c>
      <c r="DX26" s="220">
        <v>1</v>
      </c>
      <c r="DY26" s="220">
        <v>0</v>
      </c>
      <c r="DZ26" s="220">
        <f t="shared" si="31"/>
        <v>655</v>
      </c>
      <c r="EA26" s="220">
        <f t="shared" si="32"/>
        <v>655</v>
      </c>
      <c r="EB26" s="220">
        <v>0</v>
      </c>
      <c r="EC26" s="220">
        <v>0</v>
      </c>
      <c r="ED26" s="220">
        <v>636</v>
      </c>
      <c r="EE26" s="220">
        <v>0</v>
      </c>
      <c r="EF26" s="220">
        <v>0</v>
      </c>
      <c r="EG26" s="220">
        <v>19</v>
      </c>
      <c r="EH26" s="220">
        <f t="shared" si="33"/>
        <v>0</v>
      </c>
      <c r="EI26" s="220">
        <v>0</v>
      </c>
      <c r="EJ26" s="220">
        <v>0</v>
      </c>
      <c r="EK26" s="220">
        <v>0</v>
      </c>
      <c r="EL26" s="220">
        <v>0</v>
      </c>
      <c r="EM26" s="220">
        <v>0</v>
      </c>
      <c r="EN26" s="220">
        <v>0</v>
      </c>
    </row>
    <row r="27" spans="1:144" s="177" customFormat="1" ht="12" customHeight="1">
      <c r="A27" s="178" t="s">
        <v>248</v>
      </c>
      <c r="B27" s="179" t="s">
        <v>356</v>
      </c>
      <c r="C27" s="178" t="s">
        <v>357</v>
      </c>
      <c r="D27" s="220">
        <f t="shared" si="5"/>
        <v>2326</v>
      </c>
      <c r="E27" s="220">
        <f t="shared" si="6"/>
        <v>1774</v>
      </c>
      <c r="F27" s="220">
        <f t="shared" si="7"/>
        <v>1563</v>
      </c>
      <c r="G27" s="220">
        <v>0</v>
      </c>
      <c r="H27" s="220">
        <v>1563</v>
      </c>
      <c r="I27" s="220">
        <v>0</v>
      </c>
      <c r="J27" s="220">
        <v>0</v>
      </c>
      <c r="K27" s="220">
        <v>0</v>
      </c>
      <c r="L27" s="220">
        <v>0</v>
      </c>
      <c r="M27" s="220">
        <f t="shared" si="8"/>
        <v>211</v>
      </c>
      <c r="N27" s="220">
        <v>0</v>
      </c>
      <c r="O27" s="220">
        <v>211</v>
      </c>
      <c r="P27" s="220">
        <v>0</v>
      </c>
      <c r="Q27" s="220">
        <v>0</v>
      </c>
      <c r="R27" s="220">
        <v>0</v>
      </c>
      <c r="S27" s="220">
        <v>0</v>
      </c>
      <c r="T27" s="220">
        <f t="shared" si="9"/>
        <v>230</v>
      </c>
      <c r="U27" s="220">
        <f t="shared" si="10"/>
        <v>130</v>
      </c>
      <c r="V27" s="220">
        <v>0</v>
      </c>
      <c r="W27" s="220">
        <v>0</v>
      </c>
      <c r="X27" s="220">
        <v>86</v>
      </c>
      <c r="Y27" s="220">
        <v>0</v>
      </c>
      <c r="Z27" s="220">
        <v>4</v>
      </c>
      <c r="AA27" s="220">
        <v>40</v>
      </c>
      <c r="AB27" s="220">
        <f t="shared" si="11"/>
        <v>100</v>
      </c>
      <c r="AC27" s="220">
        <v>0</v>
      </c>
      <c r="AD27" s="220">
        <v>0</v>
      </c>
      <c r="AE27" s="220">
        <v>62</v>
      </c>
      <c r="AF27" s="220">
        <v>0</v>
      </c>
      <c r="AG27" s="220">
        <v>1</v>
      </c>
      <c r="AH27" s="220">
        <v>37</v>
      </c>
      <c r="AI27" s="220">
        <f t="shared" si="12"/>
        <v>0</v>
      </c>
      <c r="AJ27" s="220">
        <f t="shared" si="13"/>
        <v>0</v>
      </c>
      <c r="AK27" s="220">
        <v>0</v>
      </c>
      <c r="AL27" s="220">
        <v>0</v>
      </c>
      <c r="AM27" s="220">
        <v>0</v>
      </c>
      <c r="AN27" s="220">
        <v>0</v>
      </c>
      <c r="AO27" s="220">
        <v>0</v>
      </c>
      <c r="AP27" s="220">
        <v>0</v>
      </c>
      <c r="AQ27" s="220">
        <f t="shared" si="14"/>
        <v>0</v>
      </c>
      <c r="AR27" s="220">
        <v>0</v>
      </c>
      <c r="AS27" s="220">
        <v>0</v>
      </c>
      <c r="AT27" s="220">
        <v>0</v>
      </c>
      <c r="AU27" s="220">
        <v>0</v>
      </c>
      <c r="AV27" s="220">
        <v>0</v>
      </c>
      <c r="AW27" s="220">
        <v>0</v>
      </c>
      <c r="AX27" s="220">
        <f t="shared" si="15"/>
        <v>0</v>
      </c>
      <c r="AY27" s="220">
        <f t="shared" si="16"/>
        <v>0</v>
      </c>
      <c r="AZ27" s="220">
        <v>0</v>
      </c>
      <c r="BA27" s="220">
        <v>0</v>
      </c>
      <c r="BB27" s="220">
        <v>0</v>
      </c>
      <c r="BC27" s="220">
        <v>0</v>
      </c>
      <c r="BD27" s="220">
        <v>0</v>
      </c>
      <c r="BE27" s="220">
        <v>0</v>
      </c>
      <c r="BF27" s="220">
        <f t="shared" si="17"/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v>0</v>
      </c>
      <c r="BL27" s="220">
        <v>0</v>
      </c>
      <c r="BM27" s="220">
        <f t="shared" si="18"/>
        <v>0</v>
      </c>
      <c r="BN27" s="220">
        <f t="shared" si="19"/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0</v>
      </c>
      <c r="BU27" s="220">
        <f t="shared" si="20"/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f t="shared" si="21"/>
        <v>0</v>
      </c>
      <c r="CC27" s="220">
        <f t="shared" si="22"/>
        <v>0</v>
      </c>
      <c r="CD27" s="220">
        <v>0</v>
      </c>
      <c r="CE27" s="220">
        <v>0</v>
      </c>
      <c r="CF27" s="220">
        <v>0</v>
      </c>
      <c r="CG27" s="220">
        <v>0</v>
      </c>
      <c r="CH27" s="220">
        <v>0</v>
      </c>
      <c r="CI27" s="220">
        <v>0</v>
      </c>
      <c r="CJ27" s="220">
        <f t="shared" si="23"/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f t="shared" si="24"/>
        <v>322</v>
      </c>
      <c r="CR27" s="220">
        <f t="shared" si="25"/>
        <v>275</v>
      </c>
      <c r="CS27" s="220">
        <v>0</v>
      </c>
      <c r="CT27" s="220">
        <v>0</v>
      </c>
      <c r="CU27" s="220">
        <v>0</v>
      </c>
      <c r="CV27" s="220">
        <v>274</v>
      </c>
      <c r="CW27" s="220">
        <v>1</v>
      </c>
      <c r="CX27" s="220">
        <v>0</v>
      </c>
      <c r="CY27" s="220">
        <f t="shared" si="26"/>
        <v>47</v>
      </c>
      <c r="CZ27" s="220">
        <v>0</v>
      </c>
      <c r="DA27" s="220">
        <v>0</v>
      </c>
      <c r="DB27" s="220">
        <v>0</v>
      </c>
      <c r="DC27" s="220">
        <v>47</v>
      </c>
      <c r="DD27" s="220">
        <v>0</v>
      </c>
      <c r="DE27" s="220">
        <v>0</v>
      </c>
      <c r="DF27" s="220">
        <f t="shared" si="27"/>
        <v>0</v>
      </c>
      <c r="DG27" s="220">
        <f t="shared" si="28"/>
        <v>0</v>
      </c>
      <c r="DH27" s="220">
        <v>0</v>
      </c>
      <c r="DI27" s="220">
        <v>0</v>
      </c>
      <c r="DJ27" s="220">
        <v>0</v>
      </c>
      <c r="DK27" s="220">
        <v>0</v>
      </c>
      <c r="DL27" s="220">
        <v>0</v>
      </c>
      <c r="DM27" s="220">
        <v>0</v>
      </c>
      <c r="DN27" s="220">
        <f t="shared" si="29"/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f t="shared" si="30"/>
        <v>0</v>
      </c>
      <c r="DV27" s="220">
        <v>0</v>
      </c>
      <c r="DW27" s="220">
        <v>0</v>
      </c>
      <c r="DX27" s="220">
        <v>0</v>
      </c>
      <c r="DY27" s="220">
        <v>0</v>
      </c>
      <c r="DZ27" s="220">
        <f t="shared" si="31"/>
        <v>0</v>
      </c>
      <c r="EA27" s="220">
        <f t="shared" si="32"/>
        <v>0</v>
      </c>
      <c r="EB27" s="220">
        <v>0</v>
      </c>
      <c r="EC27" s="220">
        <v>0</v>
      </c>
      <c r="ED27" s="220">
        <v>0</v>
      </c>
      <c r="EE27" s="220">
        <v>0</v>
      </c>
      <c r="EF27" s="220">
        <v>0</v>
      </c>
      <c r="EG27" s="220">
        <v>0</v>
      </c>
      <c r="EH27" s="220">
        <f t="shared" si="33"/>
        <v>0</v>
      </c>
      <c r="EI27" s="220">
        <v>0</v>
      </c>
      <c r="EJ27" s="220">
        <v>0</v>
      </c>
      <c r="EK27" s="220">
        <v>0</v>
      </c>
      <c r="EL27" s="220">
        <v>0</v>
      </c>
      <c r="EM27" s="220">
        <v>0</v>
      </c>
      <c r="EN27" s="220">
        <v>0</v>
      </c>
    </row>
    <row r="28" spans="1:144" s="177" customFormat="1" ht="12" customHeight="1">
      <c r="A28" s="178" t="s">
        <v>248</v>
      </c>
      <c r="B28" s="179" t="s">
        <v>358</v>
      </c>
      <c r="C28" s="178" t="s">
        <v>359</v>
      </c>
      <c r="D28" s="220">
        <f t="shared" si="5"/>
        <v>276</v>
      </c>
      <c r="E28" s="220">
        <f t="shared" si="6"/>
        <v>215</v>
      </c>
      <c r="F28" s="220">
        <f t="shared" si="7"/>
        <v>215</v>
      </c>
      <c r="G28" s="220">
        <v>0</v>
      </c>
      <c r="H28" s="220">
        <v>215</v>
      </c>
      <c r="I28" s="220">
        <v>0</v>
      </c>
      <c r="J28" s="220">
        <v>0</v>
      </c>
      <c r="K28" s="220">
        <v>0</v>
      </c>
      <c r="L28" s="220">
        <v>0</v>
      </c>
      <c r="M28" s="220">
        <f t="shared" si="8"/>
        <v>0</v>
      </c>
      <c r="N28" s="220">
        <v>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f t="shared" si="9"/>
        <v>17</v>
      </c>
      <c r="U28" s="220">
        <f t="shared" si="10"/>
        <v>17</v>
      </c>
      <c r="V28" s="220">
        <v>0</v>
      </c>
      <c r="W28" s="220">
        <v>0</v>
      </c>
      <c r="X28" s="220">
        <v>9</v>
      </c>
      <c r="Y28" s="220"/>
      <c r="Z28" s="220">
        <v>0</v>
      </c>
      <c r="AA28" s="220">
        <v>8</v>
      </c>
      <c r="AB28" s="220">
        <f t="shared" si="11"/>
        <v>0</v>
      </c>
      <c r="AC28" s="220">
        <v>0</v>
      </c>
      <c r="AD28" s="220">
        <v>0</v>
      </c>
      <c r="AE28" s="220">
        <v>0</v>
      </c>
      <c r="AF28" s="220">
        <v>0</v>
      </c>
      <c r="AG28" s="220">
        <v>0</v>
      </c>
      <c r="AH28" s="220">
        <v>0</v>
      </c>
      <c r="AI28" s="220">
        <f t="shared" si="12"/>
        <v>0</v>
      </c>
      <c r="AJ28" s="220">
        <f t="shared" si="13"/>
        <v>0</v>
      </c>
      <c r="AK28" s="220">
        <v>0</v>
      </c>
      <c r="AL28" s="220">
        <v>0</v>
      </c>
      <c r="AM28" s="220">
        <v>0</v>
      </c>
      <c r="AN28" s="220">
        <v>0</v>
      </c>
      <c r="AO28" s="220">
        <v>0</v>
      </c>
      <c r="AP28" s="220">
        <v>0</v>
      </c>
      <c r="AQ28" s="220">
        <f t="shared" si="14"/>
        <v>0</v>
      </c>
      <c r="AR28" s="220">
        <v>0</v>
      </c>
      <c r="AS28" s="220">
        <v>0</v>
      </c>
      <c r="AT28" s="220">
        <v>0</v>
      </c>
      <c r="AU28" s="220">
        <v>0</v>
      </c>
      <c r="AV28" s="220">
        <v>0</v>
      </c>
      <c r="AW28" s="220">
        <v>0</v>
      </c>
      <c r="AX28" s="220">
        <f t="shared" si="15"/>
        <v>0</v>
      </c>
      <c r="AY28" s="220">
        <f t="shared" si="16"/>
        <v>0</v>
      </c>
      <c r="AZ28" s="220">
        <v>0</v>
      </c>
      <c r="BA28" s="220">
        <v>0</v>
      </c>
      <c r="BB28" s="220">
        <v>0</v>
      </c>
      <c r="BC28" s="220">
        <v>0</v>
      </c>
      <c r="BD28" s="220">
        <v>0</v>
      </c>
      <c r="BE28" s="220">
        <v>0</v>
      </c>
      <c r="BF28" s="220">
        <f t="shared" si="17"/>
        <v>0</v>
      </c>
      <c r="BG28" s="220">
        <v>0</v>
      </c>
      <c r="BH28" s="220">
        <v>0</v>
      </c>
      <c r="BI28" s="220">
        <v>0</v>
      </c>
      <c r="BJ28" s="220">
        <v>0</v>
      </c>
      <c r="BK28" s="220">
        <v>0</v>
      </c>
      <c r="BL28" s="220">
        <v>0</v>
      </c>
      <c r="BM28" s="220">
        <f t="shared" si="18"/>
        <v>0</v>
      </c>
      <c r="BN28" s="220">
        <f t="shared" si="19"/>
        <v>0</v>
      </c>
      <c r="BO28" s="220">
        <v>0</v>
      </c>
      <c r="BP28" s="220">
        <v>0</v>
      </c>
      <c r="BQ28" s="220">
        <v>0</v>
      </c>
      <c r="BR28" s="220">
        <v>0</v>
      </c>
      <c r="BS28" s="220">
        <v>0</v>
      </c>
      <c r="BT28" s="220">
        <v>0</v>
      </c>
      <c r="BU28" s="220">
        <f t="shared" si="20"/>
        <v>0</v>
      </c>
      <c r="BV28" s="220">
        <v>0</v>
      </c>
      <c r="BW28" s="220">
        <v>0</v>
      </c>
      <c r="BX28" s="220">
        <v>0</v>
      </c>
      <c r="BY28" s="220">
        <v>0</v>
      </c>
      <c r="BZ28" s="220">
        <v>0</v>
      </c>
      <c r="CA28" s="220">
        <v>0</v>
      </c>
      <c r="CB28" s="220">
        <f t="shared" si="21"/>
        <v>0</v>
      </c>
      <c r="CC28" s="220">
        <f t="shared" si="22"/>
        <v>0</v>
      </c>
      <c r="CD28" s="220">
        <v>0</v>
      </c>
      <c r="CE28" s="220">
        <v>0</v>
      </c>
      <c r="CF28" s="220">
        <v>0</v>
      </c>
      <c r="CG28" s="220">
        <v>0</v>
      </c>
      <c r="CH28" s="220">
        <v>0</v>
      </c>
      <c r="CI28" s="220">
        <v>0</v>
      </c>
      <c r="CJ28" s="220">
        <f t="shared" si="23"/>
        <v>0</v>
      </c>
      <c r="CK28" s="220">
        <v>0</v>
      </c>
      <c r="CL28" s="220">
        <v>0</v>
      </c>
      <c r="CM28" s="220">
        <v>0</v>
      </c>
      <c r="CN28" s="220">
        <v>0</v>
      </c>
      <c r="CO28" s="220">
        <v>0</v>
      </c>
      <c r="CP28" s="220">
        <v>0</v>
      </c>
      <c r="CQ28" s="220">
        <f t="shared" si="24"/>
        <v>11</v>
      </c>
      <c r="CR28" s="220">
        <f t="shared" si="25"/>
        <v>11</v>
      </c>
      <c r="CS28" s="220">
        <v>0</v>
      </c>
      <c r="CT28" s="220">
        <v>0</v>
      </c>
      <c r="CU28" s="220">
        <v>0</v>
      </c>
      <c r="CV28" s="220">
        <v>11</v>
      </c>
      <c r="CW28" s="220">
        <v>0</v>
      </c>
      <c r="CX28" s="220">
        <v>0</v>
      </c>
      <c r="CY28" s="220">
        <f t="shared" si="26"/>
        <v>0</v>
      </c>
      <c r="CZ28" s="220">
        <v>0</v>
      </c>
      <c r="DA28" s="220">
        <v>0</v>
      </c>
      <c r="DB28" s="220">
        <v>0</v>
      </c>
      <c r="DC28" s="220">
        <v>0</v>
      </c>
      <c r="DD28" s="220">
        <v>0</v>
      </c>
      <c r="DE28" s="220">
        <v>0</v>
      </c>
      <c r="DF28" s="220">
        <f t="shared" si="27"/>
        <v>0</v>
      </c>
      <c r="DG28" s="220">
        <f t="shared" si="28"/>
        <v>0</v>
      </c>
      <c r="DH28" s="220">
        <v>0</v>
      </c>
      <c r="DI28" s="220">
        <v>0</v>
      </c>
      <c r="DJ28" s="220">
        <v>0</v>
      </c>
      <c r="DK28" s="220">
        <v>0</v>
      </c>
      <c r="DL28" s="220">
        <v>0</v>
      </c>
      <c r="DM28" s="220">
        <v>0</v>
      </c>
      <c r="DN28" s="220">
        <f t="shared" si="29"/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0</v>
      </c>
      <c r="DT28" s="220">
        <v>0</v>
      </c>
      <c r="DU28" s="220">
        <f t="shared" si="30"/>
        <v>33</v>
      </c>
      <c r="DV28" s="220">
        <v>33</v>
      </c>
      <c r="DW28" s="220">
        <v>0</v>
      </c>
      <c r="DX28" s="220">
        <v>0</v>
      </c>
      <c r="DY28" s="220">
        <v>0</v>
      </c>
      <c r="DZ28" s="220">
        <f t="shared" si="31"/>
        <v>0</v>
      </c>
      <c r="EA28" s="220">
        <f t="shared" si="32"/>
        <v>0</v>
      </c>
      <c r="EB28" s="220">
        <v>0</v>
      </c>
      <c r="EC28" s="220">
        <v>0</v>
      </c>
      <c r="ED28" s="220">
        <v>0</v>
      </c>
      <c r="EE28" s="220">
        <v>0</v>
      </c>
      <c r="EF28" s="220">
        <v>0</v>
      </c>
      <c r="EG28" s="220">
        <v>0</v>
      </c>
      <c r="EH28" s="220">
        <f t="shared" si="33"/>
        <v>0</v>
      </c>
      <c r="EI28" s="220">
        <v>0</v>
      </c>
      <c r="EJ28" s="220">
        <v>0</v>
      </c>
      <c r="EK28" s="220">
        <v>0</v>
      </c>
      <c r="EL28" s="220">
        <v>0</v>
      </c>
      <c r="EM28" s="220">
        <v>0</v>
      </c>
      <c r="EN28" s="220">
        <v>0</v>
      </c>
    </row>
    <row r="29" spans="1:144" s="177" customFormat="1" ht="12" customHeight="1">
      <c r="A29" s="178" t="s">
        <v>248</v>
      </c>
      <c r="B29" s="179" t="s">
        <v>360</v>
      </c>
      <c r="C29" s="178" t="s">
        <v>361</v>
      </c>
      <c r="D29" s="220">
        <f t="shared" si="5"/>
        <v>2073</v>
      </c>
      <c r="E29" s="220">
        <f t="shared" si="6"/>
        <v>1841</v>
      </c>
      <c r="F29" s="220">
        <f t="shared" si="7"/>
        <v>1144</v>
      </c>
      <c r="G29" s="220">
        <v>0</v>
      </c>
      <c r="H29" s="220">
        <v>1076</v>
      </c>
      <c r="I29" s="220">
        <v>68</v>
      </c>
      <c r="J29" s="220">
        <v>0</v>
      </c>
      <c r="K29" s="220">
        <v>0</v>
      </c>
      <c r="L29" s="220">
        <v>0</v>
      </c>
      <c r="M29" s="220">
        <f t="shared" si="8"/>
        <v>697</v>
      </c>
      <c r="N29" s="220">
        <v>0</v>
      </c>
      <c r="O29" s="220">
        <v>697</v>
      </c>
      <c r="P29" s="220">
        <v>0</v>
      </c>
      <c r="Q29" s="220">
        <v>0</v>
      </c>
      <c r="R29" s="220">
        <v>0</v>
      </c>
      <c r="S29" s="220">
        <v>0</v>
      </c>
      <c r="T29" s="220">
        <f t="shared" si="9"/>
        <v>9</v>
      </c>
      <c r="U29" s="220">
        <f t="shared" si="10"/>
        <v>9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9</v>
      </c>
      <c r="AB29" s="220">
        <f t="shared" si="11"/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f t="shared" si="12"/>
        <v>0</v>
      </c>
      <c r="AJ29" s="220">
        <f t="shared" si="13"/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f t="shared" si="14"/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f t="shared" si="15"/>
        <v>0</v>
      </c>
      <c r="AY29" s="220">
        <f t="shared" si="16"/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f t="shared" si="17"/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f t="shared" si="18"/>
        <v>0</v>
      </c>
      <c r="BN29" s="220">
        <f t="shared" si="19"/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f t="shared" si="20"/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f t="shared" si="21"/>
        <v>0</v>
      </c>
      <c r="CC29" s="220">
        <f t="shared" si="22"/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f t="shared" si="23"/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f t="shared" si="24"/>
        <v>134</v>
      </c>
      <c r="CR29" s="220">
        <f t="shared" si="25"/>
        <v>100</v>
      </c>
      <c r="CS29" s="220">
        <v>0</v>
      </c>
      <c r="CT29" s="220">
        <v>0</v>
      </c>
      <c r="CU29" s="220">
        <v>49</v>
      </c>
      <c r="CV29" s="220">
        <v>51</v>
      </c>
      <c r="CW29" s="220">
        <v>0</v>
      </c>
      <c r="CX29" s="220">
        <v>0</v>
      </c>
      <c r="CY29" s="220">
        <f t="shared" si="26"/>
        <v>34</v>
      </c>
      <c r="CZ29" s="220">
        <v>0</v>
      </c>
      <c r="DA29" s="220">
        <v>0</v>
      </c>
      <c r="DB29" s="220">
        <v>34</v>
      </c>
      <c r="DC29" s="220">
        <v>0</v>
      </c>
      <c r="DD29" s="220">
        <v>0</v>
      </c>
      <c r="DE29" s="220">
        <v>0</v>
      </c>
      <c r="DF29" s="220">
        <f t="shared" si="27"/>
        <v>0</v>
      </c>
      <c r="DG29" s="220">
        <f t="shared" si="28"/>
        <v>0</v>
      </c>
      <c r="DH29" s="220">
        <v>0</v>
      </c>
      <c r="DI29" s="220">
        <v>0</v>
      </c>
      <c r="DJ29" s="220">
        <v>0</v>
      </c>
      <c r="DK29" s="220">
        <v>0</v>
      </c>
      <c r="DL29" s="220">
        <v>0</v>
      </c>
      <c r="DM29" s="220">
        <v>0</v>
      </c>
      <c r="DN29" s="220">
        <f t="shared" si="29"/>
        <v>0</v>
      </c>
      <c r="DO29" s="220">
        <v>0</v>
      </c>
      <c r="DP29" s="220">
        <v>0</v>
      </c>
      <c r="DQ29" s="220">
        <v>0</v>
      </c>
      <c r="DR29" s="220">
        <v>0</v>
      </c>
      <c r="DS29" s="220">
        <v>0</v>
      </c>
      <c r="DT29" s="220">
        <v>0</v>
      </c>
      <c r="DU29" s="220">
        <f t="shared" si="30"/>
        <v>89</v>
      </c>
      <c r="DV29" s="220">
        <v>89</v>
      </c>
      <c r="DW29" s="220">
        <v>0</v>
      </c>
      <c r="DX29" s="220">
        <v>0</v>
      </c>
      <c r="DY29" s="220">
        <v>0</v>
      </c>
      <c r="DZ29" s="220">
        <f t="shared" si="31"/>
        <v>0</v>
      </c>
      <c r="EA29" s="220">
        <f t="shared" si="32"/>
        <v>0</v>
      </c>
      <c r="EB29" s="220">
        <v>0</v>
      </c>
      <c r="EC29" s="220">
        <v>0</v>
      </c>
      <c r="ED29" s="220">
        <v>0</v>
      </c>
      <c r="EE29" s="220">
        <v>0</v>
      </c>
      <c r="EF29" s="220">
        <v>0</v>
      </c>
      <c r="EG29" s="220">
        <v>0</v>
      </c>
      <c r="EH29" s="220">
        <f t="shared" si="33"/>
        <v>0</v>
      </c>
      <c r="EI29" s="220">
        <v>0</v>
      </c>
      <c r="EJ29" s="220">
        <v>0</v>
      </c>
      <c r="EK29" s="220">
        <v>0</v>
      </c>
      <c r="EL29" s="220">
        <v>0</v>
      </c>
      <c r="EM29" s="220">
        <v>0</v>
      </c>
      <c r="EN29" s="220">
        <v>0</v>
      </c>
    </row>
    <row r="30" spans="1:144" s="177" customFormat="1" ht="12" customHeight="1">
      <c r="A30" s="178" t="s">
        <v>248</v>
      </c>
      <c r="B30" s="179" t="s">
        <v>362</v>
      </c>
      <c r="C30" s="178" t="s">
        <v>363</v>
      </c>
      <c r="D30" s="220">
        <f t="shared" si="5"/>
        <v>7185</v>
      </c>
      <c r="E30" s="220">
        <f t="shared" si="6"/>
        <v>5908</v>
      </c>
      <c r="F30" s="220">
        <f t="shared" si="7"/>
        <v>4511</v>
      </c>
      <c r="G30" s="220">
        <v>0</v>
      </c>
      <c r="H30" s="220">
        <v>4511</v>
      </c>
      <c r="I30" s="220">
        <v>0</v>
      </c>
      <c r="J30" s="220">
        <v>0</v>
      </c>
      <c r="K30" s="220">
        <v>0</v>
      </c>
      <c r="L30" s="220">
        <v>0</v>
      </c>
      <c r="M30" s="220">
        <f t="shared" si="8"/>
        <v>1397</v>
      </c>
      <c r="N30" s="220">
        <v>0</v>
      </c>
      <c r="O30" s="220">
        <v>1397</v>
      </c>
      <c r="P30" s="220">
        <v>0</v>
      </c>
      <c r="Q30" s="220">
        <v>0</v>
      </c>
      <c r="R30" s="220">
        <v>0</v>
      </c>
      <c r="S30" s="220">
        <v>0</v>
      </c>
      <c r="T30" s="220">
        <f t="shared" si="9"/>
        <v>513</v>
      </c>
      <c r="U30" s="220">
        <f t="shared" si="10"/>
        <v>247</v>
      </c>
      <c r="V30" s="220">
        <v>0</v>
      </c>
      <c r="W30" s="220">
        <v>0</v>
      </c>
      <c r="X30" s="220">
        <v>187</v>
      </c>
      <c r="Y30" s="220">
        <v>0</v>
      </c>
      <c r="Z30" s="220">
        <v>0</v>
      </c>
      <c r="AA30" s="220">
        <v>60</v>
      </c>
      <c r="AB30" s="220">
        <f t="shared" si="11"/>
        <v>266</v>
      </c>
      <c r="AC30" s="220">
        <v>0</v>
      </c>
      <c r="AD30" s="220">
        <v>0</v>
      </c>
      <c r="AE30" s="220">
        <v>128</v>
      </c>
      <c r="AF30" s="220">
        <v>0</v>
      </c>
      <c r="AG30" s="220">
        <v>0</v>
      </c>
      <c r="AH30" s="220">
        <v>138</v>
      </c>
      <c r="AI30" s="220">
        <f t="shared" si="12"/>
        <v>0</v>
      </c>
      <c r="AJ30" s="220">
        <f t="shared" si="13"/>
        <v>0</v>
      </c>
      <c r="AK30" s="220">
        <v>0</v>
      </c>
      <c r="AL30" s="220">
        <v>0</v>
      </c>
      <c r="AM30" s="220">
        <v>0</v>
      </c>
      <c r="AN30" s="220">
        <v>0</v>
      </c>
      <c r="AO30" s="220">
        <v>0</v>
      </c>
      <c r="AP30" s="220">
        <v>0</v>
      </c>
      <c r="AQ30" s="220">
        <f t="shared" si="14"/>
        <v>0</v>
      </c>
      <c r="AR30" s="220">
        <v>0</v>
      </c>
      <c r="AS30" s="220">
        <v>0</v>
      </c>
      <c r="AT30" s="220">
        <v>0</v>
      </c>
      <c r="AU30" s="220">
        <v>0</v>
      </c>
      <c r="AV30" s="220">
        <v>0</v>
      </c>
      <c r="AW30" s="220">
        <v>0</v>
      </c>
      <c r="AX30" s="220">
        <f t="shared" si="15"/>
        <v>0</v>
      </c>
      <c r="AY30" s="220">
        <f t="shared" si="16"/>
        <v>0</v>
      </c>
      <c r="AZ30" s="220">
        <v>0</v>
      </c>
      <c r="BA30" s="220">
        <v>0</v>
      </c>
      <c r="BB30" s="220">
        <v>0</v>
      </c>
      <c r="BC30" s="220">
        <v>0</v>
      </c>
      <c r="BD30" s="220">
        <v>0</v>
      </c>
      <c r="BE30" s="220">
        <v>0</v>
      </c>
      <c r="BF30" s="220">
        <f t="shared" si="17"/>
        <v>0</v>
      </c>
      <c r="BG30" s="220">
        <v>0</v>
      </c>
      <c r="BH30" s="220">
        <v>0</v>
      </c>
      <c r="BI30" s="220">
        <v>0</v>
      </c>
      <c r="BJ30" s="220">
        <v>0</v>
      </c>
      <c r="BK30" s="220">
        <v>0</v>
      </c>
      <c r="BL30" s="220">
        <v>0</v>
      </c>
      <c r="BM30" s="220">
        <f t="shared" si="18"/>
        <v>0</v>
      </c>
      <c r="BN30" s="220">
        <f t="shared" si="19"/>
        <v>0</v>
      </c>
      <c r="BO30" s="220">
        <v>0</v>
      </c>
      <c r="BP30" s="220">
        <v>0</v>
      </c>
      <c r="BQ30" s="220">
        <v>0</v>
      </c>
      <c r="BR30" s="220">
        <v>0</v>
      </c>
      <c r="BS30" s="220">
        <v>0</v>
      </c>
      <c r="BT30" s="220">
        <v>0</v>
      </c>
      <c r="BU30" s="220">
        <f t="shared" si="20"/>
        <v>0</v>
      </c>
      <c r="BV30" s="220">
        <v>0</v>
      </c>
      <c r="BW30" s="220">
        <v>0</v>
      </c>
      <c r="BX30" s="220">
        <v>0</v>
      </c>
      <c r="BY30" s="220">
        <v>0</v>
      </c>
      <c r="BZ30" s="220">
        <v>0</v>
      </c>
      <c r="CA30" s="220">
        <v>0</v>
      </c>
      <c r="CB30" s="220">
        <f t="shared" si="21"/>
        <v>0</v>
      </c>
      <c r="CC30" s="220">
        <f t="shared" si="22"/>
        <v>0</v>
      </c>
      <c r="CD30" s="220">
        <v>0</v>
      </c>
      <c r="CE30" s="220">
        <v>0</v>
      </c>
      <c r="CF30" s="220">
        <v>0</v>
      </c>
      <c r="CG30" s="220">
        <v>0</v>
      </c>
      <c r="CH30" s="220">
        <v>0</v>
      </c>
      <c r="CI30" s="220">
        <v>0</v>
      </c>
      <c r="CJ30" s="220">
        <f t="shared" si="23"/>
        <v>0</v>
      </c>
      <c r="CK30" s="220">
        <v>0</v>
      </c>
      <c r="CL30" s="220">
        <v>0</v>
      </c>
      <c r="CM30" s="220">
        <v>0</v>
      </c>
      <c r="CN30" s="220">
        <v>0</v>
      </c>
      <c r="CO30" s="220">
        <v>0</v>
      </c>
      <c r="CP30" s="220">
        <v>0</v>
      </c>
      <c r="CQ30" s="220">
        <f t="shared" si="24"/>
        <v>679</v>
      </c>
      <c r="CR30" s="220">
        <f t="shared" si="25"/>
        <v>603</v>
      </c>
      <c r="CS30" s="220">
        <v>0</v>
      </c>
      <c r="CT30" s="220">
        <v>0</v>
      </c>
      <c r="CU30" s="220">
        <v>63</v>
      </c>
      <c r="CV30" s="220">
        <v>526</v>
      </c>
      <c r="CW30" s="220">
        <v>14</v>
      </c>
      <c r="CX30" s="220">
        <v>0</v>
      </c>
      <c r="CY30" s="220">
        <f t="shared" si="26"/>
        <v>76</v>
      </c>
      <c r="CZ30" s="220">
        <v>0</v>
      </c>
      <c r="DA30" s="220">
        <v>0</v>
      </c>
      <c r="DB30" s="220">
        <v>3</v>
      </c>
      <c r="DC30" s="220">
        <v>69</v>
      </c>
      <c r="DD30" s="220">
        <v>4</v>
      </c>
      <c r="DE30" s="220">
        <v>0</v>
      </c>
      <c r="DF30" s="220">
        <f t="shared" si="27"/>
        <v>0</v>
      </c>
      <c r="DG30" s="220">
        <f t="shared" si="28"/>
        <v>0</v>
      </c>
      <c r="DH30" s="220">
        <v>0</v>
      </c>
      <c r="DI30" s="220">
        <v>0</v>
      </c>
      <c r="DJ30" s="220">
        <v>0</v>
      </c>
      <c r="DK30" s="220">
        <v>0</v>
      </c>
      <c r="DL30" s="220">
        <v>0</v>
      </c>
      <c r="DM30" s="220">
        <v>0</v>
      </c>
      <c r="DN30" s="220">
        <f t="shared" si="29"/>
        <v>0</v>
      </c>
      <c r="DO30" s="220">
        <v>0</v>
      </c>
      <c r="DP30" s="220">
        <v>0</v>
      </c>
      <c r="DQ30" s="220">
        <v>0</v>
      </c>
      <c r="DR30" s="220">
        <v>0</v>
      </c>
      <c r="DS30" s="220">
        <v>0</v>
      </c>
      <c r="DT30" s="220">
        <v>0</v>
      </c>
      <c r="DU30" s="220">
        <f t="shared" si="30"/>
        <v>85</v>
      </c>
      <c r="DV30" s="220">
        <v>85</v>
      </c>
      <c r="DW30" s="220">
        <v>0</v>
      </c>
      <c r="DX30" s="220">
        <v>0</v>
      </c>
      <c r="DY30" s="220">
        <v>0</v>
      </c>
      <c r="DZ30" s="220">
        <f t="shared" si="31"/>
        <v>0</v>
      </c>
      <c r="EA30" s="220">
        <f t="shared" si="32"/>
        <v>0</v>
      </c>
      <c r="EB30" s="220">
        <v>0</v>
      </c>
      <c r="EC30" s="220">
        <v>0</v>
      </c>
      <c r="ED30" s="220">
        <v>0</v>
      </c>
      <c r="EE30" s="220">
        <v>0</v>
      </c>
      <c r="EF30" s="220">
        <v>0</v>
      </c>
      <c r="EG30" s="220">
        <v>0</v>
      </c>
      <c r="EH30" s="220">
        <f t="shared" si="33"/>
        <v>0</v>
      </c>
      <c r="EI30" s="220">
        <v>0</v>
      </c>
      <c r="EJ30" s="220">
        <v>0</v>
      </c>
      <c r="EK30" s="220">
        <v>0</v>
      </c>
      <c r="EL30" s="220">
        <v>0</v>
      </c>
      <c r="EM30" s="220">
        <v>0</v>
      </c>
      <c r="EN30" s="220">
        <v>0</v>
      </c>
    </row>
    <row r="31" spans="1:144" s="177" customFormat="1" ht="12" customHeight="1">
      <c r="A31" s="178" t="s">
        <v>248</v>
      </c>
      <c r="B31" s="179" t="s">
        <v>364</v>
      </c>
      <c r="C31" s="178" t="s">
        <v>365</v>
      </c>
      <c r="D31" s="220">
        <f t="shared" si="5"/>
        <v>1195</v>
      </c>
      <c r="E31" s="220">
        <f t="shared" si="6"/>
        <v>1087</v>
      </c>
      <c r="F31" s="220">
        <f t="shared" si="7"/>
        <v>1055</v>
      </c>
      <c r="G31" s="220">
        <v>0</v>
      </c>
      <c r="H31" s="220">
        <v>1055</v>
      </c>
      <c r="I31" s="220">
        <v>0</v>
      </c>
      <c r="J31" s="220">
        <v>0</v>
      </c>
      <c r="K31" s="220">
        <v>0</v>
      </c>
      <c r="L31" s="220">
        <v>0</v>
      </c>
      <c r="M31" s="220">
        <f t="shared" si="8"/>
        <v>32</v>
      </c>
      <c r="N31" s="220">
        <v>0</v>
      </c>
      <c r="O31" s="220">
        <v>32</v>
      </c>
      <c r="P31" s="220">
        <v>0</v>
      </c>
      <c r="Q31" s="220">
        <v>0</v>
      </c>
      <c r="R31" s="220">
        <v>0</v>
      </c>
      <c r="S31" s="220">
        <v>0</v>
      </c>
      <c r="T31" s="220">
        <f t="shared" si="9"/>
        <v>67</v>
      </c>
      <c r="U31" s="220">
        <f t="shared" si="10"/>
        <v>40</v>
      </c>
      <c r="V31" s="220">
        <v>0</v>
      </c>
      <c r="W31" s="220">
        <v>0</v>
      </c>
      <c r="X31" s="220">
        <v>40</v>
      </c>
      <c r="Y31" s="220">
        <v>0</v>
      </c>
      <c r="Z31" s="220">
        <v>0</v>
      </c>
      <c r="AA31" s="220">
        <v>0</v>
      </c>
      <c r="AB31" s="220">
        <f t="shared" si="11"/>
        <v>27</v>
      </c>
      <c r="AC31" s="220">
        <v>0</v>
      </c>
      <c r="AD31" s="220">
        <v>0</v>
      </c>
      <c r="AE31" s="220">
        <v>13</v>
      </c>
      <c r="AF31" s="220">
        <v>0</v>
      </c>
      <c r="AG31" s="220">
        <v>0</v>
      </c>
      <c r="AH31" s="220">
        <v>14</v>
      </c>
      <c r="AI31" s="220">
        <f t="shared" si="12"/>
        <v>0</v>
      </c>
      <c r="AJ31" s="220">
        <f t="shared" si="13"/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f t="shared" si="14"/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f t="shared" si="15"/>
        <v>0</v>
      </c>
      <c r="AY31" s="220">
        <f t="shared" si="16"/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f t="shared" si="17"/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f t="shared" si="18"/>
        <v>0</v>
      </c>
      <c r="BN31" s="220">
        <f t="shared" si="19"/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f t="shared" si="20"/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f t="shared" si="21"/>
        <v>0</v>
      </c>
      <c r="CC31" s="220">
        <f t="shared" si="22"/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f t="shared" si="23"/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f t="shared" si="24"/>
        <v>41</v>
      </c>
      <c r="CR31" s="220">
        <f t="shared" si="25"/>
        <v>41</v>
      </c>
      <c r="CS31" s="220">
        <v>0</v>
      </c>
      <c r="CT31" s="220">
        <v>0</v>
      </c>
      <c r="CU31" s="220">
        <v>0</v>
      </c>
      <c r="CV31" s="220">
        <v>41</v>
      </c>
      <c r="CW31" s="220">
        <v>0</v>
      </c>
      <c r="CX31" s="220">
        <v>0</v>
      </c>
      <c r="CY31" s="220">
        <f t="shared" si="26"/>
        <v>0</v>
      </c>
      <c r="CZ31" s="220">
        <v>0</v>
      </c>
      <c r="DA31" s="220">
        <v>0</v>
      </c>
      <c r="DB31" s="220">
        <v>0</v>
      </c>
      <c r="DC31" s="220">
        <v>0</v>
      </c>
      <c r="DD31" s="220">
        <v>0</v>
      </c>
      <c r="DE31" s="220">
        <v>0</v>
      </c>
      <c r="DF31" s="220">
        <f t="shared" si="27"/>
        <v>0</v>
      </c>
      <c r="DG31" s="220">
        <f t="shared" si="28"/>
        <v>0</v>
      </c>
      <c r="DH31" s="220">
        <v>0</v>
      </c>
      <c r="DI31" s="220">
        <v>0</v>
      </c>
      <c r="DJ31" s="220">
        <v>0</v>
      </c>
      <c r="DK31" s="220">
        <v>0</v>
      </c>
      <c r="DL31" s="220">
        <v>0</v>
      </c>
      <c r="DM31" s="220">
        <v>0</v>
      </c>
      <c r="DN31" s="220">
        <f t="shared" si="29"/>
        <v>0</v>
      </c>
      <c r="DO31" s="220">
        <v>0</v>
      </c>
      <c r="DP31" s="220">
        <v>0</v>
      </c>
      <c r="DQ31" s="220">
        <v>0</v>
      </c>
      <c r="DR31" s="220">
        <v>0</v>
      </c>
      <c r="DS31" s="220">
        <v>0</v>
      </c>
      <c r="DT31" s="220">
        <v>0</v>
      </c>
      <c r="DU31" s="220">
        <f t="shared" si="30"/>
        <v>0</v>
      </c>
      <c r="DV31" s="220">
        <v>0</v>
      </c>
      <c r="DW31" s="220">
        <v>0</v>
      </c>
      <c r="DX31" s="220">
        <v>0</v>
      </c>
      <c r="DY31" s="220">
        <v>0</v>
      </c>
      <c r="DZ31" s="220">
        <f t="shared" si="31"/>
        <v>0</v>
      </c>
      <c r="EA31" s="220">
        <f t="shared" si="32"/>
        <v>0</v>
      </c>
      <c r="EB31" s="220">
        <v>0</v>
      </c>
      <c r="EC31" s="220">
        <v>0</v>
      </c>
      <c r="ED31" s="220">
        <v>0</v>
      </c>
      <c r="EE31" s="220">
        <v>0</v>
      </c>
      <c r="EF31" s="220">
        <v>0</v>
      </c>
      <c r="EG31" s="220">
        <v>0</v>
      </c>
      <c r="EH31" s="220">
        <f t="shared" si="33"/>
        <v>0</v>
      </c>
      <c r="EI31" s="220">
        <v>0</v>
      </c>
      <c r="EJ31" s="220">
        <v>0</v>
      </c>
      <c r="EK31" s="220">
        <v>0</v>
      </c>
      <c r="EL31" s="220">
        <v>0</v>
      </c>
      <c r="EM31" s="220">
        <v>0</v>
      </c>
      <c r="EN31" s="220">
        <v>0</v>
      </c>
    </row>
    <row r="32" spans="1:144" s="177" customFormat="1" ht="12" customHeight="1">
      <c r="A32" s="178" t="s">
        <v>248</v>
      </c>
      <c r="B32" s="179" t="s">
        <v>366</v>
      </c>
      <c r="C32" s="178" t="s">
        <v>367</v>
      </c>
      <c r="D32" s="220">
        <f t="shared" si="5"/>
        <v>2050</v>
      </c>
      <c r="E32" s="220">
        <f t="shared" si="6"/>
        <v>1578</v>
      </c>
      <c r="F32" s="220">
        <f t="shared" si="7"/>
        <v>1487</v>
      </c>
      <c r="G32" s="220">
        <v>0</v>
      </c>
      <c r="H32" s="220">
        <v>1487</v>
      </c>
      <c r="I32" s="220">
        <v>0</v>
      </c>
      <c r="J32" s="220">
        <v>0</v>
      </c>
      <c r="K32" s="220">
        <v>0</v>
      </c>
      <c r="L32" s="220">
        <v>0</v>
      </c>
      <c r="M32" s="220">
        <f t="shared" si="8"/>
        <v>91</v>
      </c>
      <c r="N32" s="220">
        <v>0</v>
      </c>
      <c r="O32" s="220">
        <v>91</v>
      </c>
      <c r="P32" s="220">
        <v>0</v>
      </c>
      <c r="Q32" s="220">
        <v>0</v>
      </c>
      <c r="R32" s="220">
        <v>0</v>
      </c>
      <c r="S32" s="220">
        <v>0</v>
      </c>
      <c r="T32" s="220">
        <f t="shared" si="9"/>
        <v>311</v>
      </c>
      <c r="U32" s="220">
        <f t="shared" si="10"/>
        <v>267</v>
      </c>
      <c r="V32" s="220">
        <v>0</v>
      </c>
      <c r="W32" s="220">
        <v>0</v>
      </c>
      <c r="X32" s="220">
        <v>243</v>
      </c>
      <c r="Y32" s="220">
        <v>0</v>
      </c>
      <c r="Z32" s="220">
        <v>0</v>
      </c>
      <c r="AA32" s="220">
        <v>24</v>
      </c>
      <c r="AB32" s="220">
        <f t="shared" si="11"/>
        <v>44</v>
      </c>
      <c r="AC32" s="220">
        <v>0</v>
      </c>
      <c r="AD32" s="220">
        <v>0</v>
      </c>
      <c r="AE32" s="220">
        <v>21</v>
      </c>
      <c r="AF32" s="220">
        <v>0</v>
      </c>
      <c r="AG32" s="220">
        <v>0</v>
      </c>
      <c r="AH32" s="220">
        <v>23</v>
      </c>
      <c r="AI32" s="220">
        <f t="shared" si="12"/>
        <v>0</v>
      </c>
      <c r="AJ32" s="220">
        <f t="shared" si="13"/>
        <v>0</v>
      </c>
      <c r="AK32" s="220">
        <v>0</v>
      </c>
      <c r="AL32" s="220">
        <v>0</v>
      </c>
      <c r="AM32" s="220">
        <v>0</v>
      </c>
      <c r="AN32" s="220">
        <v>0</v>
      </c>
      <c r="AO32" s="220">
        <v>0</v>
      </c>
      <c r="AP32" s="220">
        <v>0</v>
      </c>
      <c r="AQ32" s="220">
        <f t="shared" si="14"/>
        <v>0</v>
      </c>
      <c r="AR32" s="220">
        <v>0</v>
      </c>
      <c r="AS32" s="220">
        <v>0</v>
      </c>
      <c r="AT32" s="220">
        <v>0</v>
      </c>
      <c r="AU32" s="220">
        <v>0</v>
      </c>
      <c r="AV32" s="220">
        <v>0</v>
      </c>
      <c r="AW32" s="220">
        <v>0</v>
      </c>
      <c r="AX32" s="220">
        <f t="shared" si="15"/>
        <v>0</v>
      </c>
      <c r="AY32" s="220">
        <f t="shared" si="16"/>
        <v>0</v>
      </c>
      <c r="AZ32" s="220">
        <v>0</v>
      </c>
      <c r="BA32" s="220">
        <v>0</v>
      </c>
      <c r="BB32" s="220">
        <v>0</v>
      </c>
      <c r="BC32" s="220">
        <v>0</v>
      </c>
      <c r="BD32" s="220">
        <v>0</v>
      </c>
      <c r="BE32" s="220">
        <v>0</v>
      </c>
      <c r="BF32" s="220">
        <f t="shared" si="17"/>
        <v>0</v>
      </c>
      <c r="BG32" s="220">
        <v>0</v>
      </c>
      <c r="BH32" s="220">
        <v>0</v>
      </c>
      <c r="BI32" s="220">
        <v>0</v>
      </c>
      <c r="BJ32" s="220">
        <v>0</v>
      </c>
      <c r="BK32" s="220">
        <v>0</v>
      </c>
      <c r="BL32" s="220">
        <v>0</v>
      </c>
      <c r="BM32" s="220">
        <f t="shared" si="18"/>
        <v>0</v>
      </c>
      <c r="BN32" s="220">
        <f t="shared" si="19"/>
        <v>0</v>
      </c>
      <c r="BO32" s="220">
        <v>0</v>
      </c>
      <c r="BP32" s="220">
        <v>0</v>
      </c>
      <c r="BQ32" s="220">
        <v>0</v>
      </c>
      <c r="BR32" s="220">
        <v>0</v>
      </c>
      <c r="BS32" s="220">
        <v>0</v>
      </c>
      <c r="BT32" s="220">
        <v>0</v>
      </c>
      <c r="BU32" s="220">
        <f t="shared" si="20"/>
        <v>0</v>
      </c>
      <c r="BV32" s="220">
        <v>0</v>
      </c>
      <c r="BW32" s="220">
        <v>0</v>
      </c>
      <c r="BX32" s="220">
        <v>0</v>
      </c>
      <c r="BY32" s="220">
        <v>0</v>
      </c>
      <c r="BZ32" s="220">
        <v>0</v>
      </c>
      <c r="CA32" s="220">
        <v>0</v>
      </c>
      <c r="CB32" s="220">
        <f t="shared" si="21"/>
        <v>0</v>
      </c>
      <c r="CC32" s="220">
        <f t="shared" si="22"/>
        <v>0</v>
      </c>
      <c r="CD32" s="220">
        <v>0</v>
      </c>
      <c r="CE32" s="220">
        <v>0</v>
      </c>
      <c r="CF32" s="220">
        <v>0</v>
      </c>
      <c r="CG32" s="220">
        <v>0</v>
      </c>
      <c r="CH32" s="220">
        <v>0</v>
      </c>
      <c r="CI32" s="220">
        <v>0</v>
      </c>
      <c r="CJ32" s="220">
        <f t="shared" si="23"/>
        <v>0</v>
      </c>
      <c r="CK32" s="220">
        <v>0</v>
      </c>
      <c r="CL32" s="220">
        <v>0</v>
      </c>
      <c r="CM32" s="220">
        <v>0</v>
      </c>
      <c r="CN32" s="220">
        <v>0</v>
      </c>
      <c r="CO32" s="220">
        <v>0</v>
      </c>
      <c r="CP32" s="220">
        <v>0</v>
      </c>
      <c r="CQ32" s="220">
        <f t="shared" si="24"/>
        <v>95</v>
      </c>
      <c r="CR32" s="220">
        <f t="shared" si="25"/>
        <v>95</v>
      </c>
      <c r="CS32" s="220">
        <v>0</v>
      </c>
      <c r="CT32" s="220">
        <v>0</v>
      </c>
      <c r="CU32" s="220">
        <v>0</v>
      </c>
      <c r="CV32" s="220">
        <v>95</v>
      </c>
      <c r="CW32" s="220">
        <v>0</v>
      </c>
      <c r="CX32" s="220">
        <v>0</v>
      </c>
      <c r="CY32" s="220">
        <f t="shared" si="26"/>
        <v>0</v>
      </c>
      <c r="CZ32" s="220">
        <v>0</v>
      </c>
      <c r="DA32" s="220">
        <v>0</v>
      </c>
      <c r="DB32" s="220">
        <v>0</v>
      </c>
      <c r="DC32" s="220">
        <v>0</v>
      </c>
      <c r="DD32" s="220">
        <v>0</v>
      </c>
      <c r="DE32" s="220">
        <v>0</v>
      </c>
      <c r="DF32" s="220">
        <f t="shared" si="27"/>
        <v>0</v>
      </c>
      <c r="DG32" s="220">
        <f t="shared" si="28"/>
        <v>0</v>
      </c>
      <c r="DH32" s="220">
        <v>0</v>
      </c>
      <c r="DI32" s="220">
        <v>0</v>
      </c>
      <c r="DJ32" s="220">
        <v>0</v>
      </c>
      <c r="DK32" s="220">
        <v>0</v>
      </c>
      <c r="DL32" s="220">
        <v>0</v>
      </c>
      <c r="DM32" s="220">
        <v>0</v>
      </c>
      <c r="DN32" s="220">
        <f t="shared" si="29"/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f t="shared" si="30"/>
        <v>66</v>
      </c>
      <c r="DV32" s="220">
        <v>66</v>
      </c>
      <c r="DW32" s="220">
        <v>0</v>
      </c>
      <c r="DX32" s="220">
        <v>0</v>
      </c>
      <c r="DY32" s="220">
        <v>0</v>
      </c>
      <c r="DZ32" s="220">
        <f t="shared" si="31"/>
        <v>0</v>
      </c>
      <c r="EA32" s="220">
        <f t="shared" si="32"/>
        <v>0</v>
      </c>
      <c r="EB32" s="220">
        <v>0</v>
      </c>
      <c r="EC32" s="220">
        <v>0</v>
      </c>
      <c r="ED32" s="220">
        <v>0</v>
      </c>
      <c r="EE32" s="220">
        <v>0</v>
      </c>
      <c r="EF32" s="220">
        <v>0</v>
      </c>
      <c r="EG32" s="220">
        <v>0</v>
      </c>
      <c r="EH32" s="220">
        <f t="shared" si="33"/>
        <v>0</v>
      </c>
      <c r="EI32" s="220">
        <v>0</v>
      </c>
      <c r="EJ32" s="220">
        <v>0</v>
      </c>
      <c r="EK32" s="220">
        <v>0</v>
      </c>
      <c r="EL32" s="220">
        <v>0</v>
      </c>
      <c r="EM32" s="220">
        <v>0</v>
      </c>
      <c r="EN32" s="220">
        <v>0</v>
      </c>
    </row>
    <row r="33" spans="1:144" s="177" customFormat="1" ht="12" customHeight="1">
      <c r="A33" s="178" t="s">
        <v>248</v>
      </c>
      <c r="B33" s="179" t="s">
        <v>368</v>
      </c>
      <c r="C33" s="178" t="s">
        <v>369</v>
      </c>
      <c r="D33" s="220">
        <f t="shared" si="5"/>
        <v>1291</v>
      </c>
      <c r="E33" s="220">
        <f t="shared" si="6"/>
        <v>1158</v>
      </c>
      <c r="F33" s="220">
        <f t="shared" si="7"/>
        <v>1050</v>
      </c>
      <c r="G33" s="220">
        <v>0</v>
      </c>
      <c r="H33" s="220">
        <v>1050</v>
      </c>
      <c r="I33" s="220">
        <v>0</v>
      </c>
      <c r="J33" s="220">
        <v>0</v>
      </c>
      <c r="K33" s="220">
        <v>0</v>
      </c>
      <c r="L33" s="220">
        <v>0</v>
      </c>
      <c r="M33" s="220">
        <f t="shared" si="8"/>
        <v>108</v>
      </c>
      <c r="N33" s="220">
        <v>0</v>
      </c>
      <c r="O33" s="220">
        <v>108</v>
      </c>
      <c r="P33" s="220">
        <v>0</v>
      </c>
      <c r="Q33" s="220">
        <v>0</v>
      </c>
      <c r="R33" s="220">
        <v>0</v>
      </c>
      <c r="S33" s="220">
        <v>0</v>
      </c>
      <c r="T33" s="220">
        <f t="shared" si="9"/>
        <v>78</v>
      </c>
      <c r="U33" s="220">
        <f t="shared" si="10"/>
        <v>75</v>
      </c>
      <c r="V33" s="220">
        <v>0</v>
      </c>
      <c r="W33" s="220">
        <v>0</v>
      </c>
      <c r="X33" s="220">
        <v>64</v>
      </c>
      <c r="Y33" s="220">
        <v>0</v>
      </c>
      <c r="Z33" s="220">
        <v>0</v>
      </c>
      <c r="AA33" s="220">
        <v>11</v>
      </c>
      <c r="AB33" s="220">
        <f t="shared" si="11"/>
        <v>3</v>
      </c>
      <c r="AC33" s="220">
        <v>0</v>
      </c>
      <c r="AD33" s="220">
        <v>0</v>
      </c>
      <c r="AE33" s="220">
        <v>3</v>
      </c>
      <c r="AF33" s="220">
        <v>0</v>
      </c>
      <c r="AG33" s="220">
        <v>0</v>
      </c>
      <c r="AH33" s="220">
        <v>0</v>
      </c>
      <c r="AI33" s="220">
        <f t="shared" si="12"/>
        <v>0</v>
      </c>
      <c r="AJ33" s="220">
        <f t="shared" si="13"/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f t="shared" si="14"/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f t="shared" si="15"/>
        <v>0</v>
      </c>
      <c r="AY33" s="220">
        <f t="shared" si="16"/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f t="shared" si="17"/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f t="shared" si="18"/>
        <v>0</v>
      </c>
      <c r="BN33" s="220">
        <f t="shared" si="19"/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f t="shared" si="20"/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f t="shared" si="21"/>
        <v>0</v>
      </c>
      <c r="CC33" s="220">
        <f t="shared" si="22"/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f t="shared" si="23"/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f t="shared" si="24"/>
        <v>55</v>
      </c>
      <c r="CR33" s="220">
        <f t="shared" si="25"/>
        <v>55</v>
      </c>
      <c r="CS33" s="220">
        <v>0</v>
      </c>
      <c r="CT33" s="220">
        <v>0</v>
      </c>
      <c r="CU33" s="220">
        <v>0</v>
      </c>
      <c r="CV33" s="220">
        <v>55</v>
      </c>
      <c r="CW33" s="220">
        <v>0</v>
      </c>
      <c r="CX33" s="220">
        <v>0</v>
      </c>
      <c r="CY33" s="220">
        <f t="shared" si="26"/>
        <v>0</v>
      </c>
      <c r="CZ33" s="220">
        <v>0</v>
      </c>
      <c r="DA33" s="220">
        <v>0</v>
      </c>
      <c r="DB33" s="220">
        <v>0</v>
      </c>
      <c r="DC33" s="220">
        <v>0</v>
      </c>
      <c r="DD33" s="220">
        <v>0</v>
      </c>
      <c r="DE33" s="220">
        <v>0</v>
      </c>
      <c r="DF33" s="220">
        <f t="shared" si="27"/>
        <v>0</v>
      </c>
      <c r="DG33" s="220">
        <f t="shared" si="28"/>
        <v>0</v>
      </c>
      <c r="DH33" s="220">
        <v>0</v>
      </c>
      <c r="DI33" s="220">
        <v>0</v>
      </c>
      <c r="DJ33" s="220">
        <v>0</v>
      </c>
      <c r="DK33" s="220">
        <v>0</v>
      </c>
      <c r="DL33" s="220">
        <v>0</v>
      </c>
      <c r="DM33" s="220">
        <v>0</v>
      </c>
      <c r="DN33" s="220">
        <f t="shared" si="29"/>
        <v>0</v>
      </c>
      <c r="DO33" s="220">
        <v>0</v>
      </c>
      <c r="DP33" s="220">
        <v>0</v>
      </c>
      <c r="DQ33" s="220">
        <v>0</v>
      </c>
      <c r="DR33" s="220">
        <v>0</v>
      </c>
      <c r="DS33" s="220">
        <v>0</v>
      </c>
      <c r="DT33" s="220">
        <v>0</v>
      </c>
      <c r="DU33" s="220">
        <f t="shared" si="30"/>
        <v>0</v>
      </c>
      <c r="DV33" s="220">
        <v>0</v>
      </c>
      <c r="DW33" s="220">
        <v>0</v>
      </c>
      <c r="DX33" s="220">
        <v>0</v>
      </c>
      <c r="DY33" s="220">
        <v>0</v>
      </c>
      <c r="DZ33" s="220">
        <f t="shared" si="31"/>
        <v>0</v>
      </c>
      <c r="EA33" s="220">
        <f t="shared" si="32"/>
        <v>0</v>
      </c>
      <c r="EB33" s="220">
        <v>0</v>
      </c>
      <c r="EC33" s="220">
        <v>0</v>
      </c>
      <c r="ED33" s="220">
        <v>0</v>
      </c>
      <c r="EE33" s="220">
        <v>0</v>
      </c>
      <c r="EF33" s="220">
        <v>0</v>
      </c>
      <c r="EG33" s="220">
        <v>0</v>
      </c>
      <c r="EH33" s="220">
        <f t="shared" si="33"/>
        <v>0</v>
      </c>
      <c r="EI33" s="220">
        <v>0</v>
      </c>
      <c r="EJ33" s="220">
        <v>0</v>
      </c>
      <c r="EK33" s="220">
        <v>0</v>
      </c>
      <c r="EL33" s="220">
        <v>0</v>
      </c>
      <c r="EM33" s="220">
        <v>0</v>
      </c>
      <c r="EN33" s="220">
        <v>0</v>
      </c>
    </row>
    <row r="34" spans="1:144" s="177" customFormat="1" ht="12" customHeight="1">
      <c r="A34" s="178" t="s">
        <v>248</v>
      </c>
      <c r="B34" s="179" t="s">
        <v>370</v>
      </c>
      <c r="C34" s="178" t="s">
        <v>371</v>
      </c>
      <c r="D34" s="220">
        <f t="shared" si="5"/>
        <v>6344</v>
      </c>
      <c r="E34" s="220">
        <f t="shared" si="6"/>
        <v>5178</v>
      </c>
      <c r="F34" s="220">
        <f t="shared" si="7"/>
        <v>5027</v>
      </c>
      <c r="G34" s="220">
        <v>0</v>
      </c>
      <c r="H34" s="220">
        <v>5027</v>
      </c>
      <c r="I34" s="220">
        <v>0</v>
      </c>
      <c r="J34" s="220">
        <v>0</v>
      </c>
      <c r="K34" s="220">
        <v>0</v>
      </c>
      <c r="L34" s="220">
        <v>0</v>
      </c>
      <c r="M34" s="220">
        <f t="shared" si="8"/>
        <v>151</v>
      </c>
      <c r="N34" s="220">
        <v>0</v>
      </c>
      <c r="O34" s="220">
        <v>151</v>
      </c>
      <c r="P34" s="220">
        <v>0</v>
      </c>
      <c r="Q34" s="220">
        <v>0</v>
      </c>
      <c r="R34" s="220">
        <v>0</v>
      </c>
      <c r="S34" s="220">
        <v>0</v>
      </c>
      <c r="T34" s="220">
        <f t="shared" si="9"/>
        <v>308</v>
      </c>
      <c r="U34" s="220">
        <f t="shared" si="10"/>
        <v>279</v>
      </c>
      <c r="V34" s="220">
        <v>0</v>
      </c>
      <c r="W34" s="220">
        <v>0</v>
      </c>
      <c r="X34" s="220">
        <v>207</v>
      </c>
      <c r="Y34" s="220">
        <v>0</v>
      </c>
      <c r="Z34" s="220">
        <v>0</v>
      </c>
      <c r="AA34" s="220">
        <v>72</v>
      </c>
      <c r="AB34" s="220">
        <f t="shared" si="11"/>
        <v>29</v>
      </c>
      <c r="AC34" s="220">
        <v>0</v>
      </c>
      <c r="AD34" s="220">
        <v>0</v>
      </c>
      <c r="AE34" s="220">
        <v>29</v>
      </c>
      <c r="AF34" s="220">
        <v>0</v>
      </c>
      <c r="AG34" s="220">
        <v>0</v>
      </c>
      <c r="AH34" s="220">
        <v>0</v>
      </c>
      <c r="AI34" s="220">
        <f t="shared" si="12"/>
        <v>114</v>
      </c>
      <c r="AJ34" s="220">
        <f t="shared" si="13"/>
        <v>114</v>
      </c>
      <c r="AK34" s="220">
        <v>0</v>
      </c>
      <c r="AL34" s="220">
        <v>0</v>
      </c>
      <c r="AM34" s="220">
        <v>0</v>
      </c>
      <c r="AN34" s="220">
        <v>114</v>
      </c>
      <c r="AO34" s="220">
        <v>0</v>
      </c>
      <c r="AP34" s="220">
        <v>0</v>
      </c>
      <c r="AQ34" s="220">
        <f t="shared" si="14"/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f t="shared" si="15"/>
        <v>0</v>
      </c>
      <c r="AY34" s="220">
        <f t="shared" si="16"/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f t="shared" si="17"/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f t="shared" si="18"/>
        <v>0</v>
      </c>
      <c r="BN34" s="220">
        <f t="shared" si="19"/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f t="shared" si="20"/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f t="shared" si="21"/>
        <v>0</v>
      </c>
      <c r="CC34" s="220">
        <f t="shared" si="22"/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f t="shared" si="23"/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f t="shared" si="24"/>
        <v>334</v>
      </c>
      <c r="CR34" s="220">
        <f t="shared" si="25"/>
        <v>334</v>
      </c>
      <c r="CS34" s="220">
        <v>0</v>
      </c>
      <c r="CT34" s="220">
        <v>0</v>
      </c>
      <c r="CU34" s="220">
        <v>0</v>
      </c>
      <c r="CV34" s="220">
        <v>334</v>
      </c>
      <c r="CW34" s="220">
        <v>0</v>
      </c>
      <c r="CX34" s="220">
        <v>0</v>
      </c>
      <c r="CY34" s="220">
        <f t="shared" si="26"/>
        <v>0</v>
      </c>
      <c r="CZ34" s="220">
        <v>0</v>
      </c>
      <c r="DA34" s="220">
        <v>0</v>
      </c>
      <c r="DB34" s="220">
        <v>0</v>
      </c>
      <c r="DC34" s="220">
        <v>0</v>
      </c>
      <c r="DD34" s="220">
        <v>0</v>
      </c>
      <c r="DE34" s="220">
        <v>0</v>
      </c>
      <c r="DF34" s="220">
        <f t="shared" si="27"/>
        <v>0</v>
      </c>
      <c r="DG34" s="220">
        <f t="shared" si="28"/>
        <v>0</v>
      </c>
      <c r="DH34" s="220">
        <v>0</v>
      </c>
      <c r="DI34" s="220">
        <v>0</v>
      </c>
      <c r="DJ34" s="220">
        <v>0</v>
      </c>
      <c r="DK34" s="220"/>
      <c r="DL34" s="220">
        <v>0</v>
      </c>
      <c r="DM34" s="220">
        <v>0</v>
      </c>
      <c r="DN34" s="220">
        <f t="shared" si="29"/>
        <v>0</v>
      </c>
      <c r="DO34" s="220">
        <v>0</v>
      </c>
      <c r="DP34" s="220">
        <v>0</v>
      </c>
      <c r="DQ34" s="220">
        <v>0</v>
      </c>
      <c r="DR34" s="220">
        <v>0</v>
      </c>
      <c r="DS34" s="220">
        <v>0</v>
      </c>
      <c r="DT34" s="220">
        <v>0</v>
      </c>
      <c r="DU34" s="220">
        <f t="shared" si="30"/>
        <v>410</v>
      </c>
      <c r="DV34" s="220">
        <v>410</v>
      </c>
      <c r="DW34" s="220">
        <v>0</v>
      </c>
      <c r="DX34" s="220">
        <v>0</v>
      </c>
      <c r="DY34" s="220">
        <v>0</v>
      </c>
      <c r="DZ34" s="220">
        <f t="shared" si="31"/>
        <v>0</v>
      </c>
      <c r="EA34" s="220">
        <f t="shared" si="32"/>
        <v>0</v>
      </c>
      <c r="EB34" s="220">
        <v>0</v>
      </c>
      <c r="EC34" s="220">
        <v>0</v>
      </c>
      <c r="ED34" s="220">
        <v>0</v>
      </c>
      <c r="EE34" s="220">
        <v>0</v>
      </c>
      <c r="EF34" s="220">
        <v>0</v>
      </c>
      <c r="EG34" s="220">
        <v>0</v>
      </c>
      <c r="EH34" s="220">
        <f t="shared" si="33"/>
        <v>0</v>
      </c>
      <c r="EI34" s="220">
        <v>0</v>
      </c>
      <c r="EJ34" s="220">
        <v>0</v>
      </c>
      <c r="EK34" s="220">
        <v>0</v>
      </c>
      <c r="EL34" s="220">
        <v>0</v>
      </c>
      <c r="EM34" s="220">
        <v>0</v>
      </c>
      <c r="EN34" s="220">
        <v>0</v>
      </c>
    </row>
    <row r="35" spans="1:144" s="177" customFormat="1" ht="12" customHeight="1">
      <c r="A35" s="178" t="s">
        <v>248</v>
      </c>
      <c r="B35" s="179" t="s">
        <v>372</v>
      </c>
      <c r="C35" s="178" t="s">
        <v>373</v>
      </c>
      <c r="D35" s="220">
        <f t="shared" si="5"/>
        <v>4788</v>
      </c>
      <c r="E35" s="220">
        <f t="shared" si="6"/>
        <v>4006</v>
      </c>
      <c r="F35" s="220">
        <f t="shared" si="7"/>
        <v>3915</v>
      </c>
      <c r="G35" s="220">
        <v>0</v>
      </c>
      <c r="H35" s="220">
        <v>3915</v>
      </c>
      <c r="I35" s="220">
        <v>0</v>
      </c>
      <c r="J35" s="220">
        <v>0</v>
      </c>
      <c r="K35" s="220">
        <v>0</v>
      </c>
      <c r="L35" s="220"/>
      <c r="M35" s="220">
        <f t="shared" si="8"/>
        <v>91</v>
      </c>
      <c r="N35" s="220">
        <v>0</v>
      </c>
      <c r="O35" s="220">
        <v>91</v>
      </c>
      <c r="P35" s="220"/>
      <c r="Q35" s="220"/>
      <c r="R35" s="220">
        <v>0</v>
      </c>
      <c r="S35" s="220">
        <v>0</v>
      </c>
      <c r="T35" s="220">
        <f t="shared" si="9"/>
        <v>247</v>
      </c>
      <c r="U35" s="220">
        <f t="shared" si="10"/>
        <v>240</v>
      </c>
      <c r="V35" s="220">
        <v>0</v>
      </c>
      <c r="W35" s="220">
        <v>0</v>
      </c>
      <c r="X35" s="220">
        <v>204</v>
      </c>
      <c r="Y35" s="220">
        <v>0</v>
      </c>
      <c r="Z35" s="220">
        <v>0</v>
      </c>
      <c r="AA35" s="220">
        <v>36</v>
      </c>
      <c r="AB35" s="220">
        <f t="shared" si="11"/>
        <v>7</v>
      </c>
      <c r="AC35" s="220">
        <v>0</v>
      </c>
      <c r="AD35" s="220">
        <v>0</v>
      </c>
      <c r="AE35" s="220">
        <v>7</v>
      </c>
      <c r="AF35" s="220">
        <v>0</v>
      </c>
      <c r="AG35" s="220">
        <v>0</v>
      </c>
      <c r="AH35" s="220">
        <v>0</v>
      </c>
      <c r="AI35" s="220">
        <f t="shared" si="12"/>
        <v>0</v>
      </c>
      <c r="AJ35" s="220">
        <f t="shared" si="13"/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f t="shared" si="14"/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f t="shared" si="15"/>
        <v>0</v>
      </c>
      <c r="AY35" s="220">
        <f t="shared" si="16"/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f t="shared" si="17"/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f t="shared" si="18"/>
        <v>0</v>
      </c>
      <c r="BN35" s="220">
        <f t="shared" si="19"/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f t="shared" si="20"/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f t="shared" si="21"/>
        <v>0</v>
      </c>
      <c r="CC35" s="220">
        <f t="shared" si="22"/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f t="shared" si="23"/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f t="shared" si="24"/>
        <v>283</v>
      </c>
      <c r="CR35" s="220">
        <f t="shared" si="25"/>
        <v>278</v>
      </c>
      <c r="CS35" s="220">
        <v>0</v>
      </c>
      <c r="CT35" s="220">
        <v>0</v>
      </c>
      <c r="CU35" s="220">
        <v>0</v>
      </c>
      <c r="CV35" s="220">
        <v>278</v>
      </c>
      <c r="CW35" s="220">
        <v>0</v>
      </c>
      <c r="CX35" s="220">
        <v>0</v>
      </c>
      <c r="CY35" s="220">
        <f t="shared" si="26"/>
        <v>5</v>
      </c>
      <c r="CZ35" s="220">
        <v>0</v>
      </c>
      <c r="DA35" s="220">
        <v>0</v>
      </c>
      <c r="DB35" s="220">
        <v>0</v>
      </c>
      <c r="DC35" s="220">
        <v>5</v>
      </c>
      <c r="DD35" s="220">
        <v>0</v>
      </c>
      <c r="DE35" s="220">
        <v>0</v>
      </c>
      <c r="DF35" s="220">
        <f t="shared" si="27"/>
        <v>0</v>
      </c>
      <c r="DG35" s="220">
        <f t="shared" si="28"/>
        <v>0</v>
      </c>
      <c r="DH35" s="220">
        <v>0</v>
      </c>
      <c r="DI35" s="220">
        <v>0</v>
      </c>
      <c r="DJ35" s="220">
        <v>0</v>
      </c>
      <c r="DK35" s="220">
        <v>0</v>
      </c>
      <c r="DL35" s="220">
        <v>0</v>
      </c>
      <c r="DM35" s="220">
        <v>0</v>
      </c>
      <c r="DN35" s="220">
        <f t="shared" si="29"/>
        <v>0</v>
      </c>
      <c r="DO35" s="220">
        <v>0</v>
      </c>
      <c r="DP35" s="220">
        <v>0</v>
      </c>
      <c r="DQ35" s="220">
        <v>0</v>
      </c>
      <c r="DR35" s="220">
        <v>0</v>
      </c>
      <c r="DS35" s="220">
        <v>0</v>
      </c>
      <c r="DT35" s="220">
        <v>0</v>
      </c>
      <c r="DU35" s="220">
        <f t="shared" si="30"/>
        <v>252</v>
      </c>
      <c r="DV35" s="220">
        <v>252</v>
      </c>
      <c r="DW35" s="220">
        <v>0</v>
      </c>
      <c r="DX35" s="220">
        <v>0</v>
      </c>
      <c r="DY35" s="220">
        <v>0</v>
      </c>
      <c r="DZ35" s="220">
        <f t="shared" si="31"/>
        <v>0</v>
      </c>
      <c r="EA35" s="220">
        <f t="shared" si="32"/>
        <v>0</v>
      </c>
      <c r="EB35" s="220">
        <v>0</v>
      </c>
      <c r="EC35" s="220">
        <v>0</v>
      </c>
      <c r="ED35" s="220">
        <v>0</v>
      </c>
      <c r="EE35" s="220">
        <v>0</v>
      </c>
      <c r="EF35" s="220">
        <v>0</v>
      </c>
      <c r="EG35" s="220">
        <v>0</v>
      </c>
      <c r="EH35" s="220">
        <f t="shared" si="33"/>
        <v>0</v>
      </c>
      <c r="EI35" s="220">
        <v>0</v>
      </c>
      <c r="EJ35" s="220">
        <v>0</v>
      </c>
      <c r="EK35" s="220">
        <v>0</v>
      </c>
      <c r="EL35" s="220">
        <v>0</v>
      </c>
      <c r="EM35" s="220">
        <v>0</v>
      </c>
      <c r="EN35" s="220">
        <v>0</v>
      </c>
    </row>
    <row r="36" spans="1:144" s="177" customFormat="1" ht="12" customHeight="1">
      <c r="A36" s="178" t="s">
        <v>248</v>
      </c>
      <c r="B36" s="179" t="s">
        <v>374</v>
      </c>
      <c r="C36" s="178" t="s">
        <v>375</v>
      </c>
      <c r="D36" s="220">
        <f t="shared" si="5"/>
        <v>836</v>
      </c>
      <c r="E36" s="220">
        <f t="shared" si="6"/>
        <v>670</v>
      </c>
      <c r="F36" s="220">
        <f t="shared" si="7"/>
        <v>657</v>
      </c>
      <c r="G36" s="220">
        <v>0</v>
      </c>
      <c r="H36" s="220">
        <v>657</v>
      </c>
      <c r="I36" s="220">
        <v>0</v>
      </c>
      <c r="J36" s="220">
        <v>0</v>
      </c>
      <c r="K36" s="220">
        <v>0</v>
      </c>
      <c r="L36" s="220">
        <v>0</v>
      </c>
      <c r="M36" s="220">
        <f t="shared" si="8"/>
        <v>13</v>
      </c>
      <c r="N36" s="220">
        <v>0</v>
      </c>
      <c r="O36" s="220">
        <v>13</v>
      </c>
      <c r="P36" s="220">
        <v>0</v>
      </c>
      <c r="Q36" s="220">
        <v>0</v>
      </c>
      <c r="R36" s="220">
        <v>0</v>
      </c>
      <c r="S36" s="220">
        <v>0</v>
      </c>
      <c r="T36" s="220">
        <f t="shared" si="9"/>
        <v>67</v>
      </c>
      <c r="U36" s="220">
        <f t="shared" si="10"/>
        <v>66</v>
      </c>
      <c r="V36" s="220">
        <v>0</v>
      </c>
      <c r="W36" s="220">
        <v>0</v>
      </c>
      <c r="X36" s="220">
        <v>57</v>
      </c>
      <c r="Y36" s="220">
        <v>0</v>
      </c>
      <c r="Z36" s="220">
        <v>0</v>
      </c>
      <c r="AA36" s="220">
        <v>9</v>
      </c>
      <c r="AB36" s="220">
        <f t="shared" si="11"/>
        <v>1</v>
      </c>
      <c r="AC36" s="220">
        <v>0</v>
      </c>
      <c r="AD36" s="220">
        <v>0</v>
      </c>
      <c r="AE36" s="220">
        <v>1</v>
      </c>
      <c r="AF36" s="220">
        <v>0</v>
      </c>
      <c r="AG36" s="220">
        <v>0</v>
      </c>
      <c r="AH36" s="220">
        <v>0</v>
      </c>
      <c r="AI36" s="220">
        <f t="shared" si="12"/>
        <v>0</v>
      </c>
      <c r="AJ36" s="220">
        <f t="shared" si="13"/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f t="shared" si="14"/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f t="shared" si="15"/>
        <v>0</v>
      </c>
      <c r="AY36" s="220">
        <f t="shared" si="16"/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f t="shared" si="17"/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f t="shared" si="18"/>
        <v>0</v>
      </c>
      <c r="BN36" s="220">
        <f t="shared" si="19"/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f t="shared" si="20"/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f t="shared" si="21"/>
        <v>0</v>
      </c>
      <c r="CC36" s="220">
        <f t="shared" si="22"/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f t="shared" si="23"/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f t="shared" si="24"/>
        <v>39</v>
      </c>
      <c r="CR36" s="220">
        <f t="shared" si="25"/>
        <v>38</v>
      </c>
      <c r="CS36" s="220">
        <v>0</v>
      </c>
      <c r="CT36" s="220">
        <v>0</v>
      </c>
      <c r="CU36" s="220">
        <v>0</v>
      </c>
      <c r="CV36" s="220">
        <v>38</v>
      </c>
      <c r="CW36" s="220">
        <v>0</v>
      </c>
      <c r="CX36" s="220">
        <v>0</v>
      </c>
      <c r="CY36" s="220">
        <f t="shared" si="26"/>
        <v>1</v>
      </c>
      <c r="CZ36" s="220">
        <v>0</v>
      </c>
      <c r="DA36" s="220">
        <v>0</v>
      </c>
      <c r="DB36" s="220">
        <v>0</v>
      </c>
      <c r="DC36" s="220">
        <v>1</v>
      </c>
      <c r="DD36" s="220">
        <v>0</v>
      </c>
      <c r="DE36" s="220">
        <v>0</v>
      </c>
      <c r="DF36" s="220">
        <f t="shared" si="27"/>
        <v>0</v>
      </c>
      <c r="DG36" s="220">
        <f t="shared" si="28"/>
        <v>0</v>
      </c>
      <c r="DH36" s="220">
        <v>0</v>
      </c>
      <c r="DI36" s="220">
        <v>0</v>
      </c>
      <c r="DJ36" s="220">
        <v>0</v>
      </c>
      <c r="DK36" s="220">
        <v>0</v>
      </c>
      <c r="DL36" s="220">
        <v>0</v>
      </c>
      <c r="DM36" s="220">
        <v>0</v>
      </c>
      <c r="DN36" s="220">
        <f t="shared" si="29"/>
        <v>0</v>
      </c>
      <c r="DO36" s="220">
        <v>0</v>
      </c>
      <c r="DP36" s="220">
        <v>0</v>
      </c>
      <c r="DQ36" s="220">
        <v>0</v>
      </c>
      <c r="DR36" s="220">
        <v>0</v>
      </c>
      <c r="DS36" s="220">
        <v>0</v>
      </c>
      <c r="DT36" s="220">
        <v>0</v>
      </c>
      <c r="DU36" s="220">
        <f t="shared" si="30"/>
        <v>60</v>
      </c>
      <c r="DV36" s="220">
        <v>60</v>
      </c>
      <c r="DW36" s="220">
        <v>0</v>
      </c>
      <c r="DX36" s="220">
        <v>0</v>
      </c>
      <c r="DY36" s="220">
        <v>0</v>
      </c>
      <c r="DZ36" s="220">
        <f t="shared" si="31"/>
        <v>0</v>
      </c>
      <c r="EA36" s="220">
        <f t="shared" si="32"/>
        <v>0</v>
      </c>
      <c r="EB36" s="220">
        <v>0</v>
      </c>
      <c r="EC36" s="220">
        <v>0</v>
      </c>
      <c r="ED36" s="220">
        <v>0</v>
      </c>
      <c r="EE36" s="220">
        <v>0</v>
      </c>
      <c r="EF36" s="220">
        <v>0</v>
      </c>
      <c r="EG36" s="220">
        <v>0</v>
      </c>
      <c r="EH36" s="220">
        <f t="shared" si="33"/>
        <v>0</v>
      </c>
      <c r="EI36" s="220">
        <v>0</v>
      </c>
      <c r="EJ36" s="220">
        <v>0</v>
      </c>
      <c r="EK36" s="220">
        <v>0</v>
      </c>
      <c r="EL36" s="220">
        <v>0</v>
      </c>
      <c r="EM36" s="220">
        <v>0</v>
      </c>
      <c r="EN36" s="220">
        <v>0</v>
      </c>
    </row>
    <row r="37" spans="1:144" s="177" customFormat="1" ht="12" customHeight="1">
      <c r="A37" s="178" t="s">
        <v>248</v>
      </c>
      <c r="B37" s="179" t="s">
        <v>376</v>
      </c>
      <c r="C37" s="178" t="s">
        <v>377</v>
      </c>
      <c r="D37" s="220">
        <f t="shared" si="5"/>
        <v>1092</v>
      </c>
      <c r="E37" s="220">
        <f t="shared" si="6"/>
        <v>844</v>
      </c>
      <c r="F37" s="220">
        <f t="shared" si="7"/>
        <v>824</v>
      </c>
      <c r="G37" s="220">
        <v>0</v>
      </c>
      <c r="H37" s="220">
        <v>824</v>
      </c>
      <c r="I37" s="220">
        <v>0</v>
      </c>
      <c r="J37" s="220">
        <v>0</v>
      </c>
      <c r="K37" s="220">
        <v>0</v>
      </c>
      <c r="L37" s="220">
        <v>0</v>
      </c>
      <c r="M37" s="220">
        <f t="shared" si="8"/>
        <v>20</v>
      </c>
      <c r="N37" s="220">
        <v>0</v>
      </c>
      <c r="O37" s="220">
        <v>20</v>
      </c>
      <c r="P37" s="220">
        <v>0</v>
      </c>
      <c r="Q37" s="220">
        <v>0</v>
      </c>
      <c r="R37" s="220">
        <v>0</v>
      </c>
      <c r="S37" s="220">
        <v>0</v>
      </c>
      <c r="T37" s="220">
        <f t="shared" si="9"/>
        <v>57</v>
      </c>
      <c r="U37" s="220">
        <f t="shared" si="10"/>
        <v>52</v>
      </c>
      <c r="V37" s="220">
        <v>0</v>
      </c>
      <c r="W37" s="220">
        <v>0</v>
      </c>
      <c r="X37" s="220">
        <v>44</v>
      </c>
      <c r="Y37" s="220">
        <v>0</v>
      </c>
      <c r="Z37" s="220">
        <v>0</v>
      </c>
      <c r="AA37" s="220">
        <v>8</v>
      </c>
      <c r="AB37" s="220">
        <f t="shared" si="11"/>
        <v>5</v>
      </c>
      <c r="AC37" s="220">
        <v>0</v>
      </c>
      <c r="AD37" s="220">
        <v>0</v>
      </c>
      <c r="AE37" s="220">
        <v>5</v>
      </c>
      <c r="AF37" s="220">
        <v>0</v>
      </c>
      <c r="AG37" s="220">
        <v>0</v>
      </c>
      <c r="AH37" s="220">
        <v>0</v>
      </c>
      <c r="AI37" s="220">
        <f t="shared" si="12"/>
        <v>0</v>
      </c>
      <c r="AJ37" s="220">
        <f t="shared" si="13"/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f t="shared" si="14"/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f t="shared" si="15"/>
        <v>0</v>
      </c>
      <c r="AY37" s="220">
        <f t="shared" si="16"/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f t="shared" si="17"/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f t="shared" si="18"/>
        <v>0</v>
      </c>
      <c r="BN37" s="220">
        <f t="shared" si="19"/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f t="shared" si="20"/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f t="shared" si="21"/>
        <v>0</v>
      </c>
      <c r="CC37" s="220">
        <f t="shared" si="22"/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f t="shared" si="23"/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f t="shared" si="24"/>
        <v>58</v>
      </c>
      <c r="CR37" s="220">
        <f t="shared" si="25"/>
        <v>58</v>
      </c>
      <c r="CS37" s="220">
        <v>0</v>
      </c>
      <c r="CT37" s="220">
        <v>0</v>
      </c>
      <c r="CU37" s="220">
        <v>0</v>
      </c>
      <c r="CV37" s="220">
        <v>58</v>
      </c>
      <c r="CW37" s="220">
        <v>0</v>
      </c>
      <c r="CX37" s="220">
        <v>0</v>
      </c>
      <c r="CY37" s="220">
        <f t="shared" si="26"/>
        <v>0</v>
      </c>
      <c r="CZ37" s="220">
        <v>0</v>
      </c>
      <c r="DA37" s="220">
        <v>0</v>
      </c>
      <c r="DB37" s="220">
        <v>0</v>
      </c>
      <c r="DC37" s="220">
        <v>0</v>
      </c>
      <c r="DD37" s="220">
        <v>0</v>
      </c>
      <c r="DE37" s="220">
        <v>0</v>
      </c>
      <c r="DF37" s="220">
        <f t="shared" si="27"/>
        <v>0</v>
      </c>
      <c r="DG37" s="220">
        <f t="shared" si="28"/>
        <v>0</v>
      </c>
      <c r="DH37" s="220">
        <v>0</v>
      </c>
      <c r="DI37" s="220">
        <v>0</v>
      </c>
      <c r="DJ37" s="220">
        <v>0</v>
      </c>
      <c r="DK37" s="220">
        <v>0</v>
      </c>
      <c r="DL37" s="220">
        <v>0</v>
      </c>
      <c r="DM37" s="220">
        <v>0</v>
      </c>
      <c r="DN37" s="220">
        <f t="shared" si="29"/>
        <v>0</v>
      </c>
      <c r="DO37" s="220">
        <v>0</v>
      </c>
      <c r="DP37" s="220">
        <v>0</v>
      </c>
      <c r="DQ37" s="220">
        <v>0</v>
      </c>
      <c r="DR37" s="220">
        <v>0</v>
      </c>
      <c r="DS37" s="220">
        <v>0</v>
      </c>
      <c r="DT37" s="220">
        <v>0</v>
      </c>
      <c r="DU37" s="220">
        <f t="shared" si="30"/>
        <v>133</v>
      </c>
      <c r="DV37" s="220">
        <v>133</v>
      </c>
      <c r="DW37" s="220">
        <v>0</v>
      </c>
      <c r="DX37" s="220">
        <v>0</v>
      </c>
      <c r="DY37" s="220">
        <v>0</v>
      </c>
      <c r="DZ37" s="220">
        <f t="shared" si="31"/>
        <v>0</v>
      </c>
      <c r="EA37" s="220">
        <f t="shared" si="32"/>
        <v>0</v>
      </c>
      <c r="EB37" s="220">
        <v>0</v>
      </c>
      <c r="EC37" s="220">
        <v>0</v>
      </c>
      <c r="ED37" s="220">
        <v>0</v>
      </c>
      <c r="EE37" s="220">
        <v>0</v>
      </c>
      <c r="EF37" s="220">
        <v>0</v>
      </c>
      <c r="EG37" s="220">
        <v>0</v>
      </c>
      <c r="EH37" s="220">
        <f t="shared" si="33"/>
        <v>0</v>
      </c>
      <c r="EI37" s="220">
        <v>0</v>
      </c>
      <c r="EJ37" s="220">
        <v>0</v>
      </c>
      <c r="EK37" s="220">
        <v>0</v>
      </c>
      <c r="EL37" s="220">
        <v>0</v>
      </c>
      <c r="EM37" s="220">
        <v>0</v>
      </c>
      <c r="EN37" s="220">
        <v>0</v>
      </c>
    </row>
    <row r="38" spans="1:144" s="177" customFormat="1" ht="12" customHeight="1">
      <c r="A38" s="178" t="s">
        <v>248</v>
      </c>
      <c r="B38" s="179" t="s">
        <v>378</v>
      </c>
      <c r="C38" s="178" t="s">
        <v>379</v>
      </c>
      <c r="D38" s="220">
        <f t="shared" si="5"/>
        <v>609</v>
      </c>
      <c r="E38" s="220">
        <f t="shared" si="6"/>
        <v>478</v>
      </c>
      <c r="F38" s="220">
        <f t="shared" si="7"/>
        <v>471</v>
      </c>
      <c r="G38" s="220">
        <v>0</v>
      </c>
      <c r="H38" s="220">
        <v>471</v>
      </c>
      <c r="I38" s="220">
        <v>0</v>
      </c>
      <c r="J38" s="220">
        <v>0</v>
      </c>
      <c r="K38" s="220">
        <v>0</v>
      </c>
      <c r="L38" s="220">
        <v>0</v>
      </c>
      <c r="M38" s="220">
        <f t="shared" si="8"/>
        <v>7</v>
      </c>
      <c r="N38" s="220">
        <v>0</v>
      </c>
      <c r="O38" s="220">
        <v>7</v>
      </c>
      <c r="P38" s="220">
        <v>0</v>
      </c>
      <c r="Q38" s="220">
        <v>0</v>
      </c>
      <c r="R38" s="220">
        <v>0</v>
      </c>
      <c r="S38" s="220">
        <v>0</v>
      </c>
      <c r="T38" s="220">
        <f t="shared" si="9"/>
        <v>46</v>
      </c>
      <c r="U38" s="220">
        <f t="shared" si="10"/>
        <v>45</v>
      </c>
      <c r="V38" s="220">
        <v>0</v>
      </c>
      <c r="W38" s="220">
        <v>0</v>
      </c>
      <c r="X38" s="220">
        <v>38</v>
      </c>
      <c r="Y38" s="220">
        <v>0</v>
      </c>
      <c r="Z38" s="220">
        <v>0</v>
      </c>
      <c r="AA38" s="220">
        <v>7</v>
      </c>
      <c r="AB38" s="220">
        <f t="shared" si="11"/>
        <v>1</v>
      </c>
      <c r="AC38" s="220">
        <v>0</v>
      </c>
      <c r="AD38" s="220">
        <v>0</v>
      </c>
      <c r="AE38" s="220">
        <v>1</v>
      </c>
      <c r="AF38" s="220">
        <v>0</v>
      </c>
      <c r="AG38" s="220">
        <v>0</v>
      </c>
      <c r="AH38" s="220">
        <v>0</v>
      </c>
      <c r="AI38" s="220">
        <f t="shared" si="12"/>
        <v>0</v>
      </c>
      <c r="AJ38" s="220">
        <f t="shared" si="13"/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f t="shared" si="14"/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f t="shared" si="15"/>
        <v>0</v>
      </c>
      <c r="AY38" s="220">
        <f t="shared" si="16"/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f t="shared" si="17"/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f t="shared" si="18"/>
        <v>0</v>
      </c>
      <c r="BN38" s="220">
        <f t="shared" si="19"/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f t="shared" si="20"/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f t="shared" si="21"/>
        <v>0</v>
      </c>
      <c r="CC38" s="220">
        <f t="shared" si="22"/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f t="shared" si="23"/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f t="shared" si="24"/>
        <v>20</v>
      </c>
      <c r="CR38" s="220">
        <f t="shared" si="25"/>
        <v>20</v>
      </c>
      <c r="CS38" s="220">
        <v>0</v>
      </c>
      <c r="CT38" s="220">
        <v>0</v>
      </c>
      <c r="CU38" s="220">
        <v>0</v>
      </c>
      <c r="CV38" s="220">
        <v>20</v>
      </c>
      <c r="CW38" s="220">
        <v>0</v>
      </c>
      <c r="CX38" s="220">
        <v>0</v>
      </c>
      <c r="CY38" s="220">
        <f t="shared" si="26"/>
        <v>0</v>
      </c>
      <c r="CZ38" s="220">
        <v>0</v>
      </c>
      <c r="DA38" s="220">
        <v>0</v>
      </c>
      <c r="DB38" s="220">
        <v>0</v>
      </c>
      <c r="DC38" s="220">
        <v>0</v>
      </c>
      <c r="DD38" s="220">
        <v>0</v>
      </c>
      <c r="DE38" s="220">
        <v>0</v>
      </c>
      <c r="DF38" s="220">
        <f t="shared" si="27"/>
        <v>0</v>
      </c>
      <c r="DG38" s="220">
        <f t="shared" si="28"/>
        <v>0</v>
      </c>
      <c r="DH38" s="220">
        <v>0</v>
      </c>
      <c r="DI38" s="220">
        <v>0</v>
      </c>
      <c r="DJ38" s="220">
        <v>0</v>
      </c>
      <c r="DK38" s="220">
        <v>0</v>
      </c>
      <c r="DL38" s="220">
        <v>0</v>
      </c>
      <c r="DM38" s="220">
        <v>0</v>
      </c>
      <c r="DN38" s="220">
        <f t="shared" si="29"/>
        <v>0</v>
      </c>
      <c r="DO38" s="220">
        <v>0</v>
      </c>
      <c r="DP38" s="220">
        <v>0</v>
      </c>
      <c r="DQ38" s="220">
        <v>0</v>
      </c>
      <c r="DR38" s="220">
        <v>0</v>
      </c>
      <c r="DS38" s="220">
        <v>0</v>
      </c>
      <c r="DT38" s="220">
        <v>0</v>
      </c>
      <c r="DU38" s="220">
        <f t="shared" si="30"/>
        <v>65</v>
      </c>
      <c r="DV38" s="220">
        <v>65</v>
      </c>
      <c r="DW38" s="220">
        <v>0</v>
      </c>
      <c r="DX38" s="220">
        <v>0</v>
      </c>
      <c r="DY38" s="220">
        <v>0</v>
      </c>
      <c r="DZ38" s="220">
        <f t="shared" si="31"/>
        <v>0</v>
      </c>
      <c r="EA38" s="220">
        <f t="shared" si="32"/>
        <v>0</v>
      </c>
      <c r="EB38" s="220">
        <v>0</v>
      </c>
      <c r="EC38" s="220">
        <v>0</v>
      </c>
      <c r="ED38" s="220">
        <v>0</v>
      </c>
      <c r="EE38" s="220">
        <v>0</v>
      </c>
      <c r="EF38" s="220">
        <v>0</v>
      </c>
      <c r="EG38" s="220">
        <v>0</v>
      </c>
      <c r="EH38" s="220">
        <f t="shared" si="33"/>
        <v>0</v>
      </c>
      <c r="EI38" s="220">
        <v>0</v>
      </c>
      <c r="EJ38" s="220">
        <v>0</v>
      </c>
      <c r="EK38" s="220">
        <v>0</v>
      </c>
      <c r="EL38" s="220">
        <v>0</v>
      </c>
      <c r="EM38" s="220">
        <v>0</v>
      </c>
      <c r="EN38" s="220">
        <v>0</v>
      </c>
    </row>
    <row r="39" spans="1:144" s="177" customFormat="1" ht="12" customHeight="1">
      <c r="A39" s="178" t="s">
        <v>248</v>
      </c>
      <c r="B39" s="179" t="s">
        <v>380</v>
      </c>
      <c r="C39" s="178" t="s">
        <v>381</v>
      </c>
      <c r="D39" s="220">
        <f t="shared" si="5"/>
        <v>581</v>
      </c>
      <c r="E39" s="220">
        <f t="shared" si="6"/>
        <v>508</v>
      </c>
      <c r="F39" s="220">
        <f t="shared" si="7"/>
        <v>495</v>
      </c>
      <c r="G39" s="220">
        <v>0</v>
      </c>
      <c r="H39" s="220">
        <v>495</v>
      </c>
      <c r="I39" s="220">
        <v>0</v>
      </c>
      <c r="J39" s="220">
        <v>0</v>
      </c>
      <c r="K39" s="220">
        <v>0</v>
      </c>
      <c r="L39" s="220">
        <v>0</v>
      </c>
      <c r="M39" s="220">
        <f t="shared" si="8"/>
        <v>13</v>
      </c>
      <c r="N39" s="220">
        <v>0</v>
      </c>
      <c r="O39" s="220">
        <v>13</v>
      </c>
      <c r="P39" s="220">
        <v>0</v>
      </c>
      <c r="Q39" s="220">
        <v>0</v>
      </c>
      <c r="R39" s="220">
        <v>0</v>
      </c>
      <c r="S39" s="220">
        <v>0</v>
      </c>
      <c r="T39" s="220">
        <f t="shared" si="9"/>
        <v>38</v>
      </c>
      <c r="U39" s="220">
        <f t="shared" si="10"/>
        <v>37</v>
      </c>
      <c r="V39" s="220">
        <v>0</v>
      </c>
      <c r="W39" s="220">
        <v>0</v>
      </c>
      <c r="X39" s="220">
        <v>31</v>
      </c>
      <c r="Y39" s="220">
        <v>0</v>
      </c>
      <c r="Z39" s="220">
        <v>0</v>
      </c>
      <c r="AA39" s="220">
        <v>6</v>
      </c>
      <c r="AB39" s="220">
        <f t="shared" si="11"/>
        <v>1</v>
      </c>
      <c r="AC39" s="220">
        <v>0</v>
      </c>
      <c r="AD39" s="220">
        <v>0</v>
      </c>
      <c r="AE39" s="220">
        <v>1</v>
      </c>
      <c r="AF39" s="220">
        <v>0</v>
      </c>
      <c r="AG39" s="220">
        <v>0</v>
      </c>
      <c r="AH39" s="220">
        <v>0</v>
      </c>
      <c r="AI39" s="220">
        <f t="shared" si="12"/>
        <v>0</v>
      </c>
      <c r="AJ39" s="220">
        <f t="shared" si="13"/>
        <v>0</v>
      </c>
      <c r="AK39" s="220">
        <v>0</v>
      </c>
      <c r="AL39" s="220">
        <v>0</v>
      </c>
      <c r="AM39" s="220">
        <v>0</v>
      </c>
      <c r="AN39" s="220">
        <v>0</v>
      </c>
      <c r="AO39" s="220">
        <v>0</v>
      </c>
      <c r="AP39" s="220">
        <v>0</v>
      </c>
      <c r="AQ39" s="220">
        <f t="shared" si="14"/>
        <v>0</v>
      </c>
      <c r="AR39" s="220">
        <v>0</v>
      </c>
      <c r="AS39" s="220">
        <v>0</v>
      </c>
      <c r="AT39" s="220">
        <v>0</v>
      </c>
      <c r="AU39" s="220">
        <v>0</v>
      </c>
      <c r="AV39" s="220">
        <v>0</v>
      </c>
      <c r="AW39" s="220">
        <v>0</v>
      </c>
      <c r="AX39" s="220">
        <f t="shared" si="15"/>
        <v>0</v>
      </c>
      <c r="AY39" s="220">
        <f t="shared" si="16"/>
        <v>0</v>
      </c>
      <c r="AZ39" s="220">
        <v>0</v>
      </c>
      <c r="BA39" s="220">
        <v>0</v>
      </c>
      <c r="BB39" s="220">
        <v>0</v>
      </c>
      <c r="BC39" s="220">
        <v>0</v>
      </c>
      <c r="BD39" s="220">
        <v>0</v>
      </c>
      <c r="BE39" s="220">
        <v>0</v>
      </c>
      <c r="BF39" s="220">
        <f t="shared" si="17"/>
        <v>0</v>
      </c>
      <c r="BG39" s="220">
        <v>0</v>
      </c>
      <c r="BH39" s="220">
        <v>0</v>
      </c>
      <c r="BI39" s="220">
        <v>0</v>
      </c>
      <c r="BJ39" s="220">
        <v>0</v>
      </c>
      <c r="BK39" s="220">
        <v>0</v>
      </c>
      <c r="BL39" s="220">
        <v>0</v>
      </c>
      <c r="BM39" s="220">
        <f t="shared" si="18"/>
        <v>0</v>
      </c>
      <c r="BN39" s="220">
        <f t="shared" si="19"/>
        <v>0</v>
      </c>
      <c r="BO39" s="220">
        <v>0</v>
      </c>
      <c r="BP39" s="220">
        <v>0</v>
      </c>
      <c r="BQ39" s="220">
        <v>0</v>
      </c>
      <c r="BR39" s="220">
        <v>0</v>
      </c>
      <c r="BS39" s="220">
        <v>0</v>
      </c>
      <c r="BT39" s="220">
        <v>0</v>
      </c>
      <c r="BU39" s="220">
        <f t="shared" si="20"/>
        <v>0</v>
      </c>
      <c r="BV39" s="220">
        <v>0</v>
      </c>
      <c r="BW39" s="220">
        <v>0</v>
      </c>
      <c r="BX39" s="220">
        <v>0</v>
      </c>
      <c r="BY39" s="220">
        <v>0</v>
      </c>
      <c r="BZ39" s="220">
        <v>0</v>
      </c>
      <c r="CA39" s="220">
        <v>0</v>
      </c>
      <c r="CB39" s="220">
        <f t="shared" si="21"/>
        <v>0</v>
      </c>
      <c r="CC39" s="220">
        <f t="shared" si="22"/>
        <v>0</v>
      </c>
      <c r="CD39" s="220">
        <v>0</v>
      </c>
      <c r="CE39" s="220">
        <v>0</v>
      </c>
      <c r="CF39" s="220">
        <v>0</v>
      </c>
      <c r="CG39" s="220">
        <v>0</v>
      </c>
      <c r="CH39" s="220">
        <v>0</v>
      </c>
      <c r="CI39" s="220">
        <v>0</v>
      </c>
      <c r="CJ39" s="220">
        <f t="shared" si="23"/>
        <v>0</v>
      </c>
      <c r="CK39" s="220">
        <v>0</v>
      </c>
      <c r="CL39" s="220">
        <v>0</v>
      </c>
      <c r="CM39" s="220">
        <v>0</v>
      </c>
      <c r="CN39" s="220">
        <v>0</v>
      </c>
      <c r="CO39" s="220">
        <v>0</v>
      </c>
      <c r="CP39" s="220">
        <v>0</v>
      </c>
      <c r="CQ39" s="220">
        <f t="shared" si="24"/>
        <v>35</v>
      </c>
      <c r="CR39" s="220">
        <f t="shared" si="25"/>
        <v>29</v>
      </c>
      <c r="CS39" s="220">
        <v>0</v>
      </c>
      <c r="CT39" s="220">
        <v>0</v>
      </c>
      <c r="CU39" s="220">
        <v>0</v>
      </c>
      <c r="CV39" s="220">
        <v>29</v>
      </c>
      <c r="CW39" s="220">
        <v>0</v>
      </c>
      <c r="CX39" s="220">
        <v>0</v>
      </c>
      <c r="CY39" s="220">
        <f t="shared" si="26"/>
        <v>6</v>
      </c>
      <c r="CZ39" s="220">
        <v>0</v>
      </c>
      <c r="DA39" s="220">
        <v>0</v>
      </c>
      <c r="DB39" s="220">
        <v>0</v>
      </c>
      <c r="DC39" s="220">
        <v>6</v>
      </c>
      <c r="DD39" s="220">
        <v>0</v>
      </c>
      <c r="DE39" s="220">
        <v>0</v>
      </c>
      <c r="DF39" s="220">
        <f t="shared" si="27"/>
        <v>0</v>
      </c>
      <c r="DG39" s="220">
        <f t="shared" si="28"/>
        <v>0</v>
      </c>
      <c r="DH39" s="220">
        <v>0</v>
      </c>
      <c r="DI39" s="220">
        <v>0</v>
      </c>
      <c r="DJ39" s="220">
        <v>0</v>
      </c>
      <c r="DK39" s="220">
        <v>0</v>
      </c>
      <c r="DL39" s="220">
        <v>0</v>
      </c>
      <c r="DM39" s="220">
        <v>0</v>
      </c>
      <c r="DN39" s="220">
        <f t="shared" si="29"/>
        <v>0</v>
      </c>
      <c r="DO39" s="220">
        <v>0</v>
      </c>
      <c r="DP39" s="220">
        <v>0</v>
      </c>
      <c r="DQ39" s="220">
        <v>0</v>
      </c>
      <c r="DR39" s="220">
        <v>0</v>
      </c>
      <c r="DS39" s="220">
        <v>0</v>
      </c>
      <c r="DT39" s="220">
        <v>0</v>
      </c>
      <c r="DU39" s="220">
        <f t="shared" si="30"/>
        <v>0</v>
      </c>
      <c r="DV39" s="220">
        <v>0</v>
      </c>
      <c r="DW39" s="220">
        <v>0</v>
      </c>
      <c r="DX39" s="220">
        <v>0</v>
      </c>
      <c r="DY39" s="220">
        <v>0</v>
      </c>
      <c r="DZ39" s="220">
        <f t="shared" si="31"/>
        <v>0</v>
      </c>
      <c r="EA39" s="220">
        <f t="shared" si="32"/>
        <v>0</v>
      </c>
      <c r="EB39" s="220">
        <v>0</v>
      </c>
      <c r="EC39" s="220">
        <v>0</v>
      </c>
      <c r="ED39" s="220">
        <v>0</v>
      </c>
      <c r="EE39" s="220">
        <v>0</v>
      </c>
      <c r="EF39" s="220">
        <v>0</v>
      </c>
      <c r="EG39" s="220">
        <v>0</v>
      </c>
      <c r="EH39" s="220">
        <f t="shared" si="33"/>
        <v>0</v>
      </c>
      <c r="EI39" s="220">
        <v>0</v>
      </c>
      <c r="EJ39" s="220">
        <v>0</v>
      </c>
      <c r="EK39" s="220">
        <v>0</v>
      </c>
      <c r="EL39" s="220">
        <v>0</v>
      </c>
      <c r="EM39" s="220">
        <v>0</v>
      </c>
      <c r="EN39" s="220">
        <v>0</v>
      </c>
    </row>
    <row r="40" spans="1:144" s="177" customFormat="1" ht="12" customHeight="1">
      <c r="A40" s="178" t="s">
        <v>248</v>
      </c>
      <c r="B40" s="179" t="s">
        <v>382</v>
      </c>
      <c r="C40" s="178" t="s">
        <v>383</v>
      </c>
      <c r="D40" s="220">
        <f aca="true" t="shared" si="34" ref="D40:D66">SUM(E40,T40,AI40,AX40,BM40,CB40,CQ40,DF40,DU40,DZ40)</f>
        <v>496</v>
      </c>
      <c r="E40" s="220">
        <f aca="true" t="shared" si="35" ref="E40:E66">SUM(F40,M40)</f>
        <v>384</v>
      </c>
      <c r="F40" s="220">
        <f aca="true" t="shared" si="36" ref="F40:F66">SUM(G40:L40)</f>
        <v>313</v>
      </c>
      <c r="G40" s="220">
        <v>0</v>
      </c>
      <c r="H40" s="220">
        <v>313</v>
      </c>
      <c r="I40" s="220">
        <v>0</v>
      </c>
      <c r="J40" s="220">
        <v>0</v>
      </c>
      <c r="K40" s="220">
        <v>0</v>
      </c>
      <c r="L40" s="220">
        <v>0</v>
      </c>
      <c r="M40" s="220">
        <f aca="true" t="shared" si="37" ref="M40:M66">SUM(N40:S40)</f>
        <v>71</v>
      </c>
      <c r="N40" s="220">
        <v>0</v>
      </c>
      <c r="O40" s="220">
        <v>71</v>
      </c>
      <c r="P40" s="220">
        <v>0</v>
      </c>
      <c r="Q40" s="220">
        <v>0</v>
      </c>
      <c r="R40" s="220">
        <v>0</v>
      </c>
      <c r="S40" s="220">
        <v>0</v>
      </c>
      <c r="T40" s="220">
        <f aca="true" t="shared" si="38" ref="T40:T66">SUM(U40,AB40)</f>
        <v>24</v>
      </c>
      <c r="U40" s="220">
        <f aca="true" t="shared" si="39" ref="U40:U66">SUM(V40:AA40)</f>
        <v>21</v>
      </c>
      <c r="V40" s="220">
        <v>0</v>
      </c>
      <c r="W40" s="220">
        <v>0</v>
      </c>
      <c r="X40" s="220">
        <v>18</v>
      </c>
      <c r="Y40" s="220">
        <v>0</v>
      </c>
      <c r="Z40" s="220">
        <v>0</v>
      </c>
      <c r="AA40" s="220">
        <v>3</v>
      </c>
      <c r="AB40" s="220">
        <f aca="true" t="shared" si="40" ref="AB40:AB66">SUM(AC40:AH40)</f>
        <v>3</v>
      </c>
      <c r="AC40" s="220">
        <v>0</v>
      </c>
      <c r="AD40" s="220">
        <v>0</v>
      </c>
      <c r="AE40" s="220">
        <v>3</v>
      </c>
      <c r="AF40" s="220">
        <v>0</v>
      </c>
      <c r="AG40" s="220">
        <v>0</v>
      </c>
      <c r="AH40" s="220">
        <v>0</v>
      </c>
      <c r="AI40" s="220">
        <f aca="true" t="shared" si="41" ref="AI40:AI66">SUM(AJ40,AQ40)</f>
        <v>0</v>
      </c>
      <c r="AJ40" s="220">
        <f aca="true" t="shared" si="42" ref="AJ40:AJ66">SUM(AK40:AP40)</f>
        <v>0</v>
      </c>
      <c r="AK40" s="220">
        <v>0</v>
      </c>
      <c r="AL40" s="220">
        <v>0</v>
      </c>
      <c r="AM40" s="220">
        <v>0</v>
      </c>
      <c r="AN40" s="220">
        <v>0</v>
      </c>
      <c r="AO40" s="220">
        <v>0</v>
      </c>
      <c r="AP40" s="220">
        <v>0</v>
      </c>
      <c r="AQ40" s="220">
        <f aca="true" t="shared" si="43" ref="AQ40:AQ66">SUM(AR40:AW40)</f>
        <v>0</v>
      </c>
      <c r="AR40" s="220">
        <v>0</v>
      </c>
      <c r="AS40" s="220">
        <v>0</v>
      </c>
      <c r="AT40" s="220">
        <v>0</v>
      </c>
      <c r="AU40" s="220">
        <v>0</v>
      </c>
      <c r="AV40" s="220">
        <v>0</v>
      </c>
      <c r="AW40" s="220">
        <v>0</v>
      </c>
      <c r="AX40" s="220">
        <f aca="true" t="shared" si="44" ref="AX40:AX66">SUM(AY40,BF40)</f>
        <v>0</v>
      </c>
      <c r="AY40" s="220">
        <f aca="true" t="shared" si="45" ref="AY40:AY66">SUM(AZ40:BE40)</f>
        <v>0</v>
      </c>
      <c r="AZ40" s="220">
        <v>0</v>
      </c>
      <c r="BA40" s="220">
        <v>0</v>
      </c>
      <c r="BB40" s="220">
        <v>0</v>
      </c>
      <c r="BC40" s="220">
        <v>0</v>
      </c>
      <c r="BD40" s="220">
        <v>0</v>
      </c>
      <c r="BE40" s="220">
        <v>0</v>
      </c>
      <c r="BF40" s="220">
        <f aca="true" t="shared" si="46" ref="BF40:BF66">SUM(BG40:BL40)</f>
        <v>0</v>
      </c>
      <c r="BG40" s="220">
        <v>0</v>
      </c>
      <c r="BH40" s="220">
        <v>0</v>
      </c>
      <c r="BI40" s="220">
        <v>0</v>
      </c>
      <c r="BJ40" s="220">
        <v>0</v>
      </c>
      <c r="BK40" s="220">
        <v>0</v>
      </c>
      <c r="BL40" s="220">
        <v>0</v>
      </c>
      <c r="BM40" s="220">
        <f aca="true" t="shared" si="47" ref="BM40:BM66">SUM(BN40,BU40)</f>
        <v>0</v>
      </c>
      <c r="BN40" s="220">
        <f aca="true" t="shared" si="48" ref="BN40:BN66">SUM(BO40:BT40)</f>
        <v>0</v>
      </c>
      <c r="BO40" s="220">
        <v>0</v>
      </c>
      <c r="BP40" s="220">
        <v>0</v>
      </c>
      <c r="BQ40" s="220">
        <v>0</v>
      </c>
      <c r="BR40" s="220">
        <v>0</v>
      </c>
      <c r="BS40" s="220">
        <v>0</v>
      </c>
      <c r="BT40" s="220">
        <v>0</v>
      </c>
      <c r="BU40" s="220">
        <f aca="true" t="shared" si="49" ref="BU40:BU66">SUM(BV40:CA40)</f>
        <v>0</v>
      </c>
      <c r="BV40" s="220">
        <v>0</v>
      </c>
      <c r="BW40" s="220">
        <v>0</v>
      </c>
      <c r="BX40" s="220">
        <v>0</v>
      </c>
      <c r="BY40" s="220">
        <v>0</v>
      </c>
      <c r="BZ40" s="220">
        <v>0</v>
      </c>
      <c r="CA40" s="220">
        <v>0</v>
      </c>
      <c r="CB40" s="220">
        <f aca="true" t="shared" si="50" ref="CB40:CB66">SUM(CC40,CJ40)</f>
        <v>0</v>
      </c>
      <c r="CC40" s="220">
        <f aca="true" t="shared" si="51" ref="CC40:CC66">SUM(CD40:CI40)</f>
        <v>0</v>
      </c>
      <c r="CD40" s="220">
        <v>0</v>
      </c>
      <c r="CE40" s="220">
        <v>0</v>
      </c>
      <c r="CF40" s="220">
        <v>0</v>
      </c>
      <c r="CG40" s="220">
        <v>0</v>
      </c>
      <c r="CH40" s="220">
        <v>0</v>
      </c>
      <c r="CI40" s="220">
        <v>0</v>
      </c>
      <c r="CJ40" s="220">
        <f aca="true" t="shared" si="52" ref="CJ40:CJ66">SUM(CK40:CP40)</f>
        <v>0</v>
      </c>
      <c r="CK40" s="220">
        <v>0</v>
      </c>
      <c r="CL40" s="220">
        <v>0</v>
      </c>
      <c r="CM40" s="220">
        <v>0</v>
      </c>
      <c r="CN40" s="220">
        <v>0</v>
      </c>
      <c r="CO40" s="220">
        <v>0</v>
      </c>
      <c r="CP40" s="220">
        <v>0</v>
      </c>
      <c r="CQ40" s="220">
        <f aca="true" t="shared" si="53" ref="CQ40:CQ66">SUM(CR40,CY40)</f>
        <v>21</v>
      </c>
      <c r="CR40" s="220">
        <f aca="true" t="shared" si="54" ref="CR40:CR66">SUM(CS40:CX40)</f>
        <v>21</v>
      </c>
      <c r="CS40" s="220">
        <v>0</v>
      </c>
      <c r="CT40" s="220">
        <v>0</v>
      </c>
      <c r="CU40" s="220">
        <v>0</v>
      </c>
      <c r="CV40" s="220">
        <v>21</v>
      </c>
      <c r="CW40" s="220">
        <v>0</v>
      </c>
      <c r="CX40" s="220">
        <v>0</v>
      </c>
      <c r="CY40" s="220">
        <f aca="true" t="shared" si="55" ref="CY40:CY66">SUM(CZ40:DE40)</f>
        <v>0</v>
      </c>
      <c r="CZ40" s="220">
        <v>0</v>
      </c>
      <c r="DA40" s="220">
        <v>0</v>
      </c>
      <c r="DB40" s="220">
        <v>0</v>
      </c>
      <c r="DC40" s="220">
        <v>0</v>
      </c>
      <c r="DD40" s="220">
        <v>0</v>
      </c>
      <c r="DE40" s="220">
        <v>0</v>
      </c>
      <c r="DF40" s="220">
        <f aca="true" t="shared" si="56" ref="DF40:DF66">SUM(DG40,DN40)</f>
        <v>0</v>
      </c>
      <c r="DG40" s="220">
        <f aca="true" t="shared" si="57" ref="DG40:DG66">SUM(DH40:DM40)</f>
        <v>0</v>
      </c>
      <c r="DH40" s="220">
        <v>0</v>
      </c>
      <c r="DI40" s="220">
        <v>0</v>
      </c>
      <c r="DJ40" s="220">
        <v>0</v>
      </c>
      <c r="DK40" s="220">
        <v>0</v>
      </c>
      <c r="DL40" s="220">
        <v>0</v>
      </c>
      <c r="DM40" s="220">
        <v>0</v>
      </c>
      <c r="DN40" s="220">
        <f aca="true" t="shared" si="58" ref="DN40:DN66">SUM(DO40:DT40)</f>
        <v>0</v>
      </c>
      <c r="DO40" s="220">
        <v>0</v>
      </c>
      <c r="DP40" s="220">
        <v>0</v>
      </c>
      <c r="DQ40" s="220">
        <v>0</v>
      </c>
      <c r="DR40" s="220">
        <v>0</v>
      </c>
      <c r="DS40" s="220">
        <v>0</v>
      </c>
      <c r="DT40" s="220">
        <v>0</v>
      </c>
      <c r="DU40" s="220">
        <f aca="true" t="shared" si="59" ref="DU40:DU66">SUM(DV40:DY40)</f>
        <v>67</v>
      </c>
      <c r="DV40" s="220">
        <v>67</v>
      </c>
      <c r="DW40" s="220">
        <v>0</v>
      </c>
      <c r="DX40" s="220">
        <v>0</v>
      </c>
      <c r="DY40" s="220">
        <v>0</v>
      </c>
      <c r="DZ40" s="220">
        <f aca="true" t="shared" si="60" ref="DZ40:DZ66">SUM(EA40,EH40)</f>
        <v>0</v>
      </c>
      <c r="EA40" s="220">
        <f aca="true" t="shared" si="61" ref="EA40:EA66">SUM(EB40:EG40)</f>
        <v>0</v>
      </c>
      <c r="EB40" s="220">
        <v>0</v>
      </c>
      <c r="EC40" s="220">
        <v>0</v>
      </c>
      <c r="ED40" s="220">
        <v>0</v>
      </c>
      <c r="EE40" s="220">
        <v>0</v>
      </c>
      <c r="EF40" s="220">
        <v>0</v>
      </c>
      <c r="EG40" s="220">
        <v>0</v>
      </c>
      <c r="EH40" s="220">
        <f aca="true" t="shared" si="62" ref="EH40:EH66">SUM(EI40:EN40)</f>
        <v>0</v>
      </c>
      <c r="EI40" s="220">
        <v>0</v>
      </c>
      <c r="EJ40" s="220">
        <v>0</v>
      </c>
      <c r="EK40" s="220">
        <v>0</v>
      </c>
      <c r="EL40" s="220">
        <v>0</v>
      </c>
      <c r="EM40" s="220">
        <v>0</v>
      </c>
      <c r="EN40" s="220">
        <v>0</v>
      </c>
    </row>
    <row r="41" spans="1:144" s="177" customFormat="1" ht="12" customHeight="1">
      <c r="A41" s="178" t="s">
        <v>248</v>
      </c>
      <c r="B41" s="179" t="s">
        <v>384</v>
      </c>
      <c r="C41" s="178" t="s">
        <v>385</v>
      </c>
      <c r="D41" s="220">
        <f t="shared" si="34"/>
        <v>7427</v>
      </c>
      <c r="E41" s="220">
        <f t="shared" si="35"/>
        <v>6051</v>
      </c>
      <c r="F41" s="220">
        <f t="shared" si="36"/>
        <v>5867</v>
      </c>
      <c r="G41" s="220">
        <v>0</v>
      </c>
      <c r="H41" s="220">
        <v>5867</v>
      </c>
      <c r="I41" s="220">
        <v>0</v>
      </c>
      <c r="J41" s="220">
        <v>0</v>
      </c>
      <c r="K41" s="220">
        <v>0</v>
      </c>
      <c r="L41" s="220">
        <v>0</v>
      </c>
      <c r="M41" s="220">
        <f t="shared" si="37"/>
        <v>184</v>
      </c>
      <c r="N41" s="220">
        <v>0</v>
      </c>
      <c r="O41" s="220">
        <v>184</v>
      </c>
      <c r="P41" s="220">
        <v>0</v>
      </c>
      <c r="Q41" s="220">
        <v>0</v>
      </c>
      <c r="R41" s="220">
        <v>0</v>
      </c>
      <c r="S41" s="220">
        <v>0</v>
      </c>
      <c r="T41" s="220">
        <f t="shared" si="38"/>
        <v>559</v>
      </c>
      <c r="U41" s="220">
        <f t="shared" si="39"/>
        <v>546</v>
      </c>
      <c r="V41" s="220">
        <v>0</v>
      </c>
      <c r="W41" s="220">
        <v>0</v>
      </c>
      <c r="X41" s="220">
        <v>464</v>
      </c>
      <c r="Y41" s="220">
        <v>0</v>
      </c>
      <c r="Z41" s="220">
        <v>0</v>
      </c>
      <c r="AA41" s="220">
        <v>82</v>
      </c>
      <c r="AB41" s="220">
        <f t="shared" si="40"/>
        <v>13</v>
      </c>
      <c r="AC41" s="220">
        <v>0</v>
      </c>
      <c r="AD41" s="220">
        <v>0</v>
      </c>
      <c r="AE41" s="220">
        <v>12</v>
      </c>
      <c r="AF41" s="220">
        <v>0</v>
      </c>
      <c r="AG41" s="220">
        <v>0</v>
      </c>
      <c r="AH41" s="220">
        <v>1</v>
      </c>
      <c r="AI41" s="220">
        <f t="shared" si="41"/>
        <v>0</v>
      </c>
      <c r="AJ41" s="220">
        <f t="shared" si="42"/>
        <v>0</v>
      </c>
      <c r="AK41" s="220">
        <v>0</v>
      </c>
      <c r="AL41" s="220">
        <v>0</v>
      </c>
      <c r="AM41" s="220">
        <v>0</v>
      </c>
      <c r="AN41" s="220">
        <v>0</v>
      </c>
      <c r="AO41" s="220">
        <v>0</v>
      </c>
      <c r="AP41" s="220">
        <v>0</v>
      </c>
      <c r="AQ41" s="220">
        <f t="shared" si="43"/>
        <v>0</v>
      </c>
      <c r="AR41" s="220">
        <v>0</v>
      </c>
      <c r="AS41" s="220">
        <v>0</v>
      </c>
      <c r="AT41" s="220">
        <v>0</v>
      </c>
      <c r="AU41" s="220">
        <v>0</v>
      </c>
      <c r="AV41" s="220">
        <v>0</v>
      </c>
      <c r="AW41" s="220">
        <v>0</v>
      </c>
      <c r="AX41" s="220">
        <f t="shared" si="44"/>
        <v>0</v>
      </c>
      <c r="AY41" s="220">
        <f t="shared" si="45"/>
        <v>0</v>
      </c>
      <c r="AZ41" s="220">
        <v>0</v>
      </c>
      <c r="BA41" s="220">
        <v>0</v>
      </c>
      <c r="BB41" s="220">
        <v>0</v>
      </c>
      <c r="BC41" s="220">
        <v>0</v>
      </c>
      <c r="BD41" s="220">
        <v>0</v>
      </c>
      <c r="BE41" s="220">
        <v>0</v>
      </c>
      <c r="BF41" s="220">
        <f t="shared" si="46"/>
        <v>0</v>
      </c>
      <c r="BG41" s="220">
        <v>0</v>
      </c>
      <c r="BH41" s="220">
        <v>0</v>
      </c>
      <c r="BI41" s="220">
        <v>0</v>
      </c>
      <c r="BJ41" s="220">
        <v>0</v>
      </c>
      <c r="BK41" s="220">
        <v>0</v>
      </c>
      <c r="BL41" s="220">
        <v>0</v>
      </c>
      <c r="BM41" s="220">
        <f t="shared" si="47"/>
        <v>0</v>
      </c>
      <c r="BN41" s="220">
        <f t="shared" si="48"/>
        <v>0</v>
      </c>
      <c r="BO41" s="220">
        <v>0</v>
      </c>
      <c r="BP41" s="220">
        <v>0</v>
      </c>
      <c r="BQ41" s="220">
        <v>0</v>
      </c>
      <c r="BR41" s="220">
        <v>0</v>
      </c>
      <c r="BS41" s="220">
        <v>0</v>
      </c>
      <c r="BT41" s="220">
        <v>0</v>
      </c>
      <c r="BU41" s="220">
        <f t="shared" si="49"/>
        <v>0</v>
      </c>
      <c r="BV41" s="220">
        <v>0</v>
      </c>
      <c r="BW41" s="220">
        <v>0</v>
      </c>
      <c r="BX41" s="220">
        <v>0</v>
      </c>
      <c r="BY41" s="220">
        <v>0</v>
      </c>
      <c r="BZ41" s="220">
        <v>0</v>
      </c>
      <c r="CA41" s="220">
        <v>0</v>
      </c>
      <c r="CB41" s="220">
        <f t="shared" si="50"/>
        <v>0</v>
      </c>
      <c r="CC41" s="220">
        <f t="shared" si="51"/>
        <v>0</v>
      </c>
      <c r="CD41" s="220">
        <v>0</v>
      </c>
      <c r="CE41" s="220">
        <v>0</v>
      </c>
      <c r="CF41" s="220">
        <v>0</v>
      </c>
      <c r="CG41" s="220">
        <v>0</v>
      </c>
      <c r="CH41" s="220">
        <v>0</v>
      </c>
      <c r="CI41" s="220">
        <v>0</v>
      </c>
      <c r="CJ41" s="220">
        <f t="shared" si="52"/>
        <v>0</v>
      </c>
      <c r="CK41" s="220">
        <v>0</v>
      </c>
      <c r="CL41" s="220">
        <v>0</v>
      </c>
      <c r="CM41" s="220">
        <v>0</v>
      </c>
      <c r="CN41" s="220">
        <v>0</v>
      </c>
      <c r="CO41" s="220">
        <v>0</v>
      </c>
      <c r="CP41" s="220">
        <v>0</v>
      </c>
      <c r="CQ41" s="220">
        <f t="shared" si="53"/>
        <v>269</v>
      </c>
      <c r="CR41" s="220">
        <f t="shared" si="54"/>
        <v>269</v>
      </c>
      <c r="CS41" s="220">
        <v>0</v>
      </c>
      <c r="CT41" s="220">
        <v>0</v>
      </c>
      <c r="CU41" s="220">
        <v>0</v>
      </c>
      <c r="CV41" s="220">
        <v>269</v>
      </c>
      <c r="CW41" s="220">
        <v>0</v>
      </c>
      <c r="CX41" s="220">
        <v>0</v>
      </c>
      <c r="CY41" s="220">
        <f t="shared" si="55"/>
        <v>0</v>
      </c>
      <c r="CZ41" s="220">
        <v>0</v>
      </c>
      <c r="DA41" s="220">
        <v>0</v>
      </c>
      <c r="DB41" s="220">
        <v>0</v>
      </c>
      <c r="DC41" s="220">
        <v>0</v>
      </c>
      <c r="DD41" s="220">
        <v>0</v>
      </c>
      <c r="DE41" s="220">
        <v>0</v>
      </c>
      <c r="DF41" s="220">
        <f t="shared" si="56"/>
        <v>0</v>
      </c>
      <c r="DG41" s="220">
        <f t="shared" si="57"/>
        <v>0</v>
      </c>
      <c r="DH41" s="220">
        <v>0</v>
      </c>
      <c r="DI41" s="220">
        <v>0</v>
      </c>
      <c r="DJ41" s="220">
        <v>0</v>
      </c>
      <c r="DK41" s="220">
        <v>0</v>
      </c>
      <c r="DL41" s="220">
        <v>0</v>
      </c>
      <c r="DM41" s="220">
        <v>0</v>
      </c>
      <c r="DN41" s="220">
        <f t="shared" si="58"/>
        <v>0</v>
      </c>
      <c r="DO41" s="220">
        <v>0</v>
      </c>
      <c r="DP41" s="220">
        <v>0</v>
      </c>
      <c r="DQ41" s="220">
        <v>0</v>
      </c>
      <c r="DR41" s="220">
        <v>0</v>
      </c>
      <c r="DS41" s="220">
        <v>0</v>
      </c>
      <c r="DT41" s="220">
        <v>0</v>
      </c>
      <c r="DU41" s="220">
        <f t="shared" si="59"/>
        <v>548</v>
      </c>
      <c r="DV41" s="220">
        <v>548</v>
      </c>
      <c r="DW41" s="220">
        <v>0</v>
      </c>
      <c r="DX41" s="220">
        <v>0</v>
      </c>
      <c r="DY41" s="220">
        <v>0</v>
      </c>
      <c r="DZ41" s="220">
        <f t="shared" si="60"/>
        <v>0</v>
      </c>
      <c r="EA41" s="220">
        <f t="shared" si="61"/>
        <v>0</v>
      </c>
      <c r="EB41" s="220">
        <v>0</v>
      </c>
      <c r="EC41" s="220">
        <v>0</v>
      </c>
      <c r="ED41" s="220">
        <v>0</v>
      </c>
      <c r="EE41" s="220">
        <v>0</v>
      </c>
      <c r="EF41" s="220">
        <v>0</v>
      </c>
      <c r="EG41" s="220">
        <v>0</v>
      </c>
      <c r="EH41" s="220">
        <f t="shared" si="62"/>
        <v>0</v>
      </c>
      <c r="EI41" s="220">
        <v>0</v>
      </c>
      <c r="EJ41" s="220">
        <v>0</v>
      </c>
      <c r="EK41" s="220">
        <v>0</v>
      </c>
      <c r="EL41" s="220">
        <v>0</v>
      </c>
      <c r="EM41" s="220">
        <v>0</v>
      </c>
      <c r="EN41" s="220">
        <v>0</v>
      </c>
    </row>
    <row r="42" spans="1:144" s="177" customFormat="1" ht="12" customHeight="1">
      <c r="A42" s="178" t="s">
        <v>248</v>
      </c>
      <c r="B42" s="179" t="s">
        <v>386</v>
      </c>
      <c r="C42" s="178" t="s">
        <v>387</v>
      </c>
      <c r="D42" s="220">
        <f t="shared" si="34"/>
        <v>5987</v>
      </c>
      <c r="E42" s="220">
        <f t="shared" si="35"/>
        <v>5035</v>
      </c>
      <c r="F42" s="220">
        <f t="shared" si="36"/>
        <v>4826</v>
      </c>
      <c r="G42" s="220">
        <v>0</v>
      </c>
      <c r="H42" s="220">
        <v>4822</v>
      </c>
      <c r="I42" s="220">
        <v>0</v>
      </c>
      <c r="J42" s="220">
        <v>0</v>
      </c>
      <c r="K42" s="220">
        <v>0</v>
      </c>
      <c r="L42" s="220">
        <v>4</v>
      </c>
      <c r="M42" s="220">
        <f t="shared" si="37"/>
        <v>209</v>
      </c>
      <c r="N42" s="220">
        <v>0</v>
      </c>
      <c r="O42" s="220">
        <v>209</v>
      </c>
      <c r="P42" s="220">
        <v>0</v>
      </c>
      <c r="Q42" s="220">
        <v>0</v>
      </c>
      <c r="R42" s="220">
        <v>0</v>
      </c>
      <c r="S42" s="220">
        <v>0</v>
      </c>
      <c r="T42" s="220">
        <f t="shared" si="38"/>
        <v>701</v>
      </c>
      <c r="U42" s="220">
        <f t="shared" si="39"/>
        <v>619</v>
      </c>
      <c r="V42" s="220">
        <v>0</v>
      </c>
      <c r="W42" s="220">
        <v>0</v>
      </c>
      <c r="X42" s="220">
        <v>257</v>
      </c>
      <c r="Y42" s="220">
        <v>358</v>
      </c>
      <c r="Z42" s="220">
        <v>0</v>
      </c>
      <c r="AA42" s="220">
        <v>4</v>
      </c>
      <c r="AB42" s="220">
        <f t="shared" si="40"/>
        <v>82</v>
      </c>
      <c r="AC42" s="220">
        <v>0</v>
      </c>
      <c r="AD42" s="220">
        <v>0</v>
      </c>
      <c r="AE42" s="220">
        <v>82</v>
      </c>
      <c r="AF42" s="220">
        <v>0</v>
      </c>
      <c r="AG42" s="220">
        <v>0</v>
      </c>
      <c r="AH42" s="220">
        <v>0</v>
      </c>
      <c r="AI42" s="220">
        <f t="shared" si="41"/>
        <v>0</v>
      </c>
      <c r="AJ42" s="220">
        <f t="shared" si="42"/>
        <v>0</v>
      </c>
      <c r="AK42" s="220">
        <v>0</v>
      </c>
      <c r="AL42" s="220">
        <v>0</v>
      </c>
      <c r="AM42" s="220">
        <v>0</v>
      </c>
      <c r="AN42" s="220">
        <v>0</v>
      </c>
      <c r="AO42" s="220">
        <v>0</v>
      </c>
      <c r="AP42" s="220">
        <v>0</v>
      </c>
      <c r="AQ42" s="220">
        <f t="shared" si="43"/>
        <v>0</v>
      </c>
      <c r="AR42" s="220">
        <v>0</v>
      </c>
      <c r="AS42" s="220">
        <v>0</v>
      </c>
      <c r="AT42" s="220">
        <v>0</v>
      </c>
      <c r="AU42" s="220">
        <v>0</v>
      </c>
      <c r="AV42" s="220">
        <v>0</v>
      </c>
      <c r="AW42" s="220">
        <v>0</v>
      </c>
      <c r="AX42" s="220">
        <f t="shared" si="44"/>
        <v>0</v>
      </c>
      <c r="AY42" s="220">
        <f t="shared" si="45"/>
        <v>0</v>
      </c>
      <c r="AZ42" s="220">
        <v>0</v>
      </c>
      <c r="BA42" s="220">
        <v>0</v>
      </c>
      <c r="BB42" s="220">
        <v>0</v>
      </c>
      <c r="BC42" s="220">
        <v>0</v>
      </c>
      <c r="BD42" s="220">
        <v>0</v>
      </c>
      <c r="BE42" s="220">
        <v>0</v>
      </c>
      <c r="BF42" s="220">
        <f t="shared" si="46"/>
        <v>0</v>
      </c>
      <c r="BG42" s="220">
        <v>0</v>
      </c>
      <c r="BH42" s="220">
        <v>0</v>
      </c>
      <c r="BI42" s="220">
        <v>0</v>
      </c>
      <c r="BJ42" s="220">
        <v>0</v>
      </c>
      <c r="BK42" s="220">
        <v>0</v>
      </c>
      <c r="BL42" s="220">
        <v>0</v>
      </c>
      <c r="BM42" s="220">
        <f t="shared" si="47"/>
        <v>0</v>
      </c>
      <c r="BN42" s="220">
        <f t="shared" si="48"/>
        <v>0</v>
      </c>
      <c r="BO42" s="220">
        <v>0</v>
      </c>
      <c r="BP42" s="220">
        <v>0</v>
      </c>
      <c r="BQ42" s="220">
        <v>0</v>
      </c>
      <c r="BR42" s="220">
        <v>0</v>
      </c>
      <c r="BS42" s="220">
        <v>0</v>
      </c>
      <c r="BT42" s="220">
        <v>0</v>
      </c>
      <c r="BU42" s="220">
        <f t="shared" si="49"/>
        <v>0</v>
      </c>
      <c r="BV42" s="220">
        <v>0</v>
      </c>
      <c r="BW42" s="220">
        <v>0</v>
      </c>
      <c r="BX42" s="220">
        <v>0</v>
      </c>
      <c r="BY42" s="220">
        <v>0</v>
      </c>
      <c r="BZ42" s="220">
        <v>0</v>
      </c>
      <c r="CA42" s="220">
        <v>0</v>
      </c>
      <c r="CB42" s="220">
        <f t="shared" si="50"/>
        <v>0</v>
      </c>
      <c r="CC42" s="220">
        <f t="shared" si="51"/>
        <v>0</v>
      </c>
      <c r="CD42" s="220">
        <v>0</v>
      </c>
      <c r="CE42" s="220">
        <v>0</v>
      </c>
      <c r="CF42" s="220">
        <v>0</v>
      </c>
      <c r="CG42" s="220">
        <v>0</v>
      </c>
      <c r="CH42" s="220">
        <v>0</v>
      </c>
      <c r="CI42" s="220">
        <v>0</v>
      </c>
      <c r="CJ42" s="220">
        <f t="shared" si="52"/>
        <v>0</v>
      </c>
      <c r="CK42" s="220">
        <v>0</v>
      </c>
      <c r="CL42" s="220">
        <v>0</v>
      </c>
      <c r="CM42" s="220">
        <v>0</v>
      </c>
      <c r="CN42" s="220">
        <v>0</v>
      </c>
      <c r="CO42" s="220">
        <v>0</v>
      </c>
      <c r="CP42" s="220">
        <v>0</v>
      </c>
      <c r="CQ42" s="220">
        <f t="shared" si="53"/>
        <v>0</v>
      </c>
      <c r="CR42" s="220">
        <f t="shared" si="54"/>
        <v>0</v>
      </c>
      <c r="CS42" s="220">
        <v>0</v>
      </c>
      <c r="CT42" s="220">
        <v>0</v>
      </c>
      <c r="CU42" s="220">
        <v>0</v>
      </c>
      <c r="CV42" s="220">
        <v>0</v>
      </c>
      <c r="CW42" s="220">
        <v>0</v>
      </c>
      <c r="CX42" s="220">
        <v>0</v>
      </c>
      <c r="CY42" s="220">
        <f t="shared" si="55"/>
        <v>0</v>
      </c>
      <c r="CZ42" s="220">
        <v>0</v>
      </c>
      <c r="DA42" s="220">
        <v>0</v>
      </c>
      <c r="DB42" s="220">
        <v>0</v>
      </c>
      <c r="DC42" s="220">
        <v>0</v>
      </c>
      <c r="DD42" s="220">
        <v>0</v>
      </c>
      <c r="DE42" s="220">
        <v>0</v>
      </c>
      <c r="DF42" s="220">
        <f t="shared" si="56"/>
        <v>0</v>
      </c>
      <c r="DG42" s="220">
        <f t="shared" si="57"/>
        <v>0</v>
      </c>
      <c r="DH42" s="220">
        <v>0</v>
      </c>
      <c r="DI42" s="220">
        <v>0</v>
      </c>
      <c r="DJ42" s="220">
        <v>0</v>
      </c>
      <c r="DK42" s="220">
        <v>0</v>
      </c>
      <c r="DL42" s="220">
        <v>0</v>
      </c>
      <c r="DM42" s="220">
        <v>0</v>
      </c>
      <c r="DN42" s="220">
        <f t="shared" si="58"/>
        <v>0</v>
      </c>
      <c r="DO42" s="220">
        <v>0</v>
      </c>
      <c r="DP42" s="220">
        <v>0</v>
      </c>
      <c r="DQ42" s="220">
        <v>0</v>
      </c>
      <c r="DR42" s="220">
        <v>0</v>
      </c>
      <c r="DS42" s="220">
        <v>0</v>
      </c>
      <c r="DT42" s="220">
        <v>0</v>
      </c>
      <c r="DU42" s="220">
        <f t="shared" si="59"/>
        <v>251</v>
      </c>
      <c r="DV42" s="220">
        <v>251</v>
      </c>
      <c r="DW42" s="220">
        <v>0</v>
      </c>
      <c r="DX42" s="220">
        <v>0</v>
      </c>
      <c r="DY42" s="220">
        <v>0</v>
      </c>
      <c r="DZ42" s="220">
        <f t="shared" si="60"/>
        <v>0</v>
      </c>
      <c r="EA42" s="220">
        <f t="shared" si="61"/>
        <v>0</v>
      </c>
      <c r="EB42" s="220">
        <v>0</v>
      </c>
      <c r="EC42" s="220">
        <v>0</v>
      </c>
      <c r="ED42" s="220">
        <v>0</v>
      </c>
      <c r="EE42" s="220">
        <v>0</v>
      </c>
      <c r="EF42" s="220">
        <v>0</v>
      </c>
      <c r="EG42" s="220">
        <v>0</v>
      </c>
      <c r="EH42" s="220">
        <f t="shared" si="62"/>
        <v>0</v>
      </c>
      <c r="EI42" s="220">
        <v>0</v>
      </c>
      <c r="EJ42" s="220">
        <v>0</v>
      </c>
      <c r="EK42" s="220">
        <v>0</v>
      </c>
      <c r="EL42" s="220">
        <v>0</v>
      </c>
      <c r="EM42" s="220">
        <v>0</v>
      </c>
      <c r="EN42" s="220">
        <v>0</v>
      </c>
    </row>
    <row r="43" spans="1:144" s="177" customFormat="1" ht="12" customHeight="1">
      <c r="A43" s="178" t="s">
        <v>248</v>
      </c>
      <c r="B43" s="179" t="s">
        <v>388</v>
      </c>
      <c r="C43" s="178" t="s">
        <v>389</v>
      </c>
      <c r="D43" s="220">
        <f t="shared" si="34"/>
        <v>1485</v>
      </c>
      <c r="E43" s="220">
        <f t="shared" si="35"/>
        <v>1169</v>
      </c>
      <c r="F43" s="220">
        <f t="shared" si="36"/>
        <v>1083</v>
      </c>
      <c r="G43" s="220">
        <v>0</v>
      </c>
      <c r="H43" s="220">
        <v>1082</v>
      </c>
      <c r="I43" s="220">
        <v>0</v>
      </c>
      <c r="J43" s="220">
        <v>0</v>
      </c>
      <c r="K43" s="220">
        <v>0</v>
      </c>
      <c r="L43" s="220">
        <v>1</v>
      </c>
      <c r="M43" s="220">
        <f t="shared" si="37"/>
        <v>86</v>
      </c>
      <c r="N43" s="220">
        <v>0</v>
      </c>
      <c r="O43" s="220">
        <v>86</v>
      </c>
      <c r="P43" s="220">
        <v>0</v>
      </c>
      <c r="Q43" s="220">
        <v>0</v>
      </c>
      <c r="R43" s="220">
        <v>0</v>
      </c>
      <c r="S43" s="220">
        <v>0</v>
      </c>
      <c r="T43" s="220">
        <f t="shared" si="38"/>
        <v>237</v>
      </c>
      <c r="U43" s="220">
        <f t="shared" si="39"/>
        <v>214</v>
      </c>
      <c r="V43" s="220">
        <v>0</v>
      </c>
      <c r="W43" s="220">
        <v>0</v>
      </c>
      <c r="X43" s="220">
        <v>90</v>
      </c>
      <c r="Y43" s="220">
        <v>122</v>
      </c>
      <c r="Z43" s="220">
        <v>0</v>
      </c>
      <c r="AA43" s="220">
        <v>2</v>
      </c>
      <c r="AB43" s="220">
        <f t="shared" si="40"/>
        <v>23</v>
      </c>
      <c r="AC43" s="220">
        <v>0</v>
      </c>
      <c r="AD43" s="220">
        <v>0</v>
      </c>
      <c r="AE43" s="220">
        <v>23</v>
      </c>
      <c r="AF43" s="220">
        <v>0</v>
      </c>
      <c r="AG43" s="220">
        <v>0</v>
      </c>
      <c r="AH43" s="220">
        <v>0</v>
      </c>
      <c r="AI43" s="220">
        <f t="shared" si="41"/>
        <v>0</v>
      </c>
      <c r="AJ43" s="220">
        <f t="shared" si="42"/>
        <v>0</v>
      </c>
      <c r="AK43" s="220">
        <v>0</v>
      </c>
      <c r="AL43" s="220">
        <v>0</v>
      </c>
      <c r="AM43" s="220">
        <v>0</v>
      </c>
      <c r="AN43" s="220">
        <v>0</v>
      </c>
      <c r="AO43" s="220">
        <v>0</v>
      </c>
      <c r="AP43" s="220">
        <v>0</v>
      </c>
      <c r="AQ43" s="220">
        <f t="shared" si="43"/>
        <v>0</v>
      </c>
      <c r="AR43" s="220">
        <v>0</v>
      </c>
      <c r="AS43" s="220">
        <v>0</v>
      </c>
      <c r="AT43" s="220">
        <v>0</v>
      </c>
      <c r="AU43" s="220">
        <v>0</v>
      </c>
      <c r="AV43" s="220">
        <v>0</v>
      </c>
      <c r="AW43" s="220">
        <v>0</v>
      </c>
      <c r="AX43" s="220">
        <f t="shared" si="44"/>
        <v>0</v>
      </c>
      <c r="AY43" s="220">
        <f t="shared" si="45"/>
        <v>0</v>
      </c>
      <c r="AZ43" s="220">
        <v>0</v>
      </c>
      <c r="BA43" s="220">
        <v>0</v>
      </c>
      <c r="BB43" s="220">
        <v>0</v>
      </c>
      <c r="BC43" s="220">
        <v>0</v>
      </c>
      <c r="BD43" s="220">
        <v>0</v>
      </c>
      <c r="BE43" s="220">
        <v>0</v>
      </c>
      <c r="BF43" s="220">
        <f t="shared" si="46"/>
        <v>0</v>
      </c>
      <c r="BG43" s="220">
        <v>0</v>
      </c>
      <c r="BH43" s="220">
        <v>0</v>
      </c>
      <c r="BI43" s="220">
        <v>0</v>
      </c>
      <c r="BJ43" s="220">
        <v>0</v>
      </c>
      <c r="BK43" s="220">
        <v>0</v>
      </c>
      <c r="BL43" s="220">
        <v>0</v>
      </c>
      <c r="BM43" s="220">
        <f t="shared" si="47"/>
        <v>0</v>
      </c>
      <c r="BN43" s="220">
        <f t="shared" si="48"/>
        <v>0</v>
      </c>
      <c r="BO43" s="220">
        <v>0</v>
      </c>
      <c r="BP43" s="220">
        <v>0</v>
      </c>
      <c r="BQ43" s="220">
        <v>0</v>
      </c>
      <c r="BR43" s="220">
        <v>0</v>
      </c>
      <c r="BS43" s="220">
        <v>0</v>
      </c>
      <c r="BT43" s="220">
        <v>0</v>
      </c>
      <c r="BU43" s="220">
        <f t="shared" si="49"/>
        <v>0</v>
      </c>
      <c r="BV43" s="220">
        <v>0</v>
      </c>
      <c r="BW43" s="220">
        <v>0</v>
      </c>
      <c r="BX43" s="220">
        <v>0</v>
      </c>
      <c r="BY43" s="220">
        <v>0</v>
      </c>
      <c r="BZ43" s="220">
        <v>0</v>
      </c>
      <c r="CA43" s="220">
        <v>0</v>
      </c>
      <c r="CB43" s="220">
        <f t="shared" si="50"/>
        <v>0</v>
      </c>
      <c r="CC43" s="220">
        <f t="shared" si="51"/>
        <v>0</v>
      </c>
      <c r="CD43" s="220">
        <v>0</v>
      </c>
      <c r="CE43" s="220">
        <v>0</v>
      </c>
      <c r="CF43" s="220">
        <v>0</v>
      </c>
      <c r="CG43" s="220">
        <v>0</v>
      </c>
      <c r="CH43" s="220">
        <v>0</v>
      </c>
      <c r="CI43" s="220">
        <v>0</v>
      </c>
      <c r="CJ43" s="220">
        <f t="shared" si="52"/>
        <v>0</v>
      </c>
      <c r="CK43" s="220">
        <v>0</v>
      </c>
      <c r="CL43" s="220">
        <v>0</v>
      </c>
      <c r="CM43" s="220">
        <v>0</v>
      </c>
      <c r="CN43" s="220">
        <v>0</v>
      </c>
      <c r="CO43" s="220">
        <v>0</v>
      </c>
      <c r="CP43" s="220">
        <v>0</v>
      </c>
      <c r="CQ43" s="220">
        <f t="shared" si="53"/>
        <v>0</v>
      </c>
      <c r="CR43" s="220">
        <f t="shared" si="54"/>
        <v>0</v>
      </c>
      <c r="CS43" s="220">
        <v>0</v>
      </c>
      <c r="CT43" s="220">
        <v>0</v>
      </c>
      <c r="CU43" s="220">
        <v>0</v>
      </c>
      <c r="CV43" s="220">
        <v>0</v>
      </c>
      <c r="CW43" s="220">
        <v>0</v>
      </c>
      <c r="CX43" s="220">
        <v>0</v>
      </c>
      <c r="CY43" s="220">
        <f t="shared" si="55"/>
        <v>0</v>
      </c>
      <c r="CZ43" s="220">
        <v>0</v>
      </c>
      <c r="DA43" s="220">
        <v>0</v>
      </c>
      <c r="DB43" s="220">
        <v>0</v>
      </c>
      <c r="DC43" s="220">
        <v>0</v>
      </c>
      <c r="DD43" s="220">
        <v>0</v>
      </c>
      <c r="DE43" s="220">
        <v>0</v>
      </c>
      <c r="DF43" s="220">
        <f t="shared" si="56"/>
        <v>0</v>
      </c>
      <c r="DG43" s="220">
        <f t="shared" si="57"/>
        <v>0</v>
      </c>
      <c r="DH43" s="220">
        <v>0</v>
      </c>
      <c r="DI43" s="220">
        <v>0</v>
      </c>
      <c r="DJ43" s="220">
        <v>0</v>
      </c>
      <c r="DK43" s="220">
        <v>0</v>
      </c>
      <c r="DL43" s="220">
        <v>0</v>
      </c>
      <c r="DM43" s="220">
        <v>0</v>
      </c>
      <c r="DN43" s="220">
        <f t="shared" si="58"/>
        <v>0</v>
      </c>
      <c r="DO43" s="220">
        <v>0</v>
      </c>
      <c r="DP43" s="220">
        <v>0</v>
      </c>
      <c r="DQ43" s="220">
        <v>0</v>
      </c>
      <c r="DR43" s="220">
        <v>0</v>
      </c>
      <c r="DS43" s="220">
        <v>0</v>
      </c>
      <c r="DT43" s="220">
        <v>0</v>
      </c>
      <c r="DU43" s="220">
        <f t="shared" si="59"/>
        <v>79</v>
      </c>
      <c r="DV43" s="220">
        <v>79</v>
      </c>
      <c r="DW43" s="220">
        <v>0</v>
      </c>
      <c r="DX43" s="220">
        <v>0</v>
      </c>
      <c r="DY43" s="220">
        <v>0</v>
      </c>
      <c r="DZ43" s="220">
        <f t="shared" si="60"/>
        <v>0</v>
      </c>
      <c r="EA43" s="220">
        <f t="shared" si="61"/>
        <v>0</v>
      </c>
      <c r="EB43" s="220">
        <v>0</v>
      </c>
      <c r="EC43" s="220">
        <v>0</v>
      </c>
      <c r="ED43" s="220">
        <v>0</v>
      </c>
      <c r="EE43" s="220">
        <v>0</v>
      </c>
      <c r="EF43" s="220">
        <v>0</v>
      </c>
      <c r="EG43" s="220">
        <v>0</v>
      </c>
      <c r="EH43" s="220">
        <f t="shared" si="62"/>
        <v>0</v>
      </c>
      <c r="EI43" s="220">
        <v>0</v>
      </c>
      <c r="EJ43" s="220">
        <v>0</v>
      </c>
      <c r="EK43" s="220">
        <v>0</v>
      </c>
      <c r="EL43" s="220">
        <v>0</v>
      </c>
      <c r="EM43" s="220">
        <v>0</v>
      </c>
      <c r="EN43" s="220">
        <v>0</v>
      </c>
    </row>
    <row r="44" spans="1:144" s="177" customFormat="1" ht="12" customHeight="1">
      <c r="A44" s="178" t="s">
        <v>248</v>
      </c>
      <c r="B44" s="179" t="s">
        <v>390</v>
      </c>
      <c r="C44" s="178" t="s">
        <v>391</v>
      </c>
      <c r="D44" s="220">
        <f t="shared" si="34"/>
        <v>880</v>
      </c>
      <c r="E44" s="220">
        <f t="shared" si="35"/>
        <v>666</v>
      </c>
      <c r="F44" s="220">
        <f t="shared" si="36"/>
        <v>642</v>
      </c>
      <c r="G44" s="220">
        <v>0</v>
      </c>
      <c r="H44" s="220">
        <v>641</v>
      </c>
      <c r="I44" s="220">
        <v>0</v>
      </c>
      <c r="J44" s="220">
        <v>0</v>
      </c>
      <c r="K44" s="220">
        <v>0</v>
      </c>
      <c r="L44" s="220">
        <v>1</v>
      </c>
      <c r="M44" s="220">
        <f t="shared" si="37"/>
        <v>24</v>
      </c>
      <c r="N44" s="220">
        <v>0</v>
      </c>
      <c r="O44" s="220">
        <v>24</v>
      </c>
      <c r="P44" s="220">
        <v>0</v>
      </c>
      <c r="Q44" s="220">
        <v>0</v>
      </c>
      <c r="R44" s="220">
        <v>0</v>
      </c>
      <c r="S44" s="220">
        <v>0</v>
      </c>
      <c r="T44" s="220">
        <f t="shared" si="38"/>
        <v>183</v>
      </c>
      <c r="U44" s="220">
        <f t="shared" si="39"/>
        <v>171</v>
      </c>
      <c r="V44" s="220">
        <v>0</v>
      </c>
      <c r="W44" s="220">
        <v>0</v>
      </c>
      <c r="X44" s="220">
        <v>71</v>
      </c>
      <c r="Y44" s="220">
        <v>100</v>
      </c>
      <c r="Z44" s="220">
        <v>0</v>
      </c>
      <c r="AA44" s="220">
        <v>0</v>
      </c>
      <c r="AB44" s="220">
        <f t="shared" si="40"/>
        <v>12</v>
      </c>
      <c r="AC44" s="220">
        <v>0</v>
      </c>
      <c r="AD44" s="220">
        <v>0</v>
      </c>
      <c r="AE44" s="220">
        <v>12</v>
      </c>
      <c r="AF44" s="220">
        <v>0</v>
      </c>
      <c r="AG44" s="220">
        <v>0</v>
      </c>
      <c r="AH44" s="220">
        <v>0</v>
      </c>
      <c r="AI44" s="220">
        <f t="shared" si="41"/>
        <v>0</v>
      </c>
      <c r="AJ44" s="220">
        <f t="shared" si="42"/>
        <v>0</v>
      </c>
      <c r="AK44" s="220">
        <v>0</v>
      </c>
      <c r="AL44" s="220">
        <v>0</v>
      </c>
      <c r="AM44" s="220">
        <v>0</v>
      </c>
      <c r="AN44" s="220">
        <v>0</v>
      </c>
      <c r="AO44" s="220">
        <v>0</v>
      </c>
      <c r="AP44" s="220">
        <v>0</v>
      </c>
      <c r="AQ44" s="220">
        <f t="shared" si="43"/>
        <v>0</v>
      </c>
      <c r="AR44" s="220">
        <v>0</v>
      </c>
      <c r="AS44" s="220">
        <v>0</v>
      </c>
      <c r="AT44" s="220">
        <v>0</v>
      </c>
      <c r="AU44" s="220">
        <v>0</v>
      </c>
      <c r="AV44" s="220">
        <v>0</v>
      </c>
      <c r="AW44" s="220">
        <v>0</v>
      </c>
      <c r="AX44" s="220">
        <f t="shared" si="44"/>
        <v>0</v>
      </c>
      <c r="AY44" s="220">
        <f t="shared" si="45"/>
        <v>0</v>
      </c>
      <c r="AZ44" s="220">
        <v>0</v>
      </c>
      <c r="BA44" s="220">
        <v>0</v>
      </c>
      <c r="BB44" s="220">
        <v>0</v>
      </c>
      <c r="BC44" s="220">
        <v>0</v>
      </c>
      <c r="BD44" s="220">
        <v>0</v>
      </c>
      <c r="BE44" s="220">
        <v>0</v>
      </c>
      <c r="BF44" s="220">
        <f t="shared" si="46"/>
        <v>0</v>
      </c>
      <c r="BG44" s="220">
        <v>0</v>
      </c>
      <c r="BH44" s="220">
        <v>0</v>
      </c>
      <c r="BI44" s="220">
        <v>0</v>
      </c>
      <c r="BJ44" s="220">
        <v>0</v>
      </c>
      <c r="BK44" s="220">
        <v>0</v>
      </c>
      <c r="BL44" s="220">
        <v>0</v>
      </c>
      <c r="BM44" s="220">
        <f t="shared" si="47"/>
        <v>0</v>
      </c>
      <c r="BN44" s="220">
        <f t="shared" si="48"/>
        <v>0</v>
      </c>
      <c r="BO44" s="220">
        <v>0</v>
      </c>
      <c r="BP44" s="220">
        <v>0</v>
      </c>
      <c r="BQ44" s="220">
        <v>0</v>
      </c>
      <c r="BR44" s="220">
        <v>0</v>
      </c>
      <c r="BS44" s="220">
        <v>0</v>
      </c>
      <c r="BT44" s="220">
        <v>0</v>
      </c>
      <c r="BU44" s="220">
        <f t="shared" si="49"/>
        <v>0</v>
      </c>
      <c r="BV44" s="220">
        <v>0</v>
      </c>
      <c r="BW44" s="220">
        <v>0</v>
      </c>
      <c r="BX44" s="220">
        <v>0</v>
      </c>
      <c r="BY44" s="220">
        <v>0</v>
      </c>
      <c r="BZ44" s="220">
        <v>0</v>
      </c>
      <c r="CA44" s="220">
        <v>0</v>
      </c>
      <c r="CB44" s="220">
        <f t="shared" si="50"/>
        <v>0</v>
      </c>
      <c r="CC44" s="220">
        <f t="shared" si="51"/>
        <v>0</v>
      </c>
      <c r="CD44" s="220">
        <v>0</v>
      </c>
      <c r="CE44" s="220">
        <v>0</v>
      </c>
      <c r="CF44" s="220">
        <v>0</v>
      </c>
      <c r="CG44" s="220">
        <v>0</v>
      </c>
      <c r="CH44" s="220">
        <v>0</v>
      </c>
      <c r="CI44" s="220">
        <v>0</v>
      </c>
      <c r="CJ44" s="220">
        <f t="shared" si="52"/>
        <v>0</v>
      </c>
      <c r="CK44" s="220">
        <v>0</v>
      </c>
      <c r="CL44" s="220">
        <v>0</v>
      </c>
      <c r="CM44" s="220">
        <v>0</v>
      </c>
      <c r="CN44" s="220">
        <v>0</v>
      </c>
      <c r="CO44" s="220">
        <v>0</v>
      </c>
      <c r="CP44" s="220">
        <v>0</v>
      </c>
      <c r="CQ44" s="220">
        <f t="shared" si="53"/>
        <v>0</v>
      </c>
      <c r="CR44" s="220">
        <f t="shared" si="54"/>
        <v>0</v>
      </c>
      <c r="CS44" s="220">
        <v>0</v>
      </c>
      <c r="CT44" s="220">
        <v>0</v>
      </c>
      <c r="CU44" s="220">
        <v>0</v>
      </c>
      <c r="CV44" s="220">
        <v>0</v>
      </c>
      <c r="CW44" s="220">
        <v>0</v>
      </c>
      <c r="CX44" s="220">
        <v>0</v>
      </c>
      <c r="CY44" s="220">
        <f t="shared" si="55"/>
        <v>0</v>
      </c>
      <c r="CZ44" s="220">
        <v>0</v>
      </c>
      <c r="DA44" s="220">
        <v>0</v>
      </c>
      <c r="DB44" s="220">
        <v>0</v>
      </c>
      <c r="DC44" s="220">
        <v>0</v>
      </c>
      <c r="DD44" s="220">
        <v>0</v>
      </c>
      <c r="DE44" s="220">
        <v>0</v>
      </c>
      <c r="DF44" s="220">
        <f t="shared" si="56"/>
        <v>0</v>
      </c>
      <c r="DG44" s="220">
        <f t="shared" si="57"/>
        <v>0</v>
      </c>
      <c r="DH44" s="220">
        <v>0</v>
      </c>
      <c r="DI44" s="220">
        <v>0</v>
      </c>
      <c r="DJ44" s="220">
        <v>0</v>
      </c>
      <c r="DK44" s="220">
        <v>0</v>
      </c>
      <c r="DL44" s="220">
        <v>0</v>
      </c>
      <c r="DM44" s="220">
        <v>0</v>
      </c>
      <c r="DN44" s="220">
        <f t="shared" si="58"/>
        <v>0</v>
      </c>
      <c r="DO44" s="220">
        <v>0</v>
      </c>
      <c r="DP44" s="220">
        <v>0</v>
      </c>
      <c r="DQ44" s="220">
        <v>0</v>
      </c>
      <c r="DR44" s="220">
        <v>0</v>
      </c>
      <c r="DS44" s="220">
        <v>0</v>
      </c>
      <c r="DT44" s="220">
        <v>0</v>
      </c>
      <c r="DU44" s="220">
        <f t="shared" si="59"/>
        <v>31</v>
      </c>
      <c r="DV44" s="220">
        <v>31</v>
      </c>
      <c r="DW44" s="220">
        <v>0</v>
      </c>
      <c r="DX44" s="220">
        <v>0</v>
      </c>
      <c r="DY44" s="220">
        <v>0</v>
      </c>
      <c r="DZ44" s="220">
        <f t="shared" si="60"/>
        <v>0</v>
      </c>
      <c r="EA44" s="220">
        <f t="shared" si="61"/>
        <v>0</v>
      </c>
      <c r="EB44" s="220">
        <v>0</v>
      </c>
      <c r="EC44" s="220">
        <v>0</v>
      </c>
      <c r="ED44" s="220">
        <v>0</v>
      </c>
      <c r="EE44" s="220">
        <v>0</v>
      </c>
      <c r="EF44" s="220">
        <v>0</v>
      </c>
      <c r="EG44" s="220">
        <v>0</v>
      </c>
      <c r="EH44" s="220">
        <f t="shared" si="62"/>
        <v>0</v>
      </c>
      <c r="EI44" s="220">
        <v>0</v>
      </c>
      <c r="EJ44" s="220">
        <v>0</v>
      </c>
      <c r="EK44" s="220">
        <v>0</v>
      </c>
      <c r="EL44" s="220">
        <v>0</v>
      </c>
      <c r="EM44" s="220">
        <v>0</v>
      </c>
      <c r="EN44" s="220">
        <v>0</v>
      </c>
    </row>
    <row r="45" spans="1:144" s="177" customFormat="1" ht="12" customHeight="1">
      <c r="A45" s="178" t="s">
        <v>248</v>
      </c>
      <c r="B45" s="179" t="s">
        <v>392</v>
      </c>
      <c r="C45" s="178" t="s">
        <v>393</v>
      </c>
      <c r="D45" s="220">
        <f t="shared" si="34"/>
        <v>5158</v>
      </c>
      <c r="E45" s="220">
        <f t="shared" si="35"/>
        <v>4204</v>
      </c>
      <c r="F45" s="220">
        <f t="shared" si="36"/>
        <v>4074</v>
      </c>
      <c r="G45" s="220">
        <v>0</v>
      </c>
      <c r="H45" s="220">
        <v>4072</v>
      </c>
      <c r="I45" s="220">
        <v>0</v>
      </c>
      <c r="J45" s="220">
        <v>0</v>
      </c>
      <c r="K45" s="220">
        <v>0</v>
      </c>
      <c r="L45" s="220">
        <v>2</v>
      </c>
      <c r="M45" s="220">
        <f t="shared" si="37"/>
        <v>130</v>
      </c>
      <c r="N45" s="220">
        <v>0</v>
      </c>
      <c r="O45" s="220">
        <v>130</v>
      </c>
      <c r="P45" s="220">
        <v>0</v>
      </c>
      <c r="Q45" s="220">
        <v>0</v>
      </c>
      <c r="R45" s="220">
        <v>0</v>
      </c>
      <c r="S45" s="220">
        <v>0</v>
      </c>
      <c r="T45" s="220">
        <f t="shared" si="38"/>
        <v>782</v>
      </c>
      <c r="U45" s="220">
        <f t="shared" si="39"/>
        <v>736</v>
      </c>
      <c r="V45" s="220">
        <v>0</v>
      </c>
      <c r="W45" s="220">
        <v>0</v>
      </c>
      <c r="X45" s="220">
        <v>338</v>
      </c>
      <c r="Y45" s="220">
        <v>396</v>
      </c>
      <c r="Z45" s="220">
        <v>0</v>
      </c>
      <c r="AA45" s="220">
        <v>2</v>
      </c>
      <c r="AB45" s="220">
        <f t="shared" si="40"/>
        <v>46</v>
      </c>
      <c r="AC45" s="220">
        <v>0</v>
      </c>
      <c r="AD45" s="220">
        <v>0</v>
      </c>
      <c r="AE45" s="220">
        <v>46</v>
      </c>
      <c r="AF45" s="220">
        <v>0</v>
      </c>
      <c r="AG45" s="220">
        <v>0</v>
      </c>
      <c r="AH45" s="220">
        <v>0</v>
      </c>
      <c r="AI45" s="220">
        <f t="shared" si="41"/>
        <v>0</v>
      </c>
      <c r="AJ45" s="220">
        <f t="shared" si="42"/>
        <v>0</v>
      </c>
      <c r="AK45" s="220">
        <v>0</v>
      </c>
      <c r="AL45" s="220">
        <v>0</v>
      </c>
      <c r="AM45" s="220">
        <v>0</v>
      </c>
      <c r="AN45" s="220">
        <v>0</v>
      </c>
      <c r="AO45" s="220">
        <v>0</v>
      </c>
      <c r="AP45" s="220">
        <v>0</v>
      </c>
      <c r="AQ45" s="220">
        <f t="shared" si="43"/>
        <v>0</v>
      </c>
      <c r="AR45" s="220">
        <v>0</v>
      </c>
      <c r="AS45" s="220">
        <v>0</v>
      </c>
      <c r="AT45" s="220">
        <v>0</v>
      </c>
      <c r="AU45" s="220">
        <v>0</v>
      </c>
      <c r="AV45" s="220">
        <v>0</v>
      </c>
      <c r="AW45" s="220">
        <v>0</v>
      </c>
      <c r="AX45" s="220">
        <f t="shared" si="44"/>
        <v>0</v>
      </c>
      <c r="AY45" s="220">
        <f t="shared" si="45"/>
        <v>0</v>
      </c>
      <c r="AZ45" s="220">
        <v>0</v>
      </c>
      <c r="BA45" s="220">
        <v>0</v>
      </c>
      <c r="BB45" s="220">
        <v>0</v>
      </c>
      <c r="BC45" s="220">
        <v>0</v>
      </c>
      <c r="BD45" s="220">
        <v>0</v>
      </c>
      <c r="BE45" s="220">
        <v>0</v>
      </c>
      <c r="BF45" s="220">
        <f t="shared" si="46"/>
        <v>0</v>
      </c>
      <c r="BG45" s="220">
        <v>0</v>
      </c>
      <c r="BH45" s="220">
        <v>0</v>
      </c>
      <c r="BI45" s="220">
        <v>0</v>
      </c>
      <c r="BJ45" s="220">
        <v>0</v>
      </c>
      <c r="BK45" s="220">
        <v>0</v>
      </c>
      <c r="BL45" s="220">
        <v>0</v>
      </c>
      <c r="BM45" s="220">
        <f t="shared" si="47"/>
        <v>0</v>
      </c>
      <c r="BN45" s="220">
        <f t="shared" si="48"/>
        <v>0</v>
      </c>
      <c r="BO45" s="220">
        <v>0</v>
      </c>
      <c r="BP45" s="220">
        <v>0</v>
      </c>
      <c r="BQ45" s="220">
        <v>0</v>
      </c>
      <c r="BR45" s="220">
        <v>0</v>
      </c>
      <c r="BS45" s="220">
        <v>0</v>
      </c>
      <c r="BT45" s="220">
        <v>0</v>
      </c>
      <c r="BU45" s="220">
        <f t="shared" si="49"/>
        <v>0</v>
      </c>
      <c r="BV45" s="220">
        <v>0</v>
      </c>
      <c r="BW45" s="220">
        <v>0</v>
      </c>
      <c r="BX45" s="220">
        <v>0</v>
      </c>
      <c r="BY45" s="220">
        <v>0</v>
      </c>
      <c r="BZ45" s="220">
        <v>0</v>
      </c>
      <c r="CA45" s="220">
        <v>0</v>
      </c>
      <c r="CB45" s="220">
        <f t="shared" si="50"/>
        <v>0</v>
      </c>
      <c r="CC45" s="220">
        <f t="shared" si="51"/>
        <v>0</v>
      </c>
      <c r="CD45" s="220">
        <v>0</v>
      </c>
      <c r="CE45" s="220">
        <v>0</v>
      </c>
      <c r="CF45" s="220">
        <v>0</v>
      </c>
      <c r="CG45" s="220">
        <v>0</v>
      </c>
      <c r="CH45" s="220">
        <v>0</v>
      </c>
      <c r="CI45" s="220">
        <v>0</v>
      </c>
      <c r="CJ45" s="220">
        <f t="shared" si="52"/>
        <v>0</v>
      </c>
      <c r="CK45" s="220">
        <v>0</v>
      </c>
      <c r="CL45" s="220">
        <v>0</v>
      </c>
      <c r="CM45" s="220">
        <v>0</v>
      </c>
      <c r="CN45" s="220">
        <v>0</v>
      </c>
      <c r="CO45" s="220">
        <v>0</v>
      </c>
      <c r="CP45" s="220">
        <v>0</v>
      </c>
      <c r="CQ45" s="220">
        <f t="shared" si="53"/>
        <v>0</v>
      </c>
      <c r="CR45" s="220">
        <f t="shared" si="54"/>
        <v>0</v>
      </c>
      <c r="CS45" s="220">
        <v>0</v>
      </c>
      <c r="CT45" s="220">
        <v>0</v>
      </c>
      <c r="CU45" s="220">
        <v>0</v>
      </c>
      <c r="CV45" s="220">
        <v>0</v>
      </c>
      <c r="CW45" s="220">
        <v>0</v>
      </c>
      <c r="CX45" s="220">
        <v>0</v>
      </c>
      <c r="CY45" s="220">
        <f t="shared" si="55"/>
        <v>0</v>
      </c>
      <c r="CZ45" s="220">
        <v>0</v>
      </c>
      <c r="DA45" s="220">
        <v>0</v>
      </c>
      <c r="DB45" s="220">
        <v>0</v>
      </c>
      <c r="DC45" s="220">
        <v>0</v>
      </c>
      <c r="DD45" s="220">
        <v>0</v>
      </c>
      <c r="DE45" s="220">
        <v>0</v>
      </c>
      <c r="DF45" s="220">
        <f t="shared" si="56"/>
        <v>0</v>
      </c>
      <c r="DG45" s="220">
        <f t="shared" si="57"/>
        <v>0</v>
      </c>
      <c r="DH45" s="220">
        <v>0</v>
      </c>
      <c r="DI45" s="220">
        <v>0</v>
      </c>
      <c r="DJ45" s="220">
        <v>0</v>
      </c>
      <c r="DK45" s="220">
        <v>0</v>
      </c>
      <c r="DL45" s="220">
        <v>0</v>
      </c>
      <c r="DM45" s="220">
        <v>0</v>
      </c>
      <c r="DN45" s="220">
        <f t="shared" si="58"/>
        <v>0</v>
      </c>
      <c r="DO45" s="220">
        <v>0</v>
      </c>
      <c r="DP45" s="220">
        <v>0</v>
      </c>
      <c r="DQ45" s="220">
        <v>0</v>
      </c>
      <c r="DR45" s="220">
        <v>0</v>
      </c>
      <c r="DS45" s="220">
        <v>0</v>
      </c>
      <c r="DT45" s="220">
        <v>0</v>
      </c>
      <c r="DU45" s="220">
        <f t="shared" si="59"/>
        <v>172</v>
      </c>
      <c r="DV45" s="220">
        <v>172</v>
      </c>
      <c r="DW45" s="220">
        <v>0</v>
      </c>
      <c r="DX45" s="220">
        <v>0</v>
      </c>
      <c r="DY45" s="220">
        <v>0</v>
      </c>
      <c r="DZ45" s="220">
        <f t="shared" si="60"/>
        <v>0</v>
      </c>
      <c r="EA45" s="220">
        <f t="shared" si="61"/>
        <v>0</v>
      </c>
      <c r="EB45" s="220">
        <v>0</v>
      </c>
      <c r="EC45" s="220">
        <v>0</v>
      </c>
      <c r="ED45" s="220">
        <v>0</v>
      </c>
      <c r="EE45" s="220">
        <v>0</v>
      </c>
      <c r="EF45" s="220">
        <v>0</v>
      </c>
      <c r="EG45" s="220">
        <v>0</v>
      </c>
      <c r="EH45" s="220">
        <f t="shared" si="62"/>
        <v>0</v>
      </c>
      <c r="EI45" s="220">
        <v>0</v>
      </c>
      <c r="EJ45" s="220">
        <v>0</v>
      </c>
      <c r="EK45" s="220">
        <v>0</v>
      </c>
      <c r="EL45" s="220">
        <v>0</v>
      </c>
      <c r="EM45" s="220">
        <v>0</v>
      </c>
      <c r="EN45" s="220">
        <v>0</v>
      </c>
    </row>
    <row r="46" spans="1:144" s="177" customFormat="1" ht="12" customHeight="1">
      <c r="A46" s="178" t="s">
        <v>248</v>
      </c>
      <c r="B46" s="179" t="s">
        <v>394</v>
      </c>
      <c r="C46" s="178" t="s">
        <v>395</v>
      </c>
      <c r="D46" s="220">
        <f t="shared" si="34"/>
        <v>5263</v>
      </c>
      <c r="E46" s="220">
        <f t="shared" si="35"/>
        <v>4542</v>
      </c>
      <c r="F46" s="220">
        <f t="shared" si="36"/>
        <v>3832</v>
      </c>
      <c r="G46" s="220">
        <v>0</v>
      </c>
      <c r="H46" s="220">
        <v>3832</v>
      </c>
      <c r="I46" s="220">
        <v>0</v>
      </c>
      <c r="J46" s="220">
        <v>0</v>
      </c>
      <c r="K46" s="220">
        <v>0</v>
      </c>
      <c r="L46" s="220">
        <v>0</v>
      </c>
      <c r="M46" s="220">
        <f t="shared" si="37"/>
        <v>710</v>
      </c>
      <c r="N46" s="220">
        <v>0</v>
      </c>
      <c r="O46" s="220">
        <v>710</v>
      </c>
      <c r="P46" s="220">
        <v>0</v>
      </c>
      <c r="Q46" s="220">
        <v>0</v>
      </c>
      <c r="R46" s="220">
        <v>0</v>
      </c>
      <c r="S46" s="220">
        <v>0</v>
      </c>
      <c r="T46" s="220">
        <f t="shared" si="38"/>
        <v>0</v>
      </c>
      <c r="U46" s="220">
        <f t="shared" si="39"/>
        <v>0</v>
      </c>
      <c r="V46" s="220">
        <v>0</v>
      </c>
      <c r="W46" s="220">
        <v>0</v>
      </c>
      <c r="X46" s="220">
        <v>0</v>
      </c>
      <c r="Y46" s="220">
        <v>0</v>
      </c>
      <c r="Z46" s="220">
        <v>0</v>
      </c>
      <c r="AA46" s="220">
        <v>0</v>
      </c>
      <c r="AB46" s="220">
        <f t="shared" si="40"/>
        <v>0</v>
      </c>
      <c r="AC46" s="220">
        <v>0</v>
      </c>
      <c r="AD46" s="220">
        <v>0</v>
      </c>
      <c r="AE46" s="220">
        <v>0</v>
      </c>
      <c r="AF46" s="220">
        <v>0</v>
      </c>
      <c r="AG46" s="220">
        <v>0</v>
      </c>
      <c r="AH46" s="220">
        <v>0</v>
      </c>
      <c r="AI46" s="220">
        <f t="shared" si="41"/>
        <v>0</v>
      </c>
      <c r="AJ46" s="220">
        <f t="shared" si="42"/>
        <v>0</v>
      </c>
      <c r="AK46" s="220">
        <v>0</v>
      </c>
      <c r="AL46" s="220">
        <v>0</v>
      </c>
      <c r="AM46" s="220">
        <v>0</v>
      </c>
      <c r="AN46" s="220">
        <v>0</v>
      </c>
      <c r="AO46" s="220">
        <v>0</v>
      </c>
      <c r="AP46" s="220">
        <v>0</v>
      </c>
      <c r="AQ46" s="220">
        <f t="shared" si="43"/>
        <v>0</v>
      </c>
      <c r="AR46" s="220">
        <v>0</v>
      </c>
      <c r="AS46" s="220">
        <v>0</v>
      </c>
      <c r="AT46" s="220">
        <v>0</v>
      </c>
      <c r="AU46" s="220">
        <v>0</v>
      </c>
      <c r="AV46" s="220">
        <v>0</v>
      </c>
      <c r="AW46" s="220">
        <v>0</v>
      </c>
      <c r="AX46" s="220">
        <f t="shared" si="44"/>
        <v>0</v>
      </c>
      <c r="AY46" s="220">
        <f t="shared" si="45"/>
        <v>0</v>
      </c>
      <c r="AZ46" s="220">
        <v>0</v>
      </c>
      <c r="BA46" s="220">
        <v>0</v>
      </c>
      <c r="BB46" s="220">
        <v>0</v>
      </c>
      <c r="BC46" s="220">
        <v>0</v>
      </c>
      <c r="BD46" s="220">
        <v>0</v>
      </c>
      <c r="BE46" s="220">
        <v>0</v>
      </c>
      <c r="BF46" s="220">
        <f t="shared" si="46"/>
        <v>0</v>
      </c>
      <c r="BG46" s="220">
        <v>0</v>
      </c>
      <c r="BH46" s="220">
        <v>0</v>
      </c>
      <c r="BI46" s="220">
        <v>0</v>
      </c>
      <c r="BJ46" s="220">
        <v>0</v>
      </c>
      <c r="BK46" s="220">
        <v>0</v>
      </c>
      <c r="BL46" s="220">
        <v>0</v>
      </c>
      <c r="BM46" s="220">
        <f t="shared" si="47"/>
        <v>0</v>
      </c>
      <c r="BN46" s="220">
        <f t="shared" si="48"/>
        <v>0</v>
      </c>
      <c r="BO46" s="220">
        <v>0</v>
      </c>
      <c r="BP46" s="220">
        <v>0</v>
      </c>
      <c r="BQ46" s="220">
        <v>0</v>
      </c>
      <c r="BR46" s="220">
        <v>0</v>
      </c>
      <c r="BS46" s="220">
        <v>0</v>
      </c>
      <c r="BT46" s="220">
        <v>0</v>
      </c>
      <c r="BU46" s="220">
        <f t="shared" si="49"/>
        <v>0</v>
      </c>
      <c r="BV46" s="220">
        <v>0</v>
      </c>
      <c r="BW46" s="220">
        <v>0</v>
      </c>
      <c r="BX46" s="220">
        <v>0</v>
      </c>
      <c r="BY46" s="220">
        <v>0</v>
      </c>
      <c r="BZ46" s="220">
        <v>0</v>
      </c>
      <c r="CA46" s="220">
        <v>0</v>
      </c>
      <c r="CB46" s="220">
        <f t="shared" si="50"/>
        <v>0</v>
      </c>
      <c r="CC46" s="220">
        <f t="shared" si="51"/>
        <v>0</v>
      </c>
      <c r="CD46" s="220">
        <v>0</v>
      </c>
      <c r="CE46" s="220">
        <v>0</v>
      </c>
      <c r="CF46" s="220">
        <v>0</v>
      </c>
      <c r="CG46" s="220">
        <v>0</v>
      </c>
      <c r="CH46" s="220">
        <v>0</v>
      </c>
      <c r="CI46" s="220">
        <v>0</v>
      </c>
      <c r="CJ46" s="220">
        <f t="shared" si="52"/>
        <v>0</v>
      </c>
      <c r="CK46" s="220">
        <v>0</v>
      </c>
      <c r="CL46" s="220">
        <v>0</v>
      </c>
      <c r="CM46" s="220">
        <v>0</v>
      </c>
      <c r="CN46" s="220">
        <v>0</v>
      </c>
      <c r="CO46" s="220">
        <v>0</v>
      </c>
      <c r="CP46" s="220">
        <v>0</v>
      </c>
      <c r="CQ46" s="220">
        <f t="shared" si="53"/>
        <v>493</v>
      </c>
      <c r="CR46" s="220">
        <f t="shared" si="54"/>
        <v>351</v>
      </c>
      <c r="CS46" s="220">
        <v>0</v>
      </c>
      <c r="CT46" s="220">
        <v>0</v>
      </c>
      <c r="CU46" s="220">
        <v>122</v>
      </c>
      <c r="CV46" s="220">
        <v>229</v>
      </c>
      <c r="CW46" s="220">
        <v>0</v>
      </c>
      <c r="CX46" s="220">
        <v>0</v>
      </c>
      <c r="CY46" s="220">
        <f t="shared" si="55"/>
        <v>142</v>
      </c>
      <c r="CZ46" s="220">
        <v>0</v>
      </c>
      <c r="DA46" s="220">
        <v>0</v>
      </c>
      <c r="DB46" s="220">
        <v>54</v>
      </c>
      <c r="DC46" s="220">
        <v>88</v>
      </c>
      <c r="DD46" s="220">
        <v>0</v>
      </c>
      <c r="DE46" s="220">
        <v>0</v>
      </c>
      <c r="DF46" s="220">
        <f t="shared" si="56"/>
        <v>0</v>
      </c>
      <c r="DG46" s="220">
        <f t="shared" si="57"/>
        <v>0</v>
      </c>
      <c r="DH46" s="220">
        <v>0</v>
      </c>
      <c r="DI46" s="220">
        <v>0</v>
      </c>
      <c r="DJ46" s="220">
        <v>0</v>
      </c>
      <c r="DK46" s="220">
        <v>0</v>
      </c>
      <c r="DL46" s="220">
        <v>0</v>
      </c>
      <c r="DM46" s="220">
        <v>0</v>
      </c>
      <c r="DN46" s="220">
        <f t="shared" si="58"/>
        <v>0</v>
      </c>
      <c r="DO46" s="220">
        <v>0</v>
      </c>
      <c r="DP46" s="220">
        <v>0</v>
      </c>
      <c r="DQ46" s="220">
        <v>0</v>
      </c>
      <c r="DR46" s="220">
        <v>0</v>
      </c>
      <c r="DS46" s="220">
        <v>0</v>
      </c>
      <c r="DT46" s="220">
        <v>0</v>
      </c>
      <c r="DU46" s="220">
        <f t="shared" si="59"/>
        <v>228</v>
      </c>
      <c r="DV46" s="220">
        <v>214</v>
      </c>
      <c r="DW46" s="220">
        <v>0</v>
      </c>
      <c r="DX46" s="220">
        <v>14</v>
      </c>
      <c r="DY46" s="220">
        <v>0</v>
      </c>
      <c r="DZ46" s="220">
        <f t="shared" si="60"/>
        <v>0</v>
      </c>
      <c r="EA46" s="220">
        <f t="shared" si="61"/>
        <v>0</v>
      </c>
      <c r="EB46" s="220">
        <v>0</v>
      </c>
      <c r="EC46" s="220">
        <v>0</v>
      </c>
      <c r="ED46" s="220">
        <v>0</v>
      </c>
      <c r="EE46" s="220">
        <v>0</v>
      </c>
      <c r="EF46" s="220">
        <v>0</v>
      </c>
      <c r="EG46" s="220">
        <v>0</v>
      </c>
      <c r="EH46" s="220">
        <f t="shared" si="62"/>
        <v>0</v>
      </c>
      <c r="EI46" s="220">
        <v>0</v>
      </c>
      <c r="EJ46" s="220">
        <v>0</v>
      </c>
      <c r="EK46" s="220">
        <v>0</v>
      </c>
      <c r="EL46" s="220">
        <v>0</v>
      </c>
      <c r="EM46" s="220">
        <v>0</v>
      </c>
      <c r="EN46" s="220">
        <v>0</v>
      </c>
    </row>
    <row r="47" spans="1:144" s="177" customFormat="1" ht="12" customHeight="1">
      <c r="A47" s="178" t="s">
        <v>248</v>
      </c>
      <c r="B47" s="179" t="s">
        <v>396</v>
      </c>
      <c r="C47" s="178" t="s">
        <v>397</v>
      </c>
      <c r="D47" s="220">
        <f t="shared" si="34"/>
        <v>1360</v>
      </c>
      <c r="E47" s="220">
        <f t="shared" si="35"/>
        <v>1075</v>
      </c>
      <c r="F47" s="220">
        <f t="shared" si="36"/>
        <v>899</v>
      </c>
      <c r="G47" s="220">
        <v>0</v>
      </c>
      <c r="H47" s="220">
        <v>899</v>
      </c>
      <c r="I47" s="220">
        <v>0</v>
      </c>
      <c r="J47" s="220">
        <v>0</v>
      </c>
      <c r="K47" s="220">
        <v>0</v>
      </c>
      <c r="L47" s="220">
        <v>0</v>
      </c>
      <c r="M47" s="220">
        <f t="shared" si="37"/>
        <v>176</v>
      </c>
      <c r="N47" s="220">
        <v>0</v>
      </c>
      <c r="O47" s="220">
        <v>176</v>
      </c>
      <c r="P47" s="220">
        <v>0</v>
      </c>
      <c r="Q47" s="220">
        <v>0</v>
      </c>
      <c r="R47" s="220">
        <v>0</v>
      </c>
      <c r="S47" s="220">
        <v>0</v>
      </c>
      <c r="T47" s="220">
        <f t="shared" si="38"/>
        <v>0</v>
      </c>
      <c r="U47" s="220">
        <f t="shared" si="39"/>
        <v>0</v>
      </c>
      <c r="V47" s="220">
        <v>0</v>
      </c>
      <c r="W47" s="220">
        <v>0</v>
      </c>
      <c r="X47" s="220">
        <v>0</v>
      </c>
      <c r="Y47" s="220">
        <v>0</v>
      </c>
      <c r="Z47" s="220">
        <v>0</v>
      </c>
      <c r="AA47" s="220">
        <v>0</v>
      </c>
      <c r="AB47" s="220">
        <f t="shared" si="40"/>
        <v>0</v>
      </c>
      <c r="AC47" s="220">
        <v>0</v>
      </c>
      <c r="AD47" s="220">
        <v>0</v>
      </c>
      <c r="AE47" s="220">
        <v>0</v>
      </c>
      <c r="AF47" s="220">
        <v>0</v>
      </c>
      <c r="AG47" s="220">
        <v>0</v>
      </c>
      <c r="AH47" s="220">
        <v>0</v>
      </c>
      <c r="AI47" s="220">
        <f t="shared" si="41"/>
        <v>0</v>
      </c>
      <c r="AJ47" s="220">
        <f t="shared" si="42"/>
        <v>0</v>
      </c>
      <c r="AK47" s="220">
        <v>0</v>
      </c>
      <c r="AL47" s="220">
        <v>0</v>
      </c>
      <c r="AM47" s="220">
        <v>0</v>
      </c>
      <c r="AN47" s="220">
        <v>0</v>
      </c>
      <c r="AO47" s="220">
        <v>0</v>
      </c>
      <c r="AP47" s="220">
        <v>0</v>
      </c>
      <c r="AQ47" s="220">
        <f t="shared" si="43"/>
        <v>0</v>
      </c>
      <c r="AR47" s="220">
        <v>0</v>
      </c>
      <c r="AS47" s="220">
        <v>0</v>
      </c>
      <c r="AT47" s="220">
        <v>0</v>
      </c>
      <c r="AU47" s="220">
        <v>0</v>
      </c>
      <c r="AV47" s="220">
        <v>0</v>
      </c>
      <c r="AW47" s="220">
        <v>0</v>
      </c>
      <c r="AX47" s="220">
        <f t="shared" si="44"/>
        <v>0</v>
      </c>
      <c r="AY47" s="220">
        <f t="shared" si="45"/>
        <v>0</v>
      </c>
      <c r="AZ47" s="220">
        <v>0</v>
      </c>
      <c r="BA47" s="220">
        <v>0</v>
      </c>
      <c r="BB47" s="220">
        <v>0</v>
      </c>
      <c r="BC47" s="220">
        <v>0</v>
      </c>
      <c r="BD47" s="220">
        <v>0</v>
      </c>
      <c r="BE47" s="220">
        <v>0</v>
      </c>
      <c r="BF47" s="220">
        <f t="shared" si="46"/>
        <v>0</v>
      </c>
      <c r="BG47" s="220">
        <v>0</v>
      </c>
      <c r="BH47" s="220">
        <v>0</v>
      </c>
      <c r="BI47" s="220">
        <v>0</v>
      </c>
      <c r="BJ47" s="220">
        <v>0</v>
      </c>
      <c r="BK47" s="220">
        <v>0</v>
      </c>
      <c r="BL47" s="220">
        <v>0</v>
      </c>
      <c r="BM47" s="220">
        <f t="shared" si="47"/>
        <v>0</v>
      </c>
      <c r="BN47" s="220">
        <f t="shared" si="48"/>
        <v>0</v>
      </c>
      <c r="BO47" s="220">
        <v>0</v>
      </c>
      <c r="BP47" s="220">
        <v>0</v>
      </c>
      <c r="BQ47" s="220">
        <v>0</v>
      </c>
      <c r="BR47" s="220">
        <v>0</v>
      </c>
      <c r="BS47" s="220">
        <v>0</v>
      </c>
      <c r="BT47" s="220">
        <v>0</v>
      </c>
      <c r="BU47" s="220">
        <f t="shared" si="49"/>
        <v>0</v>
      </c>
      <c r="BV47" s="220">
        <v>0</v>
      </c>
      <c r="BW47" s="220">
        <v>0</v>
      </c>
      <c r="BX47" s="220">
        <v>0</v>
      </c>
      <c r="BY47" s="220">
        <v>0</v>
      </c>
      <c r="BZ47" s="220">
        <v>0</v>
      </c>
      <c r="CA47" s="220">
        <v>0</v>
      </c>
      <c r="CB47" s="220">
        <f t="shared" si="50"/>
        <v>0</v>
      </c>
      <c r="CC47" s="220">
        <f t="shared" si="51"/>
        <v>0</v>
      </c>
      <c r="CD47" s="220">
        <v>0</v>
      </c>
      <c r="CE47" s="220">
        <v>0</v>
      </c>
      <c r="CF47" s="220">
        <v>0</v>
      </c>
      <c r="CG47" s="220">
        <v>0</v>
      </c>
      <c r="CH47" s="220">
        <v>0</v>
      </c>
      <c r="CI47" s="220">
        <v>0</v>
      </c>
      <c r="CJ47" s="220">
        <f t="shared" si="52"/>
        <v>0</v>
      </c>
      <c r="CK47" s="220">
        <v>0</v>
      </c>
      <c r="CL47" s="220">
        <v>0</v>
      </c>
      <c r="CM47" s="220">
        <v>0</v>
      </c>
      <c r="CN47" s="220">
        <v>0</v>
      </c>
      <c r="CO47" s="220">
        <v>0</v>
      </c>
      <c r="CP47" s="220">
        <v>0</v>
      </c>
      <c r="CQ47" s="220">
        <f t="shared" si="53"/>
        <v>222</v>
      </c>
      <c r="CR47" s="220">
        <f t="shared" si="54"/>
        <v>152</v>
      </c>
      <c r="CS47" s="220">
        <v>0</v>
      </c>
      <c r="CT47" s="220">
        <v>0</v>
      </c>
      <c r="CU47" s="220">
        <v>48</v>
      </c>
      <c r="CV47" s="220">
        <v>104</v>
      </c>
      <c r="CW47" s="220">
        <v>0</v>
      </c>
      <c r="CX47" s="220">
        <v>0</v>
      </c>
      <c r="CY47" s="220">
        <f t="shared" si="55"/>
        <v>70</v>
      </c>
      <c r="CZ47" s="220">
        <v>0</v>
      </c>
      <c r="DA47" s="220">
        <v>0</v>
      </c>
      <c r="DB47" s="220">
        <v>23</v>
      </c>
      <c r="DC47" s="220">
        <v>47</v>
      </c>
      <c r="DD47" s="220">
        <v>0</v>
      </c>
      <c r="DE47" s="220">
        <v>0</v>
      </c>
      <c r="DF47" s="220">
        <f t="shared" si="56"/>
        <v>0</v>
      </c>
      <c r="DG47" s="220">
        <f t="shared" si="57"/>
        <v>0</v>
      </c>
      <c r="DH47" s="220">
        <v>0</v>
      </c>
      <c r="DI47" s="220">
        <v>0</v>
      </c>
      <c r="DJ47" s="220">
        <v>0</v>
      </c>
      <c r="DK47" s="220">
        <v>0</v>
      </c>
      <c r="DL47" s="220">
        <v>0</v>
      </c>
      <c r="DM47" s="220">
        <v>0</v>
      </c>
      <c r="DN47" s="220">
        <f t="shared" si="58"/>
        <v>0</v>
      </c>
      <c r="DO47" s="220">
        <v>0</v>
      </c>
      <c r="DP47" s="220">
        <v>0</v>
      </c>
      <c r="DQ47" s="220">
        <v>0</v>
      </c>
      <c r="DR47" s="220">
        <v>0</v>
      </c>
      <c r="DS47" s="220">
        <v>0</v>
      </c>
      <c r="DT47" s="220">
        <v>0</v>
      </c>
      <c r="DU47" s="220">
        <f t="shared" si="59"/>
        <v>63</v>
      </c>
      <c r="DV47" s="220">
        <v>58</v>
      </c>
      <c r="DW47" s="220">
        <v>0</v>
      </c>
      <c r="DX47" s="220">
        <v>5</v>
      </c>
      <c r="DY47" s="220">
        <v>0</v>
      </c>
      <c r="DZ47" s="220">
        <f t="shared" si="60"/>
        <v>0</v>
      </c>
      <c r="EA47" s="220">
        <f t="shared" si="61"/>
        <v>0</v>
      </c>
      <c r="EB47" s="220">
        <v>0</v>
      </c>
      <c r="EC47" s="220">
        <v>0</v>
      </c>
      <c r="ED47" s="220">
        <v>0</v>
      </c>
      <c r="EE47" s="220">
        <v>0</v>
      </c>
      <c r="EF47" s="220">
        <v>0</v>
      </c>
      <c r="EG47" s="220">
        <v>0</v>
      </c>
      <c r="EH47" s="220">
        <f t="shared" si="62"/>
        <v>0</v>
      </c>
      <c r="EI47" s="220">
        <v>0</v>
      </c>
      <c r="EJ47" s="220">
        <v>0</v>
      </c>
      <c r="EK47" s="220">
        <v>0</v>
      </c>
      <c r="EL47" s="220">
        <v>0</v>
      </c>
      <c r="EM47" s="220">
        <v>0</v>
      </c>
      <c r="EN47" s="220">
        <v>0</v>
      </c>
    </row>
    <row r="48" spans="1:144" s="177" customFormat="1" ht="12" customHeight="1">
      <c r="A48" s="178" t="s">
        <v>248</v>
      </c>
      <c r="B48" s="179" t="s">
        <v>398</v>
      </c>
      <c r="C48" s="178" t="s">
        <v>399</v>
      </c>
      <c r="D48" s="220">
        <f t="shared" si="34"/>
        <v>3304</v>
      </c>
      <c r="E48" s="220">
        <f t="shared" si="35"/>
        <v>2786</v>
      </c>
      <c r="F48" s="220">
        <f t="shared" si="36"/>
        <v>2105</v>
      </c>
      <c r="G48" s="220">
        <v>0</v>
      </c>
      <c r="H48" s="220">
        <v>2105</v>
      </c>
      <c r="I48" s="220">
        <v>0</v>
      </c>
      <c r="J48" s="220">
        <v>0</v>
      </c>
      <c r="K48" s="220">
        <v>0</v>
      </c>
      <c r="L48" s="220">
        <v>0</v>
      </c>
      <c r="M48" s="220">
        <f t="shared" si="37"/>
        <v>681</v>
      </c>
      <c r="N48" s="220">
        <v>0</v>
      </c>
      <c r="O48" s="220">
        <v>681</v>
      </c>
      <c r="P48" s="220">
        <v>0</v>
      </c>
      <c r="Q48" s="220">
        <v>0</v>
      </c>
      <c r="R48" s="220">
        <v>0</v>
      </c>
      <c r="S48" s="220">
        <v>0</v>
      </c>
      <c r="T48" s="220">
        <f t="shared" si="38"/>
        <v>0</v>
      </c>
      <c r="U48" s="220">
        <f t="shared" si="39"/>
        <v>0</v>
      </c>
      <c r="V48" s="220">
        <v>0</v>
      </c>
      <c r="W48" s="220">
        <v>0</v>
      </c>
      <c r="X48" s="220">
        <v>0</v>
      </c>
      <c r="Y48" s="220">
        <v>0</v>
      </c>
      <c r="Z48" s="220">
        <v>0</v>
      </c>
      <c r="AA48" s="220">
        <v>0</v>
      </c>
      <c r="AB48" s="220">
        <f t="shared" si="40"/>
        <v>0</v>
      </c>
      <c r="AC48" s="220">
        <v>0</v>
      </c>
      <c r="AD48" s="220">
        <v>0</v>
      </c>
      <c r="AE48" s="220">
        <v>0</v>
      </c>
      <c r="AF48" s="220">
        <v>0</v>
      </c>
      <c r="AG48" s="220">
        <v>0</v>
      </c>
      <c r="AH48" s="220">
        <v>0</v>
      </c>
      <c r="AI48" s="220">
        <f t="shared" si="41"/>
        <v>0</v>
      </c>
      <c r="AJ48" s="220">
        <f t="shared" si="42"/>
        <v>0</v>
      </c>
      <c r="AK48" s="220">
        <v>0</v>
      </c>
      <c r="AL48" s="220">
        <v>0</v>
      </c>
      <c r="AM48" s="220">
        <v>0</v>
      </c>
      <c r="AN48" s="220">
        <v>0</v>
      </c>
      <c r="AO48" s="220">
        <v>0</v>
      </c>
      <c r="AP48" s="220">
        <v>0</v>
      </c>
      <c r="AQ48" s="220">
        <f t="shared" si="43"/>
        <v>0</v>
      </c>
      <c r="AR48" s="220">
        <v>0</v>
      </c>
      <c r="AS48" s="220">
        <v>0</v>
      </c>
      <c r="AT48" s="220">
        <v>0</v>
      </c>
      <c r="AU48" s="220">
        <v>0</v>
      </c>
      <c r="AV48" s="220">
        <v>0</v>
      </c>
      <c r="AW48" s="220">
        <v>0</v>
      </c>
      <c r="AX48" s="220">
        <f t="shared" si="44"/>
        <v>0</v>
      </c>
      <c r="AY48" s="220">
        <f t="shared" si="45"/>
        <v>0</v>
      </c>
      <c r="AZ48" s="220">
        <v>0</v>
      </c>
      <c r="BA48" s="220">
        <v>0</v>
      </c>
      <c r="BB48" s="220">
        <v>0</v>
      </c>
      <c r="BC48" s="220">
        <v>0</v>
      </c>
      <c r="BD48" s="220">
        <v>0</v>
      </c>
      <c r="BE48" s="220">
        <v>0</v>
      </c>
      <c r="BF48" s="220">
        <f t="shared" si="46"/>
        <v>0</v>
      </c>
      <c r="BG48" s="220">
        <v>0</v>
      </c>
      <c r="BH48" s="220">
        <v>0</v>
      </c>
      <c r="BI48" s="220">
        <v>0</v>
      </c>
      <c r="BJ48" s="220">
        <v>0</v>
      </c>
      <c r="BK48" s="220">
        <v>0</v>
      </c>
      <c r="BL48" s="220">
        <v>0</v>
      </c>
      <c r="BM48" s="220">
        <f t="shared" si="47"/>
        <v>0</v>
      </c>
      <c r="BN48" s="220">
        <f t="shared" si="48"/>
        <v>0</v>
      </c>
      <c r="BO48" s="220">
        <v>0</v>
      </c>
      <c r="BP48" s="220">
        <v>0</v>
      </c>
      <c r="BQ48" s="220">
        <v>0</v>
      </c>
      <c r="BR48" s="220">
        <v>0</v>
      </c>
      <c r="BS48" s="220">
        <v>0</v>
      </c>
      <c r="BT48" s="220">
        <v>0</v>
      </c>
      <c r="BU48" s="220">
        <f t="shared" si="49"/>
        <v>0</v>
      </c>
      <c r="BV48" s="220">
        <v>0</v>
      </c>
      <c r="BW48" s="220">
        <v>0</v>
      </c>
      <c r="BX48" s="220">
        <v>0</v>
      </c>
      <c r="BY48" s="220">
        <v>0</v>
      </c>
      <c r="BZ48" s="220">
        <v>0</v>
      </c>
      <c r="CA48" s="220">
        <v>0</v>
      </c>
      <c r="CB48" s="220">
        <f t="shared" si="50"/>
        <v>0</v>
      </c>
      <c r="CC48" s="220">
        <f t="shared" si="51"/>
        <v>0</v>
      </c>
      <c r="CD48" s="220">
        <v>0</v>
      </c>
      <c r="CE48" s="220">
        <v>0</v>
      </c>
      <c r="CF48" s="220">
        <v>0</v>
      </c>
      <c r="CG48" s="220">
        <v>0</v>
      </c>
      <c r="CH48" s="220">
        <v>0</v>
      </c>
      <c r="CI48" s="220">
        <v>0</v>
      </c>
      <c r="CJ48" s="220">
        <f t="shared" si="52"/>
        <v>0</v>
      </c>
      <c r="CK48" s="220">
        <v>0</v>
      </c>
      <c r="CL48" s="220">
        <v>0</v>
      </c>
      <c r="CM48" s="220">
        <v>0</v>
      </c>
      <c r="CN48" s="220">
        <v>0</v>
      </c>
      <c r="CO48" s="220">
        <v>0</v>
      </c>
      <c r="CP48" s="220">
        <v>0</v>
      </c>
      <c r="CQ48" s="220">
        <f t="shared" si="53"/>
        <v>354</v>
      </c>
      <c r="CR48" s="220">
        <f t="shared" si="54"/>
        <v>262</v>
      </c>
      <c r="CS48" s="220">
        <v>0</v>
      </c>
      <c r="CT48" s="220">
        <v>0</v>
      </c>
      <c r="CU48" s="220">
        <v>82</v>
      </c>
      <c r="CV48" s="220">
        <v>180</v>
      </c>
      <c r="CW48" s="220">
        <v>0</v>
      </c>
      <c r="CX48" s="220">
        <v>0</v>
      </c>
      <c r="CY48" s="220">
        <f t="shared" si="55"/>
        <v>92</v>
      </c>
      <c r="CZ48" s="220">
        <v>0</v>
      </c>
      <c r="DA48" s="220">
        <v>0</v>
      </c>
      <c r="DB48" s="220">
        <v>30</v>
      </c>
      <c r="DC48" s="220">
        <v>62</v>
      </c>
      <c r="DD48" s="220">
        <v>0</v>
      </c>
      <c r="DE48" s="220">
        <v>0</v>
      </c>
      <c r="DF48" s="220">
        <f t="shared" si="56"/>
        <v>0</v>
      </c>
      <c r="DG48" s="220">
        <f t="shared" si="57"/>
        <v>0</v>
      </c>
      <c r="DH48" s="220">
        <v>0</v>
      </c>
      <c r="DI48" s="220">
        <v>0</v>
      </c>
      <c r="DJ48" s="220">
        <v>0</v>
      </c>
      <c r="DK48" s="220">
        <v>0</v>
      </c>
      <c r="DL48" s="220">
        <v>0</v>
      </c>
      <c r="DM48" s="220">
        <v>0</v>
      </c>
      <c r="DN48" s="220">
        <f t="shared" si="58"/>
        <v>0</v>
      </c>
      <c r="DO48" s="220">
        <v>0</v>
      </c>
      <c r="DP48" s="220">
        <v>0</v>
      </c>
      <c r="DQ48" s="220">
        <v>0</v>
      </c>
      <c r="DR48" s="220">
        <v>0</v>
      </c>
      <c r="DS48" s="220">
        <v>0</v>
      </c>
      <c r="DT48" s="220">
        <v>0</v>
      </c>
      <c r="DU48" s="220">
        <f t="shared" si="59"/>
        <v>164</v>
      </c>
      <c r="DV48" s="220">
        <v>145</v>
      </c>
      <c r="DW48" s="220">
        <v>0</v>
      </c>
      <c r="DX48" s="220">
        <v>19</v>
      </c>
      <c r="DY48" s="220">
        <v>0</v>
      </c>
      <c r="DZ48" s="220">
        <f t="shared" si="60"/>
        <v>0</v>
      </c>
      <c r="EA48" s="220">
        <f t="shared" si="61"/>
        <v>0</v>
      </c>
      <c r="EB48" s="220">
        <v>0</v>
      </c>
      <c r="EC48" s="220">
        <v>0</v>
      </c>
      <c r="ED48" s="220">
        <v>0</v>
      </c>
      <c r="EE48" s="220">
        <v>0</v>
      </c>
      <c r="EF48" s="220">
        <v>0</v>
      </c>
      <c r="EG48" s="220">
        <v>0</v>
      </c>
      <c r="EH48" s="220">
        <f t="shared" si="62"/>
        <v>0</v>
      </c>
      <c r="EI48" s="220">
        <v>0</v>
      </c>
      <c r="EJ48" s="220">
        <v>0</v>
      </c>
      <c r="EK48" s="220">
        <v>0</v>
      </c>
      <c r="EL48" s="220">
        <v>0</v>
      </c>
      <c r="EM48" s="220">
        <v>0</v>
      </c>
      <c r="EN48" s="220">
        <v>0</v>
      </c>
    </row>
    <row r="49" spans="1:144" s="177" customFormat="1" ht="12" customHeight="1">
      <c r="A49" s="178" t="s">
        <v>248</v>
      </c>
      <c r="B49" s="179" t="s">
        <v>400</v>
      </c>
      <c r="C49" s="178" t="s">
        <v>401</v>
      </c>
      <c r="D49" s="220">
        <f t="shared" si="34"/>
        <v>668</v>
      </c>
      <c r="E49" s="220">
        <f t="shared" si="35"/>
        <v>503</v>
      </c>
      <c r="F49" s="220">
        <f t="shared" si="36"/>
        <v>440</v>
      </c>
      <c r="G49" s="220">
        <v>0</v>
      </c>
      <c r="H49" s="220">
        <v>440</v>
      </c>
      <c r="I49" s="220">
        <v>0</v>
      </c>
      <c r="J49" s="220">
        <v>0</v>
      </c>
      <c r="K49" s="220">
        <v>0</v>
      </c>
      <c r="L49" s="220">
        <v>0</v>
      </c>
      <c r="M49" s="220">
        <f t="shared" si="37"/>
        <v>63</v>
      </c>
      <c r="N49" s="220">
        <v>0</v>
      </c>
      <c r="O49" s="220">
        <v>63</v>
      </c>
      <c r="P49" s="220">
        <v>0</v>
      </c>
      <c r="Q49" s="220">
        <v>0</v>
      </c>
      <c r="R49" s="220">
        <v>0</v>
      </c>
      <c r="S49" s="220">
        <v>0</v>
      </c>
      <c r="T49" s="220">
        <f t="shared" si="38"/>
        <v>0</v>
      </c>
      <c r="U49" s="220">
        <f t="shared" si="39"/>
        <v>0</v>
      </c>
      <c r="V49" s="220">
        <v>0</v>
      </c>
      <c r="W49" s="220">
        <v>0</v>
      </c>
      <c r="X49" s="220">
        <v>0</v>
      </c>
      <c r="Y49" s="220">
        <v>0</v>
      </c>
      <c r="Z49" s="220">
        <v>0</v>
      </c>
      <c r="AA49" s="220">
        <v>0</v>
      </c>
      <c r="AB49" s="220">
        <f t="shared" si="40"/>
        <v>0</v>
      </c>
      <c r="AC49" s="220">
        <v>0</v>
      </c>
      <c r="AD49" s="220">
        <v>0</v>
      </c>
      <c r="AE49" s="220">
        <v>0</v>
      </c>
      <c r="AF49" s="220">
        <v>0</v>
      </c>
      <c r="AG49" s="220">
        <v>0</v>
      </c>
      <c r="AH49" s="220">
        <v>0</v>
      </c>
      <c r="AI49" s="220">
        <f t="shared" si="41"/>
        <v>0</v>
      </c>
      <c r="AJ49" s="220">
        <f t="shared" si="42"/>
        <v>0</v>
      </c>
      <c r="AK49" s="220">
        <v>0</v>
      </c>
      <c r="AL49" s="220">
        <v>0</v>
      </c>
      <c r="AM49" s="220">
        <v>0</v>
      </c>
      <c r="AN49" s="220">
        <v>0</v>
      </c>
      <c r="AO49" s="220">
        <v>0</v>
      </c>
      <c r="AP49" s="220">
        <v>0</v>
      </c>
      <c r="AQ49" s="220">
        <f t="shared" si="43"/>
        <v>0</v>
      </c>
      <c r="AR49" s="220">
        <v>0</v>
      </c>
      <c r="AS49" s="220">
        <v>0</v>
      </c>
      <c r="AT49" s="220">
        <v>0</v>
      </c>
      <c r="AU49" s="220">
        <v>0</v>
      </c>
      <c r="AV49" s="220">
        <v>0</v>
      </c>
      <c r="AW49" s="220">
        <v>0</v>
      </c>
      <c r="AX49" s="220">
        <f t="shared" si="44"/>
        <v>0</v>
      </c>
      <c r="AY49" s="220">
        <f t="shared" si="45"/>
        <v>0</v>
      </c>
      <c r="AZ49" s="220">
        <v>0</v>
      </c>
      <c r="BA49" s="220">
        <v>0</v>
      </c>
      <c r="BB49" s="220">
        <v>0</v>
      </c>
      <c r="BC49" s="220">
        <v>0</v>
      </c>
      <c r="BD49" s="220">
        <v>0</v>
      </c>
      <c r="BE49" s="220">
        <v>0</v>
      </c>
      <c r="BF49" s="220">
        <f t="shared" si="46"/>
        <v>0</v>
      </c>
      <c r="BG49" s="220">
        <v>0</v>
      </c>
      <c r="BH49" s="220">
        <v>0</v>
      </c>
      <c r="BI49" s="220">
        <v>0</v>
      </c>
      <c r="BJ49" s="220">
        <v>0</v>
      </c>
      <c r="BK49" s="220">
        <v>0</v>
      </c>
      <c r="BL49" s="220">
        <v>0</v>
      </c>
      <c r="BM49" s="220">
        <f t="shared" si="47"/>
        <v>0</v>
      </c>
      <c r="BN49" s="220">
        <f t="shared" si="48"/>
        <v>0</v>
      </c>
      <c r="BO49" s="220">
        <v>0</v>
      </c>
      <c r="BP49" s="220">
        <v>0</v>
      </c>
      <c r="BQ49" s="220">
        <v>0</v>
      </c>
      <c r="BR49" s="220">
        <v>0</v>
      </c>
      <c r="BS49" s="220">
        <v>0</v>
      </c>
      <c r="BT49" s="220">
        <v>0</v>
      </c>
      <c r="BU49" s="220">
        <f t="shared" si="49"/>
        <v>0</v>
      </c>
      <c r="BV49" s="220">
        <v>0</v>
      </c>
      <c r="BW49" s="220">
        <v>0</v>
      </c>
      <c r="BX49" s="220">
        <v>0</v>
      </c>
      <c r="BY49" s="220">
        <v>0</v>
      </c>
      <c r="BZ49" s="220">
        <v>0</v>
      </c>
      <c r="CA49" s="220">
        <v>0</v>
      </c>
      <c r="CB49" s="220">
        <f t="shared" si="50"/>
        <v>0</v>
      </c>
      <c r="CC49" s="220">
        <f t="shared" si="51"/>
        <v>0</v>
      </c>
      <c r="CD49" s="220">
        <v>0</v>
      </c>
      <c r="CE49" s="220">
        <v>0</v>
      </c>
      <c r="CF49" s="220">
        <v>0</v>
      </c>
      <c r="CG49" s="220">
        <v>0</v>
      </c>
      <c r="CH49" s="220">
        <v>0</v>
      </c>
      <c r="CI49" s="220">
        <v>0</v>
      </c>
      <c r="CJ49" s="220">
        <f t="shared" si="52"/>
        <v>0</v>
      </c>
      <c r="CK49" s="220">
        <v>0</v>
      </c>
      <c r="CL49" s="220">
        <v>0</v>
      </c>
      <c r="CM49" s="220">
        <v>0</v>
      </c>
      <c r="CN49" s="220">
        <v>0</v>
      </c>
      <c r="CO49" s="220">
        <v>0</v>
      </c>
      <c r="CP49" s="220">
        <v>0</v>
      </c>
      <c r="CQ49" s="220">
        <f t="shared" si="53"/>
        <v>136</v>
      </c>
      <c r="CR49" s="220">
        <f t="shared" si="54"/>
        <v>87</v>
      </c>
      <c r="CS49" s="220">
        <v>0</v>
      </c>
      <c r="CT49" s="220">
        <v>0</v>
      </c>
      <c r="CU49" s="220">
        <v>27</v>
      </c>
      <c r="CV49" s="220">
        <v>60</v>
      </c>
      <c r="CW49" s="220">
        <v>0</v>
      </c>
      <c r="CX49" s="220">
        <v>0</v>
      </c>
      <c r="CY49" s="220">
        <f t="shared" si="55"/>
        <v>49</v>
      </c>
      <c r="CZ49" s="220">
        <v>0</v>
      </c>
      <c r="DA49" s="220">
        <v>0</v>
      </c>
      <c r="DB49" s="220">
        <v>16</v>
      </c>
      <c r="DC49" s="220">
        <v>33</v>
      </c>
      <c r="DD49" s="220">
        <v>0</v>
      </c>
      <c r="DE49" s="220">
        <v>0</v>
      </c>
      <c r="DF49" s="220">
        <f t="shared" si="56"/>
        <v>0</v>
      </c>
      <c r="DG49" s="220">
        <f t="shared" si="57"/>
        <v>0</v>
      </c>
      <c r="DH49" s="220">
        <v>0</v>
      </c>
      <c r="DI49" s="220">
        <v>0</v>
      </c>
      <c r="DJ49" s="220">
        <v>0</v>
      </c>
      <c r="DK49" s="220">
        <v>0</v>
      </c>
      <c r="DL49" s="220">
        <v>0</v>
      </c>
      <c r="DM49" s="220">
        <v>0</v>
      </c>
      <c r="DN49" s="220">
        <f t="shared" si="58"/>
        <v>0</v>
      </c>
      <c r="DO49" s="220">
        <v>0</v>
      </c>
      <c r="DP49" s="220">
        <v>0</v>
      </c>
      <c r="DQ49" s="220">
        <v>0</v>
      </c>
      <c r="DR49" s="220">
        <v>0</v>
      </c>
      <c r="DS49" s="220">
        <v>0</v>
      </c>
      <c r="DT49" s="220">
        <v>0</v>
      </c>
      <c r="DU49" s="220">
        <f t="shared" si="59"/>
        <v>29</v>
      </c>
      <c r="DV49" s="220">
        <v>26</v>
      </c>
      <c r="DW49" s="220">
        <v>0</v>
      </c>
      <c r="DX49" s="220">
        <v>3</v>
      </c>
      <c r="DY49" s="220">
        <v>0</v>
      </c>
      <c r="DZ49" s="220">
        <f t="shared" si="60"/>
        <v>0</v>
      </c>
      <c r="EA49" s="220">
        <f t="shared" si="61"/>
        <v>0</v>
      </c>
      <c r="EB49" s="220">
        <v>0</v>
      </c>
      <c r="EC49" s="220">
        <v>0</v>
      </c>
      <c r="ED49" s="220">
        <v>0</v>
      </c>
      <c r="EE49" s="220">
        <v>0</v>
      </c>
      <c r="EF49" s="220">
        <v>0</v>
      </c>
      <c r="EG49" s="220">
        <v>0</v>
      </c>
      <c r="EH49" s="220">
        <f t="shared" si="62"/>
        <v>0</v>
      </c>
      <c r="EI49" s="220">
        <v>0</v>
      </c>
      <c r="EJ49" s="220">
        <v>0</v>
      </c>
      <c r="EK49" s="220">
        <v>0</v>
      </c>
      <c r="EL49" s="220">
        <v>0</v>
      </c>
      <c r="EM49" s="220">
        <v>0</v>
      </c>
      <c r="EN49" s="220">
        <v>0</v>
      </c>
    </row>
    <row r="50" spans="1:144" s="177" customFormat="1" ht="12" customHeight="1">
      <c r="A50" s="178" t="s">
        <v>248</v>
      </c>
      <c r="B50" s="179" t="s">
        <v>402</v>
      </c>
      <c r="C50" s="178" t="s">
        <v>403</v>
      </c>
      <c r="D50" s="220">
        <f t="shared" si="34"/>
        <v>5162</v>
      </c>
      <c r="E50" s="220">
        <f t="shared" si="35"/>
        <v>4356</v>
      </c>
      <c r="F50" s="220">
        <f t="shared" si="36"/>
        <v>2936</v>
      </c>
      <c r="G50" s="220">
        <v>0</v>
      </c>
      <c r="H50" s="220">
        <v>2936</v>
      </c>
      <c r="I50" s="220">
        <v>0</v>
      </c>
      <c r="J50" s="220"/>
      <c r="K50" s="220">
        <v>0</v>
      </c>
      <c r="L50" s="220">
        <v>0</v>
      </c>
      <c r="M50" s="220">
        <f t="shared" si="37"/>
        <v>1420</v>
      </c>
      <c r="N50" s="220">
        <v>0</v>
      </c>
      <c r="O50" s="220">
        <v>1420</v>
      </c>
      <c r="P50" s="220">
        <v>0</v>
      </c>
      <c r="Q50" s="220">
        <v>0</v>
      </c>
      <c r="R50" s="220">
        <v>0</v>
      </c>
      <c r="S50" s="220">
        <v>0</v>
      </c>
      <c r="T50" s="220">
        <f t="shared" si="38"/>
        <v>806</v>
      </c>
      <c r="U50" s="220">
        <f t="shared" si="39"/>
        <v>757</v>
      </c>
      <c r="V50" s="220">
        <v>0</v>
      </c>
      <c r="W50" s="220">
        <v>0</v>
      </c>
      <c r="X50" s="220">
        <v>212</v>
      </c>
      <c r="Y50" s="220">
        <v>527</v>
      </c>
      <c r="Z50" s="220">
        <v>5</v>
      </c>
      <c r="AA50" s="220">
        <v>13</v>
      </c>
      <c r="AB50" s="220">
        <f t="shared" si="40"/>
        <v>49</v>
      </c>
      <c r="AC50" s="220">
        <v>0</v>
      </c>
      <c r="AD50" s="220">
        <v>0</v>
      </c>
      <c r="AE50" s="220">
        <v>41</v>
      </c>
      <c r="AF50" s="220">
        <v>8</v>
      </c>
      <c r="AG50" s="220"/>
      <c r="AH50" s="220">
        <v>0</v>
      </c>
      <c r="AI50" s="220">
        <f t="shared" si="41"/>
        <v>0</v>
      </c>
      <c r="AJ50" s="220">
        <f t="shared" si="42"/>
        <v>0</v>
      </c>
      <c r="AK50" s="220">
        <v>0</v>
      </c>
      <c r="AL50" s="220">
        <v>0</v>
      </c>
      <c r="AM50" s="220">
        <v>0</v>
      </c>
      <c r="AN50" s="220">
        <v>0</v>
      </c>
      <c r="AO50" s="220">
        <v>0</v>
      </c>
      <c r="AP50" s="220">
        <v>0</v>
      </c>
      <c r="AQ50" s="220">
        <f t="shared" si="43"/>
        <v>0</v>
      </c>
      <c r="AR50" s="220">
        <v>0</v>
      </c>
      <c r="AS50" s="220">
        <v>0</v>
      </c>
      <c r="AT50" s="220">
        <v>0</v>
      </c>
      <c r="AU50" s="220">
        <v>0</v>
      </c>
      <c r="AV50" s="220">
        <v>0</v>
      </c>
      <c r="AW50" s="220">
        <v>0</v>
      </c>
      <c r="AX50" s="220">
        <f t="shared" si="44"/>
        <v>0</v>
      </c>
      <c r="AY50" s="220">
        <f t="shared" si="45"/>
        <v>0</v>
      </c>
      <c r="AZ50" s="220">
        <v>0</v>
      </c>
      <c r="BA50" s="220">
        <v>0</v>
      </c>
      <c r="BB50" s="220">
        <v>0</v>
      </c>
      <c r="BC50" s="220">
        <v>0</v>
      </c>
      <c r="BD50" s="220">
        <v>0</v>
      </c>
      <c r="BE50" s="220">
        <v>0</v>
      </c>
      <c r="BF50" s="220">
        <f t="shared" si="46"/>
        <v>0</v>
      </c>
      <c r="BG50" s="220">
        <v>0</v>
      </c>
      <c r="BH50" s="220">
        <v>0</v>
      </c>
      <c r="BI50" s="220">
        <v>0</v>
      </c>
      <c r="BJ50" s="220">
        <v>0</v>
      </c>
      <c r="BK50" s="220">
        <v>0</v>
      </c>
      <c r="BL50" s="220">
        <v>0</v>
      </c>
      <c r="BM50" s="220">
        <f t="shared" si="47"/>
        <v>0</v>
      </c>
      <c r="BN50" s="220">
        <f t="shared" si="48"/>
        <v>0</v>
      </c>
      <c r="BO50" s="220">
        <v>0</v>
      </c>
      <c r="BP50" s="220">
        <v>0</v>
      </c>
      <c r="BQ50" s="220">
        <v>0</v>
      </c>
      <c r="BR50" s="220">
        <v>0</v>
      </c>
      <c r="BS50" s="220">
        <v>0</v>
      </c>
      <c r="BT50" s="220">
        <v>0</v>
      </c>
      <c r="BU50" s="220">
        <f t="shared" si="49"/>
        <v>0</v>
      </c>
      <c r="BV50" s="220">
        <v>0</v>
      </c>
      <c r="BW50" s="220">
        <v>0</v>
      </c>
      <c r="BX50" s="220">
        <v>0</v>
      </c>
      <c r="BY50" s="220">
        <v>0</v>
      </c>
      <c r="BZ50" s="220">
        <v>0</v>
      </c>
      <c r="CA50" s="220">
        <v>0</v>
      </c>
      <c r="CB50" s="220">
        <f t="shared" si="50"/>
        <v>0</v>
      </c>
      <c r="CC50" s="220">
        <f t="shared" si="51"/>
        <v>0</v>
      </c>
      <c r="CD50" s="220">
        <v>0</v>
      </c>
      <c r="CE50" s="220">
        <v>0</v>
      </c>
      <c r="CF50" s="220">
        <v>0</v>
      </c>
      <c r="CG50" s="220">
        <v>0</v>
      </c>
      <c r="CH50" s="220">
        <v>0</v>
      </c>
      <c r="CI50" s="220">
        <v>0</v>
      </c>
      <c r="CJ50" s="220">
        <f t="shared" si="52"/>
        <v>0</v>
      </c>
      <c r="CK50" s="220">
        <v>0</v>
      </c>
      <c r="CL50" s="220">
        <v>0</v>
      </c>
      <c r="CM50" s="220">
        <v>0</v>
      </c>
      <c r="CN50" s="220">
        <v>0</v>
      </c>
      <c r="CO50" s="220">
        <v>0</v>
      </c>
      <c r="CP50" s="220">
        <v>0</v>
      </c>
      <c r="CQ50" s="220">
        <f t="shared" si="53"/>
        <v>0</v>
      </c>
      <c r="CR50" s="220">
        <f t="shared" si="54"/>
        <v>0</v>
      </c>
      <c r="CS50" s="220">
        <v>0</v>
      </c>
      <c r="CT50" s="220">
        <v>0</v>
      </c>
      <c r="CU50" s="220">
        <v>0</v>
      </c>
      <c r="CV50" s="220">
        <v>0</v>
      </c>
      <c r="CW50" s="220">
        <v>0</v>
      </c>
      <c r="CX50" s="220">
        <v>0</v>
      </c>
      <c r="CY50" s="220">
        <f t="shared" si="55"/>
        <v>0</v>
      </c>
      <c r="CZ50" s="220">
        <v>0</v>
      </c>
      <c r="DA50" s="220">
        <v>0</v>
      </c>
      <c r="DB50" s="220">
        <v>0</v>
      </c>
      <c r="DC50" s="220">
        <v>0</v>
      </c>
      <c r="DD50" s="220">
        <v>0</v>
      </c>
      <c r="DE50" s="220">
        <v>0</v>
      </c>
      <c r="DF50" s="220">
        <f t="shared" si="56"/>
        <v>0</v>
      </c>
      <c r="DG50" s="220">
        <f t="shared" si="57"/>
        <v>0</v>
      </c>
      <c r="DH50" s="220">
        <v>0</v>
      </c>
      <c r="DI50" s="220">
        <v>0</v>
      </c>
      <c r="DJ50" s="220">
        <v>0</v>
      </c>
      <c r="DK50" s="220">
        <v>0</v>
      </c>
      <c r="DL50" s="220">
        <v>0</v>
      </c>
      <c r="DM50" s="220">
        <v>0</v>
      </c>
      <c r="DN50" s="220">
        <f t="shared" si="58"/>
        <v>0</v>
      </c>
      <c r="DO50" s="220">
        <v>0</v>
      </c>
      <c r="DP50" s="220">
        <v>0</v>
      </c>
      <c r="DQ50" s="220">
        <v>0</v>
      </c>
      <c r="DR50" s="220">
        <v>0</v>
      </c>
      <c r="DS50" s="220">
        <v>0</v>
      </c>
      <c r="DT50" s="220">
        <v>0</v>
      </c>
      <c r="DU50" s="220">
        <f t="shared" si="59"/>
        <v>0</v>
      </c>
      <c r="DV50" s="220"/>
      <c r="DW50" s="220">
        <v>0</v>
      </c>
      <c r="DX50" s="220"/>
      <c r="DY50" s="220">
        <v>0</v>
      </c>
      <c r="DZ50" s="220">
        <f t="shared" si="60"/>
        <v>0</v>
      </c>
      <c r="EA50" s="220">
        <f t="shared" si="61"/>
        <v>0</v>
      </c>
      <c r="EB50" s="220">
        <v>0</v>
      </c>
      <c r="EC50" s="220">
        <v>0</v>
      </c>
      <c r="ED50" s="220">
        <v>0</v>
      </c>
      <c r="EE50" s="220">
        <v>0</v>
      </c>
      <c r="EF50" s="220">
        <v>0</v>
      </c>
      <c r="EG50" s="220">
        <v>0</v>
      </c>
      <c r="EH50" s="220">
        <f t="shared" si="62"/>
        <v>0</v>
      </c>
      <c r="EI50" s="220">
        <v>0</v>
      </c>
      <c r="EJ50" s="220">
        <v>0</v>
      </c>
      <c r="EK50" s="220">
        <v>0</v>
      </c>
      <c r="EL50" s="220">
        <v>0</v>
      </c>
      <c r="EM50" s="220">
        <v>0</v>
      </c>
      <c r="EN50" s="220">
        <v>0</v>
      </c>
    </row>
    <row r="51" spans="1:144" s="177" customFormat="1" ht="12" customHeight="1">
      <c r="A51" s="178" t="s">
        <v>248</v>
      </c>
      <c r="B51" s="179" t="s">
        <v>404</v>
      </c>
      <c r="C51" s="178" t="s">
        <v>405</v>
      </c>
      <c r="D51" s="220">
        <f t="shared" si="34"/>
        <v>1865</v>
      </c>
      <c r="E51" s="220">
        <f t="shared" si="35"/>
        <v>1539</v>
      </c>
      <c r="F51" s="220">
        <f t="shared" si="36"/>
        <v>994</v>
      </c>
      <c r="G51" s="220">
        <v>0</v>
      </c>
      <c r="H51" s="220">
        <v>994</v>
      </c>
      <c r="I51" s="220">
        <v>0</v>
      </c>
      <c r="J51" s="220">
        <v>0</v>
      </c>
      <c r="K51" s="220">
        <v>0</v>
      </c>
      <c r="L51" s="220">
        <v>0</v>
      </c>
      <c r="M51" s="220">
        <f t="shared" si="37"/>
        <v>545</v>
      </c>
      <c r="N51" s="220"/>
      <c r="O51" s="220">
        <v>545</v>
      </c>
      <c r="P51" s="220">
        <v>0</v>
      </c>
      <c r="Q51" s="220">
        <v>0</v>
      </c>
      <c r="R51" s="220">
        <v>0</v>
      </c>
      <c r="S51" s="220">
        <v>0</v>
      </c>
      <c r="T51" s="220">
        <f t="shared" si="38"/>
        <v>326</v>
      </c>
      <c r="U51" s="220">
        <f t="shared" si="39"/>
        <v>321</v>
      </c>
      <c r="V51" s="220">
        <v>0</v>
      </c>
      <c r="W51" s="220">
        <v>0</v>
      </c>
      <c r="X51" s="220">
        <v>88</v>
      </c>
      <c r="Y51" s="220">
        <v>227</v>
      </c>
      <c r="Z51" s="220">
        <v>2</v>
      </c>
      <c r="AA51" s="220">
        <v>4</v>
      </c>
      <c r="AB51" s="220">
        <f t="shared" si="40"/>
        <v>5</v>
      </c>
      <c r="AC51" s="220">
        <v>0</v>
      </c>
      <c r="AD51" s="220">
        <v>0</v>
      </c>
      <c r="AE51" s="220">
        <v>5</v>
      </c>
      <c r="AF51" s="220">
        <v>0</v>
      </c>
      <c r="AG51" s="220">
        <v>0</v>
      </c>
      <c r="AH51" s="220">
        <v>0</v>
      </c>
      <c r="AI51" s="220">
        <f t="shared" si="41"/>
        <v>0</v>
      </c>
      <c r="AJ51" s="220">
        <f t="shared" si="42"/>
        <v>0</v>
      </c>
      <c r="AK51" s="220">
        <v>0</v>
      </c>
      <c r="AL51" s="220">
        <v>0</v>
      </c>
      <c r="AM51" s="220">
        <v>0</v>
      </c>
      <c r="AN51" s="220">
        <v>0</v>
      </c>
      <c r="AO51" s="220">
        <v>0</v>
      </c>
      <c r="AP51" s="220">
        <v>0</v>
      </c>
      <c r="AQ51" s="220">
        <f t="shared" si="43"/>
        <v>0</v>
      </c>
      <c r="AR51" s="220">
        <v>0</v>
      </c>
      <c r="AS51" s="220">
        <v>0</v>
      </c>
      <c r="AT51" s="220">
        <v>0</v>
      </c>
      <c r="AU51" s="220">
        <v>0</v>
      </c>
      <c r="AV51" s="220">
        <v>0</v>
      </c>
      <c r="AW51" s="220">
        <v>0</v>
      </c>
      <c r="AX51" s="220">
        <f t="shared" si="44"/>
        <v>0</v>
      </c>
      <c r="AY51" s="220">
        <f t="shared" si="45"/>
        <v>0</v>
      </c>
      <c r="AZ51" s="220">
        <v>0</v>
      </c>
      <c r="BA51" s="220">
        <v>0</v>
      </c>
      <c r="BB51" s="220">
        <v>0</v>
      </c>
      <c r="BC51" s="220">
        <v>0</v>
      </c>
      <c r="BD51" s="220">
        <v>0</v>
      </c>
      <c r="BE51" s="220">
        <v>0</v>
      </c>
      <c r="BF51" s="220">
        <f t="shared" si="46"/>
        <v>0</v>
      </c>
      <c r="BG51" s="220">
        <v>0</v>
      </c>
      <c r="BH51" s="220">
        <v>0</v>
      </c>
      <c r="BI51" s="220">
        <v>0</v>
      </c>
      <c r="BJ51" s="220">
        <v>0</v>
      </c>
      <c r="BK51" s="220">
        <v>0</v>
      </c>
      <c r="BL51" s="220">
        <v>0</v>
      </c>
      <c r="BM51" s="220">
        <f t="shared" si="47"/>
        <v>0</v>
      </c>
      <c r="BN51" s="220">
        <f t="shared" si="48"/>
        <v>0</v>
      </c>
      <c r="BO51" s="220">
        <v>0</v>
      </c>
      <c r="BP51" s="220">
        <v>0</v>
      </c>
      <c r="BQ51" s="220">
        <v>0</v>
      </c>
      <c r="BR51" s="220">
        <v>0</v>
      </c>
      <c r="BS51" s="220">
        <v>0</v>
      </c>
      <c r="BT51" s="220">
        <v>0</v>
      </c>
      <c r="BU51" s="220">
        <f t="shared" si="49"/>
        <v>0</v>
      </c>
      <c r="BV51" s="220">
        <v>0</v>
      </c>
      <c r="BW51" s="220">
        <v>0</v>
      </c>
      <c r="BX51" s="220">
        <v>0</v>
      </c>
      <c r="BY51" s="220">
        <v>0</v>
      </c>
      <c r="BZ51" s="220">
        <v>0</v>
      </c>
      <c r="CA51" s="220">
        <v>0</v>
      </c>
      <c r="CB51" s="220">
        <f t="shared" si="50"/>
        <v>0</v>
      </c>
      <c r="CC51" s="220">
        <f t="shared" si="51"/>
        <v>0</v>
      </c>
      <c r="CD51" s="220">
        <v>0</v>
      </c>
      <c r="CE51" s="220">
        <v>0</v>
      </c>
      <c r="CF51" s="220">
        <v>0</v>
      </c>
      <c r="CG51" s="220">
        <v>0</v>
      </c>
      <c r="CH51" s="220">
        <v>0</v>
      </c>
      <c r="CI51" s="220">
        <v>0</v>
      </c>
      <c r="CJ51" s="220">
        <f t="shared" si="52"/>
        <v>0</v>
      </c>
      <c r="CK51" s="220">
        <v>0</v>
      </c>
      <c r="CL51" s="220">
        <v>0</v>
      </c>
      <c r="CM51" s="220">
        <v>0</v>
      </c>
      <c r="CN51" s="220">
        <v>0</v>
      </c>
      <c r="CO51" s="220">
        <v>0</v>
      </c>
      <c r="CP51" s="220">
        <v>0</v>
      </c>
      <c r="CQ51" s="220">
        <f t="shared" si="53"/>
        <v>0</v>
      </c>
      <c r="CR51" s="220">
        <f t="shared" si="54"/>
        <v>0</v>
      </c>
      <c r="CS51" s="220">
        <v>0</v>
      </c>
      <c r="CT51" s="220">
        <v>0</v>
      </c>
      <c r="CU51" s="220">
        <v>0</v>
      </c>
      <c r="CV51" s="220">
        <v>0</v>
      </c>
      <c r="CW51" s="220">
        <v>0</v>
      </c>
      <c r="CX51" s="220">
        <v>0</v>
      </c>
      <c r="CY51" s="220">
        <f t="shared" si="55"/>
        <v>0</v>
      </c>
      <c r="CZ51" s="220">
        <v>0</v>
      </c>
      <c r="DA51" s="220">
        <v>0</v>
      </c>
      <c r="DB51" s="220">
        <v>0</v>
      </c>
      <c r="DC51" s="220">
        <v>0</v>
      </c>
      <c r="DD51" s="220">
        <v>0</v>
      </c>
      <c r="DE51" s="220">
        <v>0</v>
      </c>
      <c r="DF51" s="220">
        <f t="shared" si="56"/>
        <v>0</v>
      </c>
      <c r="DG51" s="220">
        <f t="shared" si="57"/>
        <v>0</v>
      </c>
      <c r="DH51" s="220">
        <v>0</v>
      </c>
      <c r="DI51" s="220">
        <v>0</v>
      </c>
      <c r="DJ51" s="220">
        <v>0</v>
      </c>
      <c r="DK51" s="220">
        <v>0</v>
      </c>
      <c r="DL51" s="220">
        <v>0</v>
      </c>
      <c r="DM51" s="220">
        <v>0</v>
      </c>
      <c r="DN51" s="220">
        <f t="shared" si="58"/>
        <v>0</v>
      </c>
      <c r="DO51" s="220">
        <v>0</v>
      </c>
      <c r="DP51" s="220">
        <v>0</v>
      </c>
      <c r="DQ51" s="220">
        <v>0</v>
      </c>
      <c r="DR51" s="220">
        <v>0</v>
      </c>
      <c r="DS51" s="220">
        <v>0</v>
      </c>
      <c r="DT51" s="220">
        <v>0</v>
      </c>
      <c r="DU51" s="220">
        <f t="shared" si="59"/>
        <v>0</v>
      </c>
      <c r="DV51" s="220">
        <v>0</v>
      </c>
      <c r="DW51" s="220">
        <v>0</v>
      </c>
      <c r="DX51" s="220">
        <v>0</v>
      </c>
      <c r="DY51" s="220">
        <v>0</v>
      </c>
      <c r="DZ51" s="220">
        <f t="shared" si="60"/>
        <v>0</v>
      </c>
      <c r="EA51" s="220">
        <f t="shared" si="61"/>
        <v>0</v>
      </c>
      <c r="EB51" s="220">
        <v>0</v>
      </c>
      <c r="EC51" s="220">
        <v>0</v>
      </c>
      <c r="ED51" s="220">
        <v>0</v>
      </c>
      <c r="EE51" s="220">
        <v>0</v>
      </c>
      <c r="EF51" s="220">
        <v>0</v>
      </c>
      <c r="EG51" s="220">
        <v>0</v>
      </c>
      <c r="EH51" s="220">
        <f t="shared" si="62"/>
        <v>0</v>
      </c>
      <c r="EI51" s="220">
        <v>0</v>
      </c>
      <c r="EJ51" s="220">
        <v>0</v>
      </c>
      <c r="EK51" s="220">
        <v>0</v>
      </c>
      <c r="EL51" s="220">
        <v>0</v>
      </c>
      <c r="EM51" s="220">
        <v>0</v>
      </c>
      <c r="EN51" s="220">
        <v>0</v>
      </c>
    </row>
    <row r="52" spans="1:144" s="177" customFormat="1" ht="12" customHeight="1">
      <c r="A52" s="178" t="s">
        <v>248</v>
      </c>
      <c r="B52" s="179" t="s">
        <v>406</v>
      </c>
      <c r="C52" s="178" t="s">
        <v>407</v>
      </c>
      <c r="D52" s="220">
        <f t="shared" si="34"/>
        <v>1503</v>
      </c>
      <c r="E52" s="220">
        <f t="shared" si="35"/>
        <v>1221</v>
      </c>
      <c r="F52" s="220">
        <f t="shared" si="36"/>
        <v>1191</v>
      </c>
      <c r="G52" s="220">
        <v>0</v>
      </c>
      <c r="H52" s="220">
        <v>1191</v>
      </c>
      <c r="I52" s="220">
        <v>0</v>
      </c>
      <c r="J52" s="220">
        <v>0</v>
      </c>
      <c r="K52" s="220">
        <v>0</v>
      </c>
      <c r="L52" s="220">
        <v>0</v>
      </c>
      <c r="M52" s="220">
        <f t="shared" si="37"/>
        <v>30</v>
      </c>
      <c r="N52" s="220">
        <v>0</v>
      </c>
      <c r="O52" s="220">
        <v>30</v>
      </c>
      <c r="P52" s="220">
        <v>0</v>
      </c>
      <c r="Q52" s="220">
        <v>0</v>
      </c>
      <c r="R52" s="220">
        <v>0</v>
      </c>
      <c r="S52" s="220">
        <v>0</v>
      </c>
      <c r="T52" s="220">
        <f t="shared" si="38"/>
        <v>282</v>
      </c>
      <c r="U52" s="220">
        <f t="shared" si="39"/>
        <v>282</v>
      </c>
      <c r="V52" s="220">
        <v>0</v>
      </c>
      <c r="W52" s="220">
        <v>0</v>
      </c>
      <c r="X52" s="220">
        <v>104</v>
      </c>
      <c r="Y52" s="220">
        <v>173</v>
      </c>
      <c r="Z52" s="220">
        <v>2</v>
      </c>
      <c r="AA52" s="220">
        <v>3</v>
      </c>
      <c r="AB52" s="220">
        <f t="shared" si="40"/>
        <v>0</v>
      </c>
      <c r="AC52" s="220">
        <v>0</v>
      </c>
      <c r="AD52" s="220">
        <v>0</v>
      </c>
      <c r="AE52" s="220">
        <v>0</v>
      </c>
      <c r="AF52" s="220">
        <v>0</v>
      </c>
      <c r="AG52" s="220">
        <v>0</v>
      </c>
      <c r="AH52" s="220">
        <v>0</v>
      </c>
      <c r="AI52" s="220">
        <f t="shared" si="41"/>
        <v>0</v>
      </c>
      <c r="AJ52" s="220">
        <f t="shared" si="42"/>
        <v>0</v>
      </c>
      <c r="AK52" s="220">
        <v>0</v>
      </c>
      <c r="AL52" s="220">
        <v>0</v>
      </c>
      <c r="AM52" s="220">
        <v>0</v>
      </c>
      <c r="AN52" s="220">
        <v>0</v>
      </c>
      <c r="AO52" s="220">
        <v>0</v>
      </c>
      <c r="AP52" s="220">
        <v>0</v>
      </c>
      <c r="AQ52" s="220">
        <f t="shared" si="43"/>
        <v>0</v>
      </c>
      <c r="AR52" s="220">
        <v>0</v>
      </c>
      <c r="AS52" s="220">
        <v>0</v>
      </c>
      <c r="AT52" s="220">
        <v>0</v>
      </c>
      <c r="AU52" s="220">
        <v>0</v>
      </c>
      <c r="AV52" s="220">
        <v>0</v>
      </c>
      <c r="AW52" s="220">
        <v>0</v>
      </c>
      <c r="AX52" s="220">
        <f t="shared" si="44"/>
        <v>0</v>
      </c>
      <c r="AY52" s="220">
        <f t="shared" si="45"/>
        <v>0</v>
      </c>
      <c r="AZ52" s="220">
        <v>0</v>
      </c>
      <c r="BA52" s="220">
        <v>0</v>
      </c>
      <c r="BB52" s="220">
        <v>0</v>
      </c>
      <c r="BC52" s="220">
        <v>0</v>
      </c>
      <c r="BD52" s="220">
        <v>0</v>
      </c>
      <c r="BE52" s="220">
        <v>0</v>
      </c>
      <c r="BF52" s="220">
        <f t="shared" si="46"/>
        <v>0</v>
      </c>
      <c r="BG52" s="220">
        <v>0</v>
      </c>
      <c r="BH52" s="220">
        <v>0</v>
      </c>
      <c r="BI52" s="220">
        <v>0</v>
      </c>
      <c r="BJ52" s="220">
        <v>0</v>
      </c>
      <c r="BK52" s="220">
        <v>0</v>
      </c>
      <c r="BL52" s="220">
        <v>0</v>
      </c>
      <c r="BM52" s="220">
        <f t="shared" si="47"/>
        <v>0</v>
      </c>
      <c r="BN52" s="220">
        <f t="shared" si="48"/>
        <v>0</v>
      </c>
      <c r="BO52" s="220">
        <v>0</v>
      </c>
      <c r="BP52" s="220">
        <v>0</v>
      </c>
      <c r="BQ52" s="220">
        <v>0</v>
      </c>
      <c r="BR52" s="220">
        <v>0</v>
      </c>
      <c r="BS52" s="220">
        <v>0</v>
      </c>
      <c r="BT52" s="220">
        <v>0</v>
      </c>
      <c r="BU52" s="220">
        <f t="shared" si="49"/>
        <v>0</v>
      </c>
      <c r="BV52" s="220">
        <v>0</v>
      </c>
      <c r="BW52" s="220">
        <v>0</v>
      </c>
      <c r="BX52" s="220">
        <v>0</v>
      </c>
      <c r="BY52" s="220">
        <v>0</v>
      </c>
      <c r="BZ52" s="220">
        <v>0</v>
      </c>
      <c r="CA52" s="220">
        <v>0</v>
      </c>
      <c r="CB52" s="220">
        <f t="shared" si="50"/>
        <v>0</v>
      </c>
      <c r="CC52" s="220">
        <f t="shared" si="51"/>
        <v>0</v>
      </c>
      <c r="CD52" s="220">
        <v>0</v>
      </c>
      <c r="CE52" s="220">
        <v>0</v>
      </c>
      <c r="CF52" s="220">
        <v>0</v>
      </c>
      <c r="CG52" s="220">
        <v>0</v>
      </c>
      <c r="CH52" s="220">
        <v>0</v>
      </c>
      <c r="CI52" s="220">
        <v>0</v>
      </c>
      <c r="CJ52" s="220">
        <f t="shared" si="52"/>
        <v>0</v>
      </c>
      <c r="CK52" s="220">
        <v>0</v>
      </c>
      <c r="CL52" s="220">
        <v>0</v>
      </c>
      <c r="CM52" s="220">
        <v>0</v>
      </c>
      <c r="CN52" s="220">
        <v>0</v>
      </c>
      <c r="CO52" s="220">
        <v>0</v>
      </c>
      <c r="CP52" s="220">
        <v>0</v>
      </c>
      <c r="CQ52" s="220">
        <f t="shared" si="53"/>
        <v>0</v>
      </c>
      <c r="CR52" s="220">
        <f t="shared" si="54"/>
        <v>0</v>
      </c>
      <c r="CS52" s="220">
        <v>0</v>
      </c>
      <c r="CT52" s="220">
        <v>0</v>
      </c>
      <c r="CU52" s="220">
        <v>0</v>
      </c>
      <c r="CV52" s="220">
        <v>0</v>
      </c>
      <c r="CW52" s="220">
        <v>0</v>
      </c>
      <c r="CX52" s="220">
        <v>0</v>
      </c>
      <c r="CY52" s="220">
        <f t="shared" si="55"/>
        <v>0</v>
      </c>
      <c r="CZ52" s="220">
        <v>0</v>
      </c>
      <c r="DA52" s="220">
        <v>0</v>
      </c>
      <c r="DB52" s="220">
        <v>0</v>
      </c>
      <c r="DC52" s="220">
        <v>0</v>
      </c>
      <c r="DD52" s="220">
        <v>0</v>
      </c>
      <c r="DE52" s="220">
        <v>0</v>
      </c>
      <c r="DF52" s="220">
        <f t="shared" si="56"/>
        <v>0</v>
      </c>
      <c r="DG52" s="220">
        <f t="shared" si="57"/>
        <v>0</v>
      </c>
      <c r="DH52" s="220">
        <v>0</v>
      </c>
      <c r="DI52" s="220">
        <v>0</v>
      </c>
      <c r="DJ52" s="220">
        <v>0</v>
      </c>
      <c r="DK52" s="220">
        <v>0</v>
      </c>
      <c r="DL52" s="220">
        <v>0</v>
      </c>
      <c r="DM52" s="220">
        <v>0</v>
      </c>
      <c r="DN52" s="220">
        <f t="shared" si="58"/>
        <v>0</v>
      </c>
      <c r="DO52" s="220">
        <v>0</v>
      </c>
      <c r="DP52" s="220">
        <v>0</v>
      </c>
      <c r="DQ52" s="220">
        <v>0</v>
      </c>
      <c r="DR52" s="220">
        <v>0</v>
      </c>
      <c r="DS52" s="220">
        <v>0</v>
      </c>
      <c r="DT52" s="220">
        <v>0</v>
      </c>
      <c r="DU52" s="220">
        <f t="shared" si="59"/>
        <v>0</v>
      </c>
      <c r="DV52" s="220">
        <v>0</v>
      </c>
      <c r="DW52" s="220">
        <v>0</v>
      </c>
      <c r="DX52" s="220">
        <v>0</v>
      </c>
      <c r="DY52" s="220">
        <v>0</v>
      </c>
      <c r="DZ52" s="220">
        <f t="shared" si="60"/>
        <v>0</v>
      </c>
      <c r="EA52" s="220">
        <f t="shared" si="61"/>
        <v>0</v>
      </c>
      <c r="EB52" s="220">
        <v>0</v>
      </c>
      <c r="EC52" s="220">
        <v>0</v>
      </c>
      <c r="ED52" s="220">
        <v>0</v>
      </c>
      <c r="EE52" s="220">
        <v>0</v>
      </c>
      <c r="EF52" s="220">
        <v>0</v>
      </c>
      <c r="EG52" s="220">
        <v>0</v>
      </c>
      <c r="EH52" s="220">
        <f t="shared" si="62"/>
        <v>0</v>
      </c>
      <c r="EI52" s="220">
        <v>0</v>
      </c>
      <c r="EJ52" s="220">
        <v>0</v>
      </c>
      <c r="EK52" s="220">
        <v>0</v>
      </c>
      <c r="EL52" s="220">
        <v>0</v>
      </c>
      <c r="EM52" s="220">
        <v>0</v>
      </c>
      <c r="EN52" s="220">
        <v>0</v>
      </c>
    </row>
    <row r="53" spans="1:144" s="177" customFormat="1" ht="12" customHeight="1">
      <c r="A53" s="178" t="s">
        <v>248</v>
      </c>
      <c r="B53" s="179" t="s">
        <v>408</v>
      </c>
      <c r="C53" s="178" t="s">
        <v>409</v>
      </c>
      <c r="D53" s="220">
        <f t="shared" si="34"/>
        <v>1991</v>
      </c>
      <c r="E53" s="220">
        <f t="shared" si="35"/>
        <v>1647</v>
      </c>
      <c r="F53" s="220">
        <f t="shared" si="36"/>
        <v>1528</v>
      </c>
      <c r="G53" s="220">
        <v>0</v>
      </c>
      <c r="H53" s="220">
        <v>1528</v>
      </c>
      <c r="I53" s="220">
        <v>0</v>
      </c>
      <c r="J53" s="220">
        <v>0</v>
      </c>
      <c r="K53" s="220">
        <v>0</v>
      </c>
      <c r="L53" s="220">
        <v>0</v>
      </c>
      <c r="M53" s="220">
        <f t="shared" si="37"/>
        <v>119</v>
      </c>
      <c r="N53" s="220">
        <v>0</v>
      </c>
      <c r="O53" s="220">
        <v>119</v>
      </c>
      <c r="P53" s="220">
        <v>0</v>
      </c>
      <c r="Q53" s="220">
        <v>0</v>
      </c>
      <c r="R53" s="220">
        <v>0</v>
      </c>
      <c r="S53" s="220">
        <v>0</v>
      </c>
      <c r="T53" s="220">
        <f t="shared" si="38"/>
        <v>344</v>
      </c>
      <c r="U53" s="220">
        <f t="shared" si="39"/>
        <v>331</v>
      </c>
      <c r="V53" s="220">
        <v>0</v>
      </c>
      <c r="W53" s="220">
        <v>0</v>
      </c>
      <c r="X53" s="220">
        <v>88</v>
      </c>
      <c r="Y53" s="220">
        <v>232</v>
      </c>
      <c r="Z53" s="220">
        <v>7</v>
      </c>
      <c r="AA53" s="220">
        <v>4</v>
      </c>
      <c r="AB53" s="220">
        <f t="shared" si="40"/>
        <v>13</v>
      </c>
      <c r="AC53" s="220">
        <v>0</v>
      </c>
      <c r="AD53" s="220">
        <v>0</v>
      </c>
      <c r="AE53" s="220">
        <v>13</v>
      </c>
      <c r="AF53" s="220">
        <v>0</v>
      </c>
      <c r="AG53" s="220">
        <v>0</v>
      </c>
      <c r="AH53" s="220">
        <v>0</v>
      </c>
      <c r="AI53" s="220">
        <f t="shared" si="41"/>
        <v>0</v>
      </c>
      <c r="AJ53" s="220">
        <f t="shared" si="42"/>
        <v>0</v>
      </c>
      <c r="AK53" s="220">
        <v>0</v>
      </c>
      <c r="AL53" s="220">
        <v>0</v>
      </c>
      <c r="AM53" s="220">
        <v>0</v>
      </c>
      <c r="AN53" s="220">
        <v>0</v>
      </c>
      <c r="AO53" s="220">
        <v>0</v>
      </c>
      <c r="AP53" s="220">
        <v>0</v>
      </c>
      <c r="AQ53" s="220">
        <f t="shared" si="43"/>
        <v>0</v>
      </c>
      <c r="AR53" s="220">
        <v>0</v>
      </c>
      <c r="AS53" s="220">
        <v>0</v>
      </c>
      <c r="AT53" s="220">
        <v>0</v>
      </c>
      <c r="AU53" s="220">
        <v>0</v>
      </c>
      <c r="AV53" s="220">
        <v>0</v>
      </c>
      <c r="AW53" s="220">
        <v>0</v>
      </c>
      <c r="AX53" s="220">
        <f t="shared" si="44"/>
        <v>0</v>
      </c>
      <c r="AY53" s="220">
        <f t="shared" si="45"/>
        <v>0</v>
      </c>
      <c r="AZ53" s="220">
        <v>0</v>
      </c>
      <c r="BA53" s="220">
        <v>0</v>
      </c>
      <c r="BB53" s="220">
        <v>0</v>
      </c>
      <c r="BC53" s="220">
        <v>0</v>
      </c>
      <c r="BD53" s="220">
        <v>0</v>
      </c>
      <c r="BE53" s="220">
        <v>0</v>
      </c>
      <c r="BF53" s="220">
        <f t="shared" si="46"/>
        <v>0</v>
      </c>
      <c r="BG53" s="220">
        <v>0</v>
      </c>
      <c r="BH53" s="220">
        <v>0</v>
      </c>
      <c r="BI53" s="220">
        <v>0</v>
      </c>
      <c r="BJ53" s="220">
        <v>0</v>
      </c>
      <c r="BK53" s="220">
        <v>0</v>
      </c>
      <c r="BL53" s="220">
        <v>0</v>
      </c>
      <c r="BM53" s="220">
        <f t="shared" si="47"/>
        <v>0</v>
      </c>
      <c r="BN53" s="220">
        <f t="shared" si="48"/>
        <v>0</v>
      </c>
      <c r="BO53" s="220">
        <v>0</v>
      </c>
      <c r="BP53" s="220">
        <v>0</v>
      </c>
      <c r="BQ53" s="220">
        <v>0</v>
      </c>
      <c r="BR53" s="220">
        <v>0</v>
      </c>
      <c r="BS53" s="220">
        <v>0</v>
      </c>
      <c r="BT53" s="220">
        <v>0</v>
      </c>
      <c r="BU53" s="220">
        <f t="shared" si="49"/>
        <v>0</v>
      </c>
      <c r="BV53" s="220">
        <v>0</v>
      </c>
      <c r="BW53" s="220">
        <v>0</v>
      </c>
      <c r="BX53" s="220">
        <v>0</v>
      </c>
      <c r="BY53" s="220">
        <v>0</v>
      </c>
      <c r="BZ53" s="220">
        <v>0</v>
      </c>
      <c r="CA53" s="220">
        <v>0</v>
      </c>
      <c r="CB53" s="220">
        <f t="shared" si="50"/>
        <v>0</v>
      </c>
      <c r="CC53" s="220">
        <f t="shared" si="51"/>
        <v>0</v>
      </c>
      <c r="CD53" s="220">
        <v>0</v>
      </c>
      <c r="CE53" s="220">
        <v>0</v>
      </c>
      <c r="CF53" s="220">
        <v>0</v>
      </c>
      <c r="CG53" s="220">
        <v>0</v>
      </c>
      <c r="CH53" s="220">
        <v>0</v>
      </c>
      <c r="CI53" s="220">
        <v>0</v>
      </c>
      <c r="CJ53" s="220">
        <f t="shared" si="52"/>
        <v>0</v>
      </c>
      <c r="CK53" s="220">
        <v>0</v>
      </c>
      <c r="CL53" s="220">
        <v>0</v>
      </c>
      <c r="CM53" s="220">
        <v>0</v>
      </c>
      <c r="CN53" s="220">
        <v>0</v>
      </c>
      <c r="CO53" s="220">
        <v>0</v>
      </c>
      <c r="CP53" s="220">
        <v>0</v>
      </c>
      <c r="CQ53" s="220">
        <f t="shared" si="53"/>
        <v>0</v>
      </c>
      <c r="CR53" s="220">
        <f t="shared" si="54"/>
        <v>0</v>
      </c>
      <c r="CS53" s="220">
        <v>0</v>
      </c>
      <c r="CT53" s="220">
        <v>0</v>
      </c>
      <c r="CU53" s="220">
        <v>0</v>
      </c>
      <c r="CV53" s="220">
        <v>0</v>
      </c>
      <c r="CW53" s="220">
        <v>0</v>
      </c>
      <c r="CX53" s="220">
        <v>0</v>
      </c>
      <c r="CY53" s="220">
        <f t="shared" si="55"/>
        <v>0</v>
      </c>
      <c r="CZ53" s="220">
        <v>0</v>
      </c>
      <c r="DA53" s="220">
        <v>0</v>
      </c>
      <c r="DB53" s="220">
        <v>0</v>
      </c>
      <c r="DC53" s="220">
        <v>0</v>
      </c>
      <c r="DD53" s="220">
        <v>0</v>
      </c>
      <c r="DE53" s="220">
        <v>0</v>
      </c>
      <c r="DF53" s="220">
        <f t="shared" si="56"/>
        <v>0</v>
      </c>
      <c r="DG53" s="220">
        <f t="shared" si="57"/>
        <v>0</v>
      </c>
      <c r="DH53" s="220">
        <v>0</v>
      </c>
      <c r="DI53" s="220">
        <v>0</v>
      </c>
      <c r="DJ53" s="220">
        <v>0</v>
      </c>
      <c r="DK53" s="220">
        <v>0</v>
      </c>
      <c r="DL53" s="220">
        <v>0</v>
      </c>
      <c r="DM53" s="220">
        <v>0</v>
      </c>
      <c r="DN53" s="220">
        <f t="shared" si="58"/>
        <v>0</v>
      </c>
      <c r="DO53" s="220">
        <v>0</v>
      </c>
      <c r="DP53" s="220">
        <v>0</v>
      </c>
      <c r="DQ53" s="220">
        <v>0</v>
      </c>
      <c r="DR53" s="220">
        <v>0</v>
      </c>
      <c r="DS53" s="220">
        <v>0</v>
      </c>
      <c r="DT53" s="220">
        <v>0</v>
      </c>
      <c r="DU53" s="220">
        <f t="shared" si="59"/>
        <v>0</v>
      </c>
      <c r="DV53" s="220">
        <v>0</v>
      </c>
      <c r="DW53" s="220">
        <v>0</v>
      </c>
      <c r="DX53" s="220">
        <v>0</v>
      </c>
      <c r="DY53" s="220">
        <v>0</v>
      </c>
      <c r="DZ53" s="220">
        <f t="shared" si="60"/>
        <v>0</v>
      </c>
      <c r="EA53" s="220">
        <f t="shared" si="61"/>
        <v>0</v>
      </c>
      <c r="EB53" s="220">
        <v>0</v>
      </c>
      <c r="EC53" s="220">
        <v>0</v>
      </c>
      <c r="ED53" s="220">
        <v>0</v>
      </c>
      <c r="EE53" s="220">
        <v>0</v>
      </c>
      <c r="EF53" s="220">
        <v>0</v>
      </c>
      <c r="EG53" s="220">
        <v>0</v>
      </c>
      <c r="EH53" s="220">
        <f t="shared" si="62"/>
        <v>0</v>
      </c>
      <c r="EI53" s="220">
        <v>0</v>
      </c>
      <c r="EJ53" s="220">
        <v>0</v>
      </c>
      <c r="EK53" s="220">
        <v>0</v>
      </c>
      <c r="EL53" s="220">
        <v>0</v>
      </c>
      <c r="EM53" s="220">
        <v>0</v>
      </c>
      <c r="EN53" s="220">
        <v>0</v>
      </c>
    </row>
    <row r="54" spans="1:144" s="177" customFormat="1" ht="12" customHeight="1">
      <c r="A54" s="178" t="s">
        <v>248</v>
      </c>
      <c r="B54" s="179" t="s">
        <v>410</v>
      </c>
      <c r="C54" s="178" t="s">
        <v>247</v>
      </c>
      <c r="D54" s="220">
        <f t="shared" si="34"/>
        <v>1627</v>
      </c>
      <c r="E54" s="220">
        <f t="shared" si="35"/>
        <v>1369</v>
      </c>
      <c r="F54" s="220">
        <f t="shared" si="36"/>
        <v>856</v>
      </c>
      <c r="G54" s="220">
        <v>0</v>
      </c>
      <c r="H54" s="220">
        <v>856</v>
      </c>
      <c r="I54" s="220">
        <v>0</v>
      </c>
      <c r="J54" s="220">
        <v>0</v>
      </c>
      <c r="K54" s="220">
        <v>0</v>
      </c>
      <c r="L54" s="220">
        <v>0</v>
      </c>
      <c r="M54" s="220">
        <f t="shared" si="37"/>
        <v>513</v>
      </c>
      <c r="N54" s="220">
        <v>0</v>
      </c>
      <c r="O54" s="220">
        <v>513</v>
      </c>
      <c r="P54" s="220">
        <v>0</v>
      </c>
      <c r="Q54" s="220">
        <v>0</v>
      </c>
      <c r="R54" s="220">
        <v>0</v>
      </c>
      <c r="S54" s="220">
        <v>0</v>
      </c>
      <c r="T54" s="220">
        <f t="shared" si="38"/>
        <v>258</v>
      </c>
      <c r="U54" s="220">
        <f t="shared" si="39"/>
        <v>241</v>
      </c>
      <c r="V54" s="220">
        <v>0</v>
      </c>
      <c r="W54" s="220">
        <v>0</v>
      </c>
      <c r="X54" s="220">
        <v>73</v>
      </c>
      <c r="Y54" s="220">
        <v>162</v>
      </c>
      <c r="Z54" s="220">
        <v>2</v>
      </c>
      <c r="AA54" s="220">
        <v>4</v>
      </c>
      <c r="AB54" s="220">
        <f t="shared" si="40"/>
        <v>17</v>
      </c>
      <c r="AC54" s="220">
        <v>0</v>
      </c>
      <c r="AD54" s="220">
        <v>0</v>
      </c>
      <c r="AE54" s="220">
        <v>17</v>
      </c>
      <c r="AF54" s="220">
        <v>0</v>
      </c>
      <c r="AG54" s="220">
        <v>0</v>
      </c>
      <c r="AH54" s="220">
        <v>0</v>
      </c>
      <c r="AI54" s="220">
        <f t="shared" si="41"/>
        <v>0</v>
      </c>
      <c r="AJ54" s="220">
        <f t="shared" si="42"/>
        <v>0</v>
      </c>
      <c r="AK54" s="220">
        <v>0</v>
      </c>
      <c r="AL54" s="220">
        <v>0</v>
      </c>
      <c r="AM54" s="220">
        <v>0</v>
      </c>
      <c r="AN54" s="220">
        <v>0</v>
      </c>
      <c r="AO54" s="220">
        <v>0</v>
      </c>
      <c r="AP54" s="220">
        <v>0</v>
      </c>
      <c r="AQ54" s="220">
        <f t="shared" si="43"/>
        <v>0</v>
      </c>
      <c r="AR54" s="220">
        <v>0</v>
      </c>
      <c r="AS54" s="220">
        <v>0</v>
      </c>
      <c r="AT54" s="220">
        <v>0</v>
      </c>
      <c r="AU54" s="220">
        <v>0</v>
      </c>
      <c r="AV54" s="220">
        <v>0</v>
      </c>
      <c r="AW54" s="220">
        <v>0</v>
      </c>
      <c r="AX54" s="220">
        <f t="shared" si="44"/>
        <v>0</v>
      </c>
      <c r="AY54" s="220">
        <f t="shared" si="45"/>
        <v>0</v>
      </c>
      <c r="AZ54" s="220">
        <v>0</v>
      </c>
      <c r="BA54" s="220">
        <v>0</v>
      </c>
      <c r="BB54" s="220">
        <v>0</v>
      </c>
      <c r="BC54" s="220">
        <v>0</v>
      </c>
      <c r="BD54" s="220">
        <v>0</v>
      </c>
      <c r="BE54" s="220">
        <v>0</v>
      </c>
      <c r="BF54" s="220">
        <f t="shared" si="46"/>
        <v>0</v>
      </c>
      <c r="BG54" s="220">
        <v>0</v>
      </c>
      <c r="BH54" s="220">
        <v>0</v>
      </c>
      <c r="BI54" s="220">
        <v>0</v>
      </c>
      <c r="BJ54" s="220">
        <v>0</v>
      </c>
      <c r="BK54" s="220">
        <v>0</v>
      </c>
      <c r="BL54" s="220">
        <v>0</v>
      </c>
      <c r="BM54" s="220">
        <f t="shared" si="47"/>
        <v>0</v>
      </c>
      <c r="BN54" s="220">
        <f t="shared" si="48"/>
        <v>0</v>
      </c>
      <c r="BO54" s="220">
        <v>0</v>
      </c>
      <c r="BP54" s="220">
        <v>0</v>
      </c>
      <c r="BQ54" s="220">
        <v>0</v>
      </c>
      <c r="BR54" s="220">
        <v>0</v>
      </c>
      <c r="BS54" s="220">
        <v>0</v>
      </c>
      <c r="BT54" s="220">
        <v>0</v>
      </c>
      <c r="BU54" s="220">
        <f t="shared" si="49"/>
        <v>0</v>
      </c>
      <c r="BV54" s="220">
        <v>0</v>
      </c>
      <c r="BW54" s="220">
        <v>0</v>
      </c>
      <c r="BX54" s="220">
        <v>0</v>
      </c>
      <c r="BY54" s="220">
        <v>0</v>
      </c>
      <c r="BZ54" s="220">
        <v>0</v>
      </c>
      <c r="CA54" s="220">
        <v>0</v>
      </c>
      <c r="CB54" s="220">
        <f t="shared" si="50"/>
        <v>0</v>
      </c>
      <c r="CC54" s="220">
        <f t="shared" si="51"/>
        <v>0</v>
      </c>
      <c r="CD54" s="220">
        <v>0</v>
      </c>
      <c r="CE54" s="220">
        <v>0</v>
      </c>
      <c r="CF54" s="220">
        <v>0</v>
      </c>
      <c r="CG54" s="220">
        <v>0</v>
      </c>
      <c r="CH54" s="220">
        <v>0</v>
      </c>
      <c r="CI54" s="220">
        <v>0</v>
      </c>
      <c r="CJ54" s="220">
        <f t="shared" si="52"/>
        <v>0</v>
      </c>
      <c r="CK54" s="220">
        <v>0</v>
      </c>
      <c r="CL54" s="220">
        <v>0</v>
      </c>
      <c r="CM54" s="220">
        <v>0</v>
      </c>
      <c r="CN54" s="220">
        <v>0</v>
      </c>
      <c r="CO54" s="220">
        <v>0</v>
      </c>
      <c r="CP54" s="220">
        <v>0</v>
      </c>
      <c r="CQ54" s="220">
        <f t="shared" si="53"/>
        <v>0</v>
      </c>
      <c r="CR54" s="220">
        <f t="shared" si="54"/>
        <v>0</v>
      </c>
      <c r="CS54" s="220">
        <v>0</v>
      </c>
      <c r="CT54" s="220">
        <v>0</v>
      </c>
      <c r="CU54" s="220">
        <v>0</v>
      </c>
      <c r="CV54" s="220">
        <v>0</v>
      </c>
      <c r="CW54" s="220">
        <v>0</v>
      </c>
      <c r="CX54" s="220">
        <v>0</v>
      </c>
      <c r="CY54" s="220">
        <f t="shared" si="55"/>
        <v>0</v>
      </c>
      <c r="CZ54" s="220">
        <v>0</v>
      </c>
      <c r="DA54" s="220">
        <v>0</v>
      </c>
      <c r="DB54" s="220">
        <v>0</v>
      </c>
      <c r="DC54" s="220">
        <v>0</v>
      </c>
      <c r="DD54" s="220">
        <v>0</v>
      </c>
      <c r="DE54" s="220">
        <v>0</v>
      </c>
      <c r="DF54" s="220">
        <f t="shared" si="56"/>
        <v>0</v>
      </c>
      <c r="DG54" s="220">
        <f t="shared" si="57"/>
        <v>0</v>
      </c>
      <c r="DH54" s="220">
        <v>0</v>
      </c>
      <c r="DI54" s="220">
        <v>0</v>
      </c>
      <c r="DJ54" s="220">
        <v>0</v>
      </c>
      <c r="DK54" s="220">
        <v>0</v>
      </c>
      <c r="DL54" s="220">
        <v>0</v>
      </c>
      <c r="DM54" s="220">
        <v>0</v>
      </c>
      <c r="DN54" s="220">
        <f t="shared" si="58"/>
        <v>0</v>
      </c>
      <c r="DO54" s="220">
        <v>0</v>
      </c>
      <c r="DP54" s="220">
        <v>0</v>
      </c>
      <c r="DQ54" s="220">
        <v>0</v>
      </c>
      <c r="DR54" s="220">
        <v>0</v>
      </c>
      <c r="DS54" s="220">
        <v>0</v>
      </c>
      <c r="DT54" s="220">
        <v>0</v>
      </c>
      <c r="DU54" s="220">
        <f t="shared" si="59"/>
        <v>0</v>
      </c>
      <c r="DV54" s="220">
        <v>0</v>
      </c>
      <c r="DW54" s="220">
        <v>0</v>
      </c>
      <c r="DX54" s="220">
        <v>0</v>
      </c>
      <c r="DY54" s="220">
        <v>0</v>
      </c>
      <c r="DZ54" s="220">
        <f t="shared" si="60"/>
        <v>0</v>
      </c>
      <c r="EA54" s="220">
        <f t="shared" si="61"/>
        <v>0</v>
      </c>
      <c r="EB54" s="220">
        <v>0</v>
      </c>
      <c r="EC54" s="220">
        <v>0</v>
      </c>
      <c r="ED54" s="220">
        <v>0</v>
      </c>
      <c r="EE54" s="220">
        <v>0</v>
      </c>
      <c r="EF54" s="220">
        <v>0</v>
      </c>
      <c r="EG54" s="220">
        <v>0</v>
      </c>
      <c r="EH54" s="220">
        <f t="shared" si="62"/>
        <v>0</v>
      </c>
      <c r="EI54" s="220">
        <v>0</v>
      </c>
      <c r="EJ54" s="220">
        <v>0</v>
      </c>
      <c r="EK54" s="220">
        <v>0</v>
      </c>
      <c r="EL54" s="220">
        <v>0</v>
      </c>
      <c r="EM54" s="220">
        <v>0</v>
      </c>
      <c r="EN54" s="220">
        <v>0</v>
      </c>
    </row>
    <row r="55" spans="1:144" s="177" customFormat="1" ht="12" customHeight="1">
      <c r="A55" s="178" t="s">
        <v>248</v>
      </c>
      <c r="B55" s="179" t="s">
        <v>249</v>
      </c>
      <c r="C55" s="178" t="s">
        <v>250</v>
      </c>
      <c r="D55" s="220">
        <f t="shared" si="34"/>
        <v>6448</v>
      </c>
      <c r="E55" s="220">
        <f t="shared" si="35"/>
        <v>4196</v>
      </c>
      <c r="F55" s="220">
        <f t="shared" si="36"/>
        <v>2548</v>
      </c>
      <c r="G55" s="220">
        <v>0</v>
      </c>
      <c r="H55" s="220">
        <v>2548</v>
      </c>
      <c r="I55" s="220">
        <v>0</v>
      </c>
      <c r="J55" s="220">
        <v>0</v>
      </c>
      <c r="K55" s="220">
        <v>0</v>
      </c>
      <c r="L55" s="220">
        <v>0</v>
      </c>
      <c r="M55" s="220">
        <f t="shared" si="37"/>
        <v>1648</v>
      </c>
      <c r="N55" s="220">
        <v>0</v>
      </c>
      <c r="O55" s="220">
        <v>1648</v>
      </c>
      <c r="P55" s="220">
        <v>0</v>
      </c>
      <c r="Q55" s="220">
        <v>0</v>
      </c>
      <c r="R55" s="220">
        <v>0</v>
      </c>
      <c r="S55" s="220">
        <v>0</v>
      </c>
      <c r="T55" s="220">
        <f t="shared" si="38"/>
        <v>0</v>
      </c>
      <c r="U55" s="220">
        <f t="shared" si="39"/>
        <v>0</v>
      </c>
      <c r="V55" s="220">
        <v>0</v>
      </c>
      <c r="W55" s="220">
        <v>0</v>
      </c>
      <c r="X55" s="220">
        <v>0</v>
      </c>
      <c r="Y55" s="220">
        <v>0</v>
      </c>
      <c r="Z55" s="220">
        <v>0</v>
      </c>
      <c r="AA55" s="220">
        <v>0</v>
      </c>
      <c r="AB55" s="220">
        <f t="shared" si="40"/>
        <v>0</v>
      </c>
      <c r="AC55" s="220">
        <v>0</v>
      </c>
      <c r="AD55" s="220">
        <v>0</v>
      </c>
      <c r="AE55" s="220">
        <v>0</v>
      </c>
      <c r="AF55" s="220">
        <v>0</v>
      </c>
      <c r="AG55" s="220">
        <v>0</v>
      </c>
      <c r="AH55" s="220">
        <v>0</v>
      </c>
      <c r="AI55" s="220">
        <f t="shared" si="41"/>
        <v>0</v>
      </c>
      <c r="AJ55" s="220">
        <f t="shared" si="42"/>
        <v>0</v>
      </c>
      <c r="AK55" s="220">
        <v>0</v>
      </c>
      <c r="AL55" s="220">
        <v>0</v>
      </c>
      <c r="AM55" s="220">
        <v>0</v>
      </c>
      <c r="AN55" s="220">
        <v>0</v>
      </c>
      <c r="AO55" s="220">
        <v>0</v>
      </c>
      <c r="AP55" s="220">
        <v>0</v>
      </c>
      <c r="AQ55" s="220">
        <f t="shared" si="43"/>
        <v>0</v>
      </c>
      <c r="AR55" s="220">
        <v>0</v>
      </c>
      <c r="AS55" s="220">
        <v>0</v>
      </c>
      <c r="AT55" s="220">
        <v>0</v>
      </c>
      <c r="AU55" s="220">
        <v>0</v>
      </c>
      <c r="AV55" s="220">
        <v>0</v>
      </c>
      <c r="AW55" s="220">
        <v>0</v>
      </c>
      <c r="AX55" s="220">
        <f t="shared" si="44"/>
        <v>0</v>
      </c>
      <c r="AY55" s="220">
        <f t="shared" si="45"/>
        <v>0</v>
      </c>
      <c r="AZ55" s="220">
        <v>0</v>
      </c>
      <c r="BA55" s="220">
        <v>0</v>
      </c>
      <c r="BB55" s="220">
        <v>0</v>
      </c>
      <c r="BC55" s="220">
        <v>0</v>
      </c>
      <c r="BD55" s="220">
        <v>0</v>
      </c>
      <c r="BE55" s="220">
        <v>0</v>
      </c>
      <c r="BF55" s="220">
        <f t="shared" si="46"/>
        <v>0</v>
      </c>
      <c r="BG55" s="220">
        <v>0</v>
      </c>
      <c r="BH55" s="220">
        <v>0</v>
      </c>
      <c r="BI55" s="220">
        <v>0</v>
      </c>
      <c r="BJ55" s="220">
        <v>0</v>
      </c>
      <c r="BK55" s="220">
        <v>0</v>
      </c>
      <c r="BL55" s="220">
        <v>0</v>
      </c>
      <c r="BM55" s="220">
        <f t="shared" si="47"/>
        <v>0</v>
      </c>
      <c r="BN55" s="220">
        <f t="shared" si="48"/>
        <v>0</v>
      </c>
      <c r="BO55" s="220">
        <v>0</v>
      </c>
      <c r="BP55" s="220">
        <v>0</v>
      </c>
      <c r="BQ55" s="220">
        <v>0</v>
      </c>
      <c r="BR55" s="220">
        <v>0</v>
      </c>
      <c r="BS55" s="220">
        <v>0</v>
      </c>
      <c r="BT55" s="220">
        <v>0</v>
      </c>
      <c r="BU55" s="220">
        <f t="shared" si="49"/>
        <v>0</v>
      </c>
      <c r="BV55" s="220">
        <v>0</v>
      </c>
      <c r="BW55" s="220">
        <v>0</v>
      </c>
      <c r="BX55" s="220">
        <v>0</v>
      </c>
      <c r="BY55" s="220">
        <v>0</v>
      </c>
      <c r="BZ55" s="220">
        <v>0</v>
      </c>
      <c r="CA55" s="220">
        <v>0</v>
      </c>
      <c r="CB55" s="220">
        <f t="shared" si="50"/>
        <v>0</v>
      </c>
      <c r="CC55" s="220">
        <f t="shared" si="51"/>
        <v>0</v>
      </c>
      <c r="CD55" s="220">
        <v>0</v>
      </c>
      <c r="CE55" s="220">
        <v>0</v>
      </c>
      <c r="CF55" s="220">
        <v>0</v>
      </c>
      <c r="CG55" s="220">
        <v>0</v>
      </c>
      <c r="CH55" s="220">
        <v>0</v>
      </c>
      <c r="CI55" s="220">
        <v>0</v>
      </c>
      <c r="CJ55" s="220">
        <f t="shared" si="52"/>
        <v>0</v>
      </c>
      <c r="CK55" s="220">
        <v>0</v>
      </c>
      <c r="CL55" s="220">
        <v>0</v>
      </c>
      <c r="CM55" s="220">
        <v>0</v>
      </c>
      <c r="CN55" s="220">
        <v>0</v>
      </c>
      <c r="CO55" s="220">
        <v>0</v>
      </c>
      <c r="CP55" s="220">
        <v>0</v>
      </c>
      <c r="CQ55" s="220">
        <f t="shared" si="53"/>
        <v>1760</v>
      </c>
      <c r="CR55" s="220">
        <f t="shared" si="54"/>
        <v>1073</v>
      </c>
      <c r="CS55" s="220">
        <v>0</v>
      </c>
      <c r="CT55" s="220">
        <v>0</v>
      </c>
      <c r="CU55" s="220">
        <v>187</v>
      </c>
      <c r="CV55" s="220">
        <v>881</v>
      </c>
      <c r="CW55" s="220">
        <v>0</v>
      </c>
      <c r="CX55" s="220">
        <v>5</v>
      </c>
      <c r="CY55" s="220">
        <f t="shared" si="55"/>
        <v>687</v>
      </c>
      <c r="CZ55" s="220">
        <v>0</v>
      </c>
      <c r="DA55" s="220">
        <v>0</v>
      </c>
      <c r="DB55" s="220">
        <v>440</v>
      </c>
      <c r="DC55" s="220">
        <v>97</v>
      </c>
      <c r="DD55" s="220">
        <v>34</v>
      </c>
      <c r="DE55" s="220">
        <v>116</v>
      </c>
      <c r="DF55" s="220">
        <f t="shared" si="56"/>
        <v>0</v>
      </c>
      <c r="DG55" s="220">
        <f t="shared" si="57"/>
        <v>0</v>
      </c>
      <c r="DH55" s="220">
        <v>0</v>
      </c>
      <c r="DI55" s="220">
        <v>0</v>
      </c>
      <c r="DJ55" s="220">
        <v>0</v>
      </c>
      <c r="DK55" s="220">
        <v>0</v>
      </c>
      <c r="DL55" s="220">
        <v>0</v>
      </c>
      <c r="DM55" s="220">
        <v>0</v>
      </c>
      <c r="DN55" s="220">
        <f t="shared" si="58"/>
        <v>0</v>
      </c>
      <c r="DO55" s="220">
        <v>0</v>
      </c>
      <c r="DP55" s="220">
        <v>0</v>
      </c>
      <c r="DQ55" s="220">
        <v>0</v>
      </c>
      <c r="DR55" s="220">
        <v>0</v>
      </c>
      <c r="DS55" s="220">
        <v>0</v>
      </c>
      <c r="DT55" s="220">
        <v>0</v>
      </c>
      <c r="DU55" s="220">
        <f t="shared" si="59"/>
        <v>492</v>
      </c>
      <c r="DV55" s="220">
        <v>492</v>
      </c>
      <c r="DW55" s="220">
        <v>0</v>
      </c>
      <c r="DX55" s="220">
        <v>0</v>
      </c>
      <c r="DY55" s="220">
        <v>0</v>
      </c>
      <c r="DZ55" s="220">
        <f t="shared" si="60"/>
        <v>0</v>
      </c>
      <c r="EA55" s="220">
        <f t="shared" si="61"/>
        <v>0</v>
      </c>
      <c r="EB55" s="220">
        <v>0</v>
      </c>
      <c r="EC55" s="220">
        <v>0</v>
      </c>
      <c r="ED55" s="220">
        <v>0</v>
      </c>
      <c r="EE55" s="220">
        <v>0</v>
      </c>
      <c r="EF55" s="220">
        <v>0</v>
      </c>
      <c r="EG55" s="220">
        <v>0</v>
      </c>
      <c r="EH55" s="220">
        <f t="shared" si="62"/>
        <v>0</v>
      </c>
      <c r="EI55" s="220">
        <v>0</v>
      </c>
      <c r="EJ55" s="220">
        <v>0</v>
      </c>
      <c r="EK55" s="220">
        <v>0</v>
      </c>
      <c r="EL55" s="220">
        <v>0</v>
      </c>
      <c r="EM55" s="220">
        <v>0</v>
      </c>
      <c r="EN55" s="220">
        <v>0</v>
      </c>
    </row>
    <row r="56" spans="1:144" s="177" customFormat="1" ht="12" customHeight="1">
      <c r="A56" s="178" t="s">
        <v>248</v>
      </c>
      <c r="B56" s="179" t="s">
        <v>251</v>
      </c>
      <c r="C56" s="178" t="s">
        <v>252</v>
      </c>
      <c r="D56" s="220">
        <f t="shared" si="34"/>
        <v>3127</v>
      </c>
      <c r="E56" s="220">
        <f t="shared" si="35"/>
        <v>2492</v>
      </c>
      <c r="F56" s="220">
        <f t="shared" si="36"/>
        <v>2122</v>
      </c>
      <c r="G56" s="220">
        <v>0</v>
      </c>
      <c r="H56" s="220">
        <v>2122</v>
      </c>
      <c r="I56" s="220">
        <v>0</v>
      </c>
      <c r="J56" s="220">
        <v>0</v>
      </c>
      <c r="K56" s="220">
        <v>0</v>
      </c>
      <c r="L56" s="220">
        <v>0</v>
      </c>
      <c r="M56" s="220">
        <f t="shared" si="37"/>
        <v>370</v>
      </c>
      <c r="N56" s="220">
        <v>0</v>
      </c>
      <c r="O56" s="220">
        <v>370</v>
      </c>
      <c r="P56" s="220">
        <v>0</v>
      </c>
      <c r="Q56" s="220">
        <v>0</v>
      </c>
      <c r="R56" s="220">
        <v>0</v>
      </c>
      <c r="S56" s="220">
        <v>0</v>
      </c>
      <c r="T56" s="220">
        <f t="shared" si="38"/>
        <v>306</v>
      </c>
      <c r="U56" s="220">
        <f t="shared" si="39"/>
        <v>153</v>
      </c>
      <c r="V56" s="220">
        <v>0</v>
      </c>
      <c r="W56" s="220">
        <v>0</v>
      </c>
      <c r="X56" s="220">
        <v>94</v>
      </c>
      <c r="Y56" s="220">
        <v>39</v>
      </c>
      <c r="Z56" s="220">
        <v>2</v>
      </c>
      <c r="AA56" s="220">
        <v>18</v>
      </c>
      <c r="AB56" s="220">
        <f t="shared" si="40"/>
        <v>153</v>
      </c>
      <c r="AC56" s="220">
        <v>0</v>
      </c>
      <c r="AD56" s="220">
        <v>0</v>
      </c>
      <c r="AE56" s="220">
        <v>34</v>
      </c>
      <c r="AF56" s="220">
        <v>14</v>
      </c>
      <c r="AG56" s="220">
        <v>0</v>
      </c>
      <c r="AH56" s="220">
        <v>105</v>
      </c>
      <c r="AI56" s="220">
        <f t="shared" si="41"/>
        <v>0</v>
      </c>
      <c r="AJ56" s="220">
        <f t="shared" si="42"/>
        <v>0</v>
      </c>
      <c r="AK56" s="220">
        <v>0</v>
      </c>
      <c r="AL56" s="220">
        <v>0</v>
      </c>
      <c r="AM56" s="220">
        <v>0</v>
      </c>
      <c r="AN56" s="220">
        <v>0</v>
      </c>
      <c r="AO56" s="220">
        <v>0</v>
      </c>
      <c r="AP56" s="220">
        <v>0</v>
      </c>
      <c r="AQ56" s="220">
        <f t="shared" si="43"/>
        <v>0</v>
      </c>
      <c r="AR56" s="220">
        <v>0</v>
      </c>
      <c r="AS56" s="220">
        <v>0</v>
      </c>
      <c r="AT56" s="220">
        <v>0</v>
      </c>
      <c r="AU56" s="220">
        <v>0</v>
      </c>
      <c r="AV56" s="220">
        <v>0</v>
      </c>
      <c r="AW56" s="220">
        <v>0</v>
      </c>
      <c r="AX56" s="220">
        <f t="shared" si="44"/>
        <v>0</v>
      </c>
      <c r="AY56" s="220">
        <f t="shared" si="45"/>
        <v>0</v>
      </c>
      <c r="AZ56" s="220">
        <v>0</v>
      </c>
      <c r="BA56" s="220">
        <v>0</v>
      </c>
      <c r="BB56" s="220">
        <v>0</v>
      </c>
      <c r="BC56" s="220">
        <v>0</v>
      </c>
      <c r="BD56" s="220">
        <v>0</v>
      </c>
      <c r="BE56" s="220">
        <v>0</v>
      </c>
      <c r="BF56" s="220">
        <f t="shared" si="46"/>
        <v>0</v>
      </c>
      <c r="BG56" s="220">
        <v>0</v>
      </c>
      <c r="BH56" s="220">
        <v>0</v>
      </c>
      <c r="BI56" s="220">
        <v>0</v>
      </c>
      <c r="BJ56" s="220">
        <v>0</v>
      </c>
      <c r="BK56" s="220">
        <v>0</v>
      </c>
      <c r="BL56" s="220">
        <v>0</v>
      </c>
      <c r="BM56" s="220">
        <f t="shared" si="47"/>
        <v>0</v>
      </c>
      <c r="BN56" s="220">
        <f t="shared" si="48"/>
        <v>0</v>
      </c>
      <c r="BO56" s="220">
        <v>0</v>
      </c>
      <c r="BP56" s="220">
        <v>0</v>
      </c>
      <c r="BQ56" s="220">
        <v>0</v>
      </c>
      <c r="BR56" s="220">
        <v>0</v>
      </c>
      <c r="BS56" s="220">
        <v>0</v>
      </c>
      <c r="BT56" s="220">
        <v>0</v>
      </c>
      <c r="BU56" s="220">
        <f t="shared" si="49"/>
        <v>0</v>
      </c>
      <c r="BV56" s="220">
        <v>0</v>
      </c>
      <c r="BW56" s="220">
        <v>0</v>
      </c>
      <c r="BX56" s="220">
        <v>0</v>
      </c>
      <c r="BY56" s="220">
        <v>0</v>
      </c>
      <c r="BZ56" s="220">
        <v>0</v>
      </c>
      <c r="CA56" s="220">
        <v>0</v>
      </c>
      <c r="CB56" s="220">
        <f t="shared" si="50"/>
        <v>58</v>
      </c>
      <c r="CC56" s="220">
        <f t="shared" si="51"/>
        <v>44</v>
      </c>
      <c r="CD56" s="220">
        <v>0</v>
      </c>
      <c r="CE56" s="220">
        <v>0</v>
      </c>
      <c r="CF56" s="220">
        <v>0</v>
      </c>
      <c r="CG56" s="220">
        <v>44</v>
      </c>
      <c r="CH56" s="220">
        <v>0</v>
      </c>
      <c r="CI56" s="220">
        <v>0</v>
      </c>
      <c r="CJ56" s="220">
        <f t="shared" si="52"/>
        <v>14</v>
      </c>
      <c r="CK56" s="220">
        <v>0</v>
      </c>
      <c r="CL56" s="220">
        <v>0</v>
      </c>
      <c r="CM56" s="220">
        <v>0</v>
      </c>
      <c r="CN56" s="220">
        <v>14</v>
      </c>
      <c r="CO56" s="220">
        <v>0</v>
      </c>
      <c r="CP56" s="220">
        <v>0</v>
      </c>
      <c r="CQ56" s="220">
        <f t="shared" si="53"/>
        <v>5</v>
      </c>
      <c r="CR56" s="220">
        <f t="shared" si="54"/>
        <v>4</v>
      </c>
      <c r="CS56" s="220">
        <v>0</v>
      </c>
      <c r="CT56" s="220">
        <v>0</v>
      </c>
      <c r="CU56" s="220">
        <v>0</v>
      </c>
      <c r="CV56" s="220">
        <v>0</v>
      </c>
      <c r="CW56" s="220">
        <v>4</v>
      </c>
      <c r="CX56" s="220">
        <v>0</v>
      </c>
      <c r="CY56" s="220">
        <f t="shared" si="55"/>
        <v>1</v>
      </c>
      <c r="CZ56" s="220">
        <v>0</v>
      </c>
      <c r="DA56" s="220">
        <v>0</v>
      </c>
      <c r="DB56" s="220">
        <v>1</v>
      </c>
      <c r="DC56" s="220">
        <v>0</v>
      </c>
      <c r="DD56" s="220">
        <v>0</v>
      </c>
      <c r="DE56" s="220">
        <v>0</v>
      </c>
      <c r="DF56" s="220">
        <f t="shared" si="56"/>
        <v>0</v>
      </c>
      <c r="DG56" s="220">
        <f t="shared" si="57"/>
        <v>0</v>
      </c>
      <c r="DH56" s="220">
        <v>0</v>
      </c>
      <c r="DI56" s="220">
        <v>0</v>
      </c>
      <c r="DJ56" s="220">
        <v>0</v>
      </c>
      <c r="DK56" s="220">
        <v>0</v>
      </c>
      <c r="DL56" s="220">
        <v>0</v>
      </c>
      <c r="DM56" s="220">
        <v>0</v>
      </c>
      <c r="DN56" s="220">
        <f t="shared" si="58"/>
        <v>0</v>
      </c>
      <c r="DO56" s="220">
        <v>0</v>
      </c>
      <c r="DP56" s="220">
        <v>0</v>
      </c>
      <c r="DQ56" s="220">
        <v>0</v>
      </c>
      <c r="DR56" s="220">
        <v>0</v>
      </c>
      <c r="DS56" s="220">
        <v>0</v>
      </c>
      <c r="DT56" s="220">
        <v>0</v>
      </c>
      <c r="DU56" s="220">
        <f t="shared" si="59"/>
        <v>266</v>
      </c>
      <c r="DV56" s="220">
        <v>204</v>
      </c>
      <c r="DW56" s="220">
        <v>0</v>
      </c>
      <c r="DX56" s="220">
        <v>62</v>
      </c>
      <c r="DY56" s="220">
        <v>0</v>
      </c>
      <c r="DZ56" s="220">
        <f t="shared" si="60"/>
        <v>0</v>
      </c>
      <c r="EA56" s="220">
        <f t="shared" si="61"/>
        <v>0</v>
      </c>
      <c r="EB56" s="220">
        <v>0</v>
      </c>
      <c r="EC56" s="220">
        <v>0</v>
      </c>
      <c r="ED56" s="220">
        <v>0</v>
      </c>
      <c r="EE56" s="220">
        <v>0</v>
      </c>
      <c r="EF56" s="220">
        <v>0</v>
      </c>
      <c r="EG56" s="220">
        <v>0</v>
      </c>
      <c r="EH56" s="220">
        <f t="shared" si="62"/>
        <v>0</v>
      </c>
      <c r="EI56" s="220">
        <v>0</v>
      </c>
      <c r="EJ56" s="220">
        <v>0</v>
      </c>
      <c r="EK56" s="220">
        <v>0</v>
      </c>
      <c r="EL56" s="220">
        <v>0</v>
      </c>
      <c r="EM56" s="220">
        <v>0</v>
      </c>
      <c r="EN56" s="220">
        <v>0</v>
      </c>
    </row>
    <row r="57" spans="1:144" s="177" customFormat="1" ht="12" customHeight="1">
      <c r="A57" s="178" t="s">
        <v>248</v>
      </c>
      <c r="B57" s="179" t="s">
        <v>253</v>
      </c>
      <c r="C57" s="178" t="s">
        <v>254</v>
      </c>
      <c r="D57" s="220">
        <f t="shared" si="34"/>
        <v>831</v>
      </c>
      <c r="E57" s="220">
        <f t="shared" si="35"/>
        <v>725</v>
      </c>
      <c r="F57" s="220">
        <f t="shared" si="36"/>
        <v>615</v>
      </c>
      <c r="G57" s="220">
        <v>0</v>
      </c>
      <c r="H57" s="220">
        <v>615</v>
      </c>
      <c r="I57" s="220">
        <v>0</v>
      </c>
      <c r="J57" s="220">
        <v>0</v>
      </c>
      <c r="K57" s="220">
        <v>0</v>
      </c>
      <c r="L57" s="220">
        <v>0</v>
      </c>
      <c r="M57" s="220">
        <f t="shared" si="37"/>
        <v>110</v>
      </c>
      <c r="N57" s="220">
        <v>0</v>
      </c>
      <c r="O57" s="220">
        <v>110</v>
      </c>
      <c r="P57" s="220">
        <v>0</v>
      </c>
      <c r="Q57" s="220">
        <v>0</v>
      </c>
      <c r="R57" s="220">
        <v>0</v>
      </c>
      <c r="S57" s="220">
        <v>0</v>
      </c>
      <c r="T57" s="220">
        <f t="shared" si="38"/>
        <v>65</v>
      </c>
      <c r="U57" s="220">
        <f t="shared" si="39"/>
        <v>65</v>
      </c>
      <c r="V57" s="220">
        <v>0</v>
      </c>
      <c r="W57" s="220">
        <v>0</v>
      </c>
      <c r="X57" s="220">
        <v>50</v>
      </c>
      <c r="Y57" s="220">
        <v>11</v>
      </c>
      <c r="Z57" s="220">
        <v>0</v>
      </c>
      <c r="AA57" s="220">
        <v>4</v>
      </c>
      <c r="AB57" s="220">
        <f t="shared" si="40"/>
        <v>0</v>
      </c>
      <c r="AC57" s="220">
        <v>0</v>
      </c>
      <c r="AD57" s="220">
        <v>0</v>
      </c>
      <c r="AE57" s="220">
        <v>0</v>
      </c>
      <c r="AF57" s="220">
        <v>0</v>
      </c>
      <c r="AG57" s="220">
        <v>0</v>
      </c>
      <c r="AH57" s="220">
        <v>0</v>
      </c>
      <c r="AI57" s="220">
        <f t="shared" si="41"/>
        <v>0</v>
      </c>
      <c r="AJ57" s="220">
        <f t="shared" si="42"/>
        <v>0</v>
      </c>
      <c r="AK57" s="220">
        <v>0</v>
      </c>
      <c r="AL57" s="220">
        <v>0</v>
      </c>
      <c r="AM57" s="220">
        <v>0</v>
      </c>
      <c r="AN57" s="220">
        <v>0</v>
      </c>
      <c r="AO57" s="220">
        <v>0</v>
      </c>
      <c r="AP57" s="220">
        <v>0</v>
      </c>
      <c r="AQ57" s="220">
        <f t="shared" si="43"/>
        <v>0</v>
      </c>
      <c r="AR57" s="220">
        <v>0</v>
      </c>
      <c r="AS57" s="220">
        <v>0</v>
      </c>
      <c r="AT57" s="220">
        <v>0</v>
      </c>
      <c r="AU57" s="220">
        <v>0</v>
      </c>
      <c r="AV57" s="220">
        <v>0</v>
      </c>
      <c r="AW57" s="220">
        <v>0</v>
      </c>
      <c r="AX57" s="220">
        <f t="shared" si="44"/>
        <v>0</v>
      </c>
      <c r="AY57" s="220">
        <f t="shared" si="45"/>
        <v>0</v>
      </c>
      <c r="AZ57" s="220">
        <v>0</v>
      </c>
      <c r="BA57" s="220">
        <v>0</v>
      </c>
      <c r="BB57" s="220">
        <v>0</v>
      </c>
      <c r="BC57" s="220">
        <v>0</v>
      </c>
      <c r="BD57" s="220">
        <v>0</v>
      </c>
      <c r="BE57" s="220">
        <v>0</v>
      </c>
      <c r="BF57" s="220">
        <f t="shared" si="46"/>
        <v>0</v>
      </c>
      <c r="BG57" s="220">
        <v>0</v>
      </c>
      <c r="BH57" s="220">
        <v>0</v>
      </c>
      <c r="BI57" s="220">
        <v>0</v>
      </c>
      <c r="BJ57" s="220">
        <v>0</v>
      </c>
      <c r="BK57" s="220">
        <v>0</v>
      </c>
      <c r="BL57" s="220">
        <v>0</v>
      </c>
      <c r="BM57" s="220">
        <f t="shared" si="47"/>
        <v>0</v>
      </c>
      <c r="BN57" s="220">
        <f t="shared" si="48"/>
        <v>0</v>
      </c>
      <c r="BO57" s="220">
        <v>0</v>
      </c>
      <c r="BP57" s="220">
        <v>0</v>
      </c>
      <c r="BQ57" s="220">
        <v>0</v>
      </c>
      <c r="BR57" s="220">
        <v>0</v>
      </c>
      <c r="BS57" s="220">
        <v>0</v>
      </c>
      <c r="BT57" s="220">
        <v>0</v>
      </c>
      <c r="BU57" s="220">
        <f t="shared" si="49"/>
        <v>0</v>
      </c>
      <c r="BV57" s="220">
        <v>0</v>
      </c>
      <c r="BW57" s="220">
        <v>0</v>
      </c>
      <c r="BX57" s="220">
        <v>0</v>
      </c>
      <c r="BY57" s="220">
        <v>0</v>
      </c>
      <c r="BZ57" s="220">
        <v>0</v>
      </c>
      <c r="CA57" s="220">
        <v>0</v>
      </c>
      <c r="CB57" s="220">
        <f t="shared" si="50"/>
        <v>0</v>
      </c>
      <c r="CC57" s="220">
        <f t="shared" si="51"/>
        <v>0</v>
      </c>
      <c r="CD57" s="220">
        <v>0</v>
      </c>
      <c r="CE57" s="220">
        <v>0</v>
      </c>
      <c r="CF57" s="220">
        <v>0</v>
      </c>
      <c r="CG57" s="220">
        <v>0</v>
      </c>
      <c r="CH57" s="220">
        <v>0</v>
      </c>
      <c r="CI57" s="220">
        <v>0</v>
      </c>
      <c r="CJ57" s="220">
        <f t="shared" si="52"/>
        <v>0</v>
      </c>
      <c r="CK57" s="220">
        <v>0</v>
      </c>
      <c r="CL57" s="220">
        <v>0</v>
      </c>
      <c r="CM57" s="220">
        <v>0</v>
      </c>
      <c r="CN57" s="220">
        <v>0</v>
      </c>
      <c r="CO57" s="220">
        <v>0</v>
      </c>
      <c r="CP57" s="220">
        <v>0</v>
      </c>
      <c r="CQ57" s="220">
        <f t="shared" si="53"/>
        <v>41</v>
      </c>
      <c r="CR57" s="220">
        <f t="shared" si="54"/>
        <v>41</v>
      </c>
      <c r="CS57" s="220">
        <v>0</v>
      </c>
      <c r="CT57" s="220">
        <v>0</v>
      </c>
      <c r="CU57" s="220">
        <v>0</v>
      </c>
      <c r="CV57" s="220">
        <v>41</v>
      </c>
      <c r="CW57" s="220">
        <v>0</v>
      </c>
      <c r="CX57" s="220">
        <v>0</v>
      </c>
      <c r="CY57" s="220">
        <f t="shared" si="55"/>
        <v>0</v>
      </c>
      <c r="CZ57" s="220">
        <v>0</v>
      </c>
      <c r="DA57" s="220">
        <v>0</v>
      </c>
      <c r="DB57" s="220">
        <v>0</v>
      </c>
      <c r="DC57" s="220">
        <v>0</v>
      </c>
      <c r="DD57" s="220">
        <v>0</v>
      </c>
      <c r="DE57" s="220">
        <v>0</v>
      </c>
      <c r="DF57" s="220">
        <f t="shared" si="56"/>
        <v>0</v>
      </c>
      <c r="DG57" s="220">
        <f t="shared" si="57"/>
        <v>0</v>
      </c>
      <c r="DH57" s="220">
        <v>0</v>
      </c>
      <c r="DI57" s="220">
        <v>0</v>
      </c>
      <c r="DJ57" s="220">
        <v>0</v>
      </c>
      <c r="DK57" s="220">
        <v>0</v>
      </c>
      <c r="DL57" s="220">
        <v>0</v>
      </c>
      <c r="DM57" s="220">
        <v>0</v>
      </c>
      <c r="DN57" s="220">
        <f t="shared" si="58"/>
        <v>0</v>
      </c>
      <c r="DO57" s="220">
        <v>0</v>
      </c>
      <c r="DP57" s="220">
        <v>0</v>
      </c>
      <c r="DQ57" s="220">
        <v>0</v>
      </c>
      <c r="DR57" s="220">
        <v>0</v>
      </c>
      <c r="DS57" s="220">
        <v>0</v>
      </c>
      <c r="DT57" s="220">
        <v>0</v>
      </c>
      <c r="DU57" s="220">
        <f t="shared" si="59"/>
        <v>0</v>
      </c>
      <c r="DV57" s="220">
        <v>0</v>
      </c>
      <c r="DW57" s="220">
        <v>0</v>
      </c>
      <c r="DX57" s="220">
        <v>0</v>
      </c>
      <c r="DY57" s="220">
        <v>0</v>
      </c>
      <c r="DZ57" s="220">
        <f t="shared" si="60"/>
        <v>0</v>
      </c>
      <c r="EA57" s="220">
        <f t="shared" si="61"/>
        <v>0</v>
      </c>
      <c r="EB57" s="220">
        <v>0</v>
      </c>
      <c r="EC57" s="220">
        <v>0</v>
      </c>
      <c r="ED57" s="220">
        <v>0</v>
      </c>
      <c r="EE57" s="220">
        <v>0</v>
      </c>
      <c r="EF57" s="220">
        <v>0</v>
      </c>
      <c r="EG57" s="220">
        <v>0</v>
      </c>
      <c r="EH57" s="220">
        <f t="shared" si="62"/>
        <v>0</v>
      </c>
      <c r="EI57" s="220">
        <v>0</v>
      </c>
      <c r="EJ57" s="220">
        <v>0</v>
      </c>
      <c r="EK57" s="220">
        <v>0</v>
      </c>
      <c r="EL57" s="220">
        <v>0</v>
      </c>
      <c r="EM57" s="220">
        <v>0</v>
      </c>
      <c r="EN57" s="220">
        <v>0</v>
      </c>
    </row>
    <row r="58" spans="1:144" s="177" customFormat="1" ht="12" customHeight="1">
      <c r="A58" s="178" t="s">
        <v>248</v>
      </c>
      <c r="B58" s="179" t="s">
        <v>255</v>
      </c>
      <c r="C58" s="178" t="s">
        <v>256</v>
      </c>
      <c r="D58" s="220">
        <f t="shared" si="34"/>
        <v>5</v>
      </c>
      <c r="E58" s="220">
        <f t="shared" si="35"/>
        <v>4</v>
      </c>
      <c r="F58" s="220">
        <f t="shared" si="36"/>
        <v>0</v>
      </c>
      <c r="G58" s="220">
        <v>0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f t="shared" si="37"/>
        <v>4</v>
      </c>
      <c r="N58" s="220">
        <v>0</v>
      </c>
      <c r="O58" s="220">
        <v>4</v>
      </c>
      <c r="P58" s="220">
        <v>0</v>
      </c>
      <c r="Q58" s="220">
        <v>0</v>
      </c>
      <c r="R58" s="220">
        <v>0</v>
      </c>
      <c r="S58" s="220">
        <v>0</v>
      </c>
      <c r="T58" s="220">
        <f t="shared" si="38"/>
        <v>1</v>
      </c>
      <c r="U58" s="220">
        <f t="shared" si="39"/>
        <v>0</v>
      </c>
      <c r="V58" s="220">
        <v>0</v>
      </c>
      <c r="W58" s="220">
        <v>0</v>
      </c>
      <c r="X58" s="220">
        <v>0</v>
      </c>
      <c r="Y58" s="220">
        <v>0</v>
      </c>
      <c r="Z58" s="220">
        <v>0</v>
      </c>
      <c r="AA58" s="220">
        <v>0</v>
      </c>
      <c r="AB58" s="220">
        <f t="shared" si="40"/>
        <v>1</v>
      </c>
      <c r="AC58" s="220">
        <v>0</v>
      </c>
      <c r="AD58" s="220"/>
      <c r="AE58" s="220">
        <v>0</v>
      </c>
      <c r="AF58" s="220">
        <v>1</v>
      </c>
      <c r="AG58" s="220">
        <v>0</v>
      </c>
      <c r="AH58" s="220">
        <v>0</v>
      </c>
      <c r="AI58" s="220">
        <f t="shared" si="41"/>
        <v>0</v>
      </c>
      <c r="AJ58" s="220">
        <f t="shared" si="42"/>
        <v>0</v>
      </c>
      <c r="AK58" s="220">
        <v>0</v>
      </c>
      <c r="AL58" s="220">
        <v>0</v>
      </c>
      <c r="AM58" s="220">
        <v>0</v>
      </c>
      <c r="AN58" s="220">
        <v>0</v>
      </c>
      <c r="AO58" s="220">
        <v>0</v>
      </c>
      <c r="AP58" s="220">
        <v>0</v>
      </c>
      <c r="AQ58" s="220">
        <f t="shared" si="43"/>
        <v>0</v>
      </c>
      <c r="AR58" s="220">
        <v>0</v>
      </c>
      <c r="AS58" s="220">
        <v>0</v>
      </c>
      <c r="AT58" s="220">
        <v>0</v>
      </c>
      <c r="AU58" s="220">
        <v>0</v>
      </c>
      <c r="AV58" s="220">
        <v>0</v>
      </c>
      <c r="AW58" s="220">
        <v>0</v>
      </c>
      <c r="AX58" s="220">
        <f t="shared" si="44"/>
        <v>0</v>
      </c>
      <c r="AY58" s="220">
        <f t="shared" si="45"/>
        <v>0</v>
      </c>
      <c r="AZ58" s="220">
        <v>0</v>
      </c>
      <c r="BA58" s="220">
        <v>0</v>
      </c>
      <c r="BB58" s="220">
        <v>0</v>
      </c>
      <c r="BC58" s="220">
        <v>0</v>
      </c>
      <c r="BD58" s="220">
        <v>0</v>
      </c>
      <c r="BE58" s="220">
        <v>0</v>
      </c>
      <c r="BF58" s="220">
        <f t="shared" si="46"/>
        <v>0</v>
      </c>
      <c r="BG58" s="220">
        <v>0</v>
      </c>
      <c r="BH58" s="220">
        <v>0</v>
      </c>
      <c r="BI58" s="220">
        <v>0</v>
      </c>
      <c r="BJ58" s="220">
        <v>0</v>
      </c>
      <c r="BK58" s="220">
        <v>0</v>
      </c>
      <c r="BL58" s="220">
        <v>0</v>
      </c>
      <c r="BM58" s="220">
        <f t="shared" si="47"/>
        <v>0</v>
      </c>
      <c r="BN58" s="220">
        <f t="shared" si="48"/>
        <v>0</v>
      </c>
      <c r="BO58" s="220">
        <v>0</v>
      </c>
      <c r="BP58" s="220">
        <v>0</v>
      </c>
      <c r="BQ58" s="220">
        <v>0</v>
      </c>
      <c r="BR58" s="220">
        <v>0</v>
      </c>
      <c r="BS58" s="220">
        <v>0</v>
      </c>
      <c r="BT58" s="220">
        <v>0</v>
      </c>
      <c r="BU58" s="220">
        <f t="shared" si="49"/>
        <v>0</v>
      </c>
      <c r="BV58" s="220">
        <v>0</v>
      </c>
      <c r="BW58" s="220">
        <v>0</v>
      </c>
      <c r="BX58" s="220">
        <v>0</v>
      </c>
      <c r="BY58" s="220">
        <v>0</v>
      </c>
      <c r="BZ58" s="220">
        <v>0</v>
      </c>
      <c r="CA58" s="220">
        <v>0</v>
      </c>
      <c r="CB58" s="220">
        <f t="shared" si="50"/>
        <v>0</v>
      </c>
      <c r="CC58" s="220">
        <f t="shared" si="51"/>
        <v>0</v>
      </c>
      <c r="CD58" s="220">
        <v>0</v>
      </c>
      <c r="CE58" s="220">
        <v>0</v>
      </c>
      <c r="CF58" s="220">
        <v>0</v>
      </c>
      <c r="CG58" s="220">
        <v>0</v>
      </c>
      <c r="CH58" s="220">
        <v>0</v>
      </c>
      <c r="CI58" s="220">
        <v>0</v>
      </c>
      <c r="CJ58" s="220">
        <f t="shared" si="52"/>
        <v>0</v>
      </c>
      <c r="CK58" s="220">
        <v>0</v>
      </c>
      <c r="CL58" s="220">
        <v>0</v>
      </c>
      <c r="CM58" s="220">
        <v>0</v>
      </c>
      <c r="CN58" s="220">
        <v>0</v>
      </c>
      <c r="CO58" s="220">
        <v>0</v>
      </c>
      <c r="CP58" s="220">
        <v>0</v>
      </c>
      <c r="CQ58" s="220">
        <f t="shared" si="53"/>
        <v>0</v>
      </c>
      <c r="CR58" s="220">
        <f t="shared" si="54"/>
        <v>0</v>
      </c>
      <c r="CS58" s="220">
        <v>0</v>
      </c>
      <c r="CT58" s="220">
        <v>0</v>
      </c>
      <c r="CU58" s="220">
        <v>0</v>
      </c>
      <c r="CV58" s="220">
        <v>0</v>
      </c>
      <c r="CW58" s="220">
        <v>0</v>
      </c>
      <c r="CX58" s="220">
        <v>0</v>
      </c>
      <c r="CY58" s="220">
        <f t="shared" si="55"/>
        <v>0</v>
      </c>
      <c r="CZ58" s="220">
        <v>0</v>
      </c>
      <c r="DA58" s="220">
        <v>0</v>
      </c>
      <c r="DB58" s="220">
        <v>0</v>
      </c>
      <c r="DC58" s="220">
        <v>0</v>
      </c>
      <c r="DD58" s="220">
        <v>0</v>
      </c>
      <c r="DE58" s="220">
        <v>0</v>
      </c>
      <c r="DF58" s="220">
        <f t="shared" si="56"/>
        <v>0</v>
      </c>
      <c r="DG58" s="220">
        <f t="shared" si="57"/>
        <v>0</v>
      </c>
      <c r="DH58" s="220">
        <v>0</v>
      </c>
      <c r="DI58" s="220">
        <v>0</v>
      </c>
      <c r="DJ58" s="220">
        <v>0</v>
      </c>
      <c r="DK58" s="220">
        <v>0</v>
      </c>
      <c r="DL58" s="220">
        <v>0</v>
      </c>
      <c r="DM58" s="220">
        <v>0</v>
      </c>
      <c r="DN58" s="220">
        <f t="shared" si="58"/>
        <v>0</v>
      </c>
      <c r="DO58" s="220">
        <v>0</v>
      </c>
      <c r="DP58" s="220">
        <v>0</v>
      </c>
      <c r="DQ58" s="220">
        <v>0</v>
      </c>
      <c r="DR58" s="220">
        <v>0</v>
      </c>
      <c r="DS58" s="220">
        <v>0</v>
      </c>
      <c r="DT58" s="220">
        <v>0</v>
      </c>
      <c r="DU58" s="220">
        <f t="shared" si="59"/>
        <v>0</v>
      </c>
      <c r="DV58" s="220">
        <v>0</v>
      </c>
      <c r="DW58" s="220">
        <v>0</v>
      </c>
      <c r="DX58" s="220">
        <v>0</v>
      </c>
      <c r="DY58" s="220">
        <v>0</v>
      </c>
      <c r="DZ58" s="220">
        <f t="shared" si="60"/>
        <v>0</v>
      </c>
      <c r="EA58" s="220">
        <f t="shared" si="61"/>
        <v>0</v>
      </c>
      <c r="EB58" s="220">
        <v>0</v>
      </c>
      <c r="EC58" s="220">
        <v>0</v>
      </c>
      <c r="ED58" s="220">
        <v>0</v>
      </c>
      <c r="EE58" s="220">
        <v>0</v>
      </c>
      <c r="EF58" s="220">
        <v>0</v>
      </c>
      <c r="EG58" s="220">
        <v>0</v>
      </c>
      <c r="EH58" s="220">
        <f t="shared" si="62"/>
        <v>0</v>
      </c>
      <c r="EI58" s="220">
        <v>0</v>
      </c>
      <c r="EJ58" s="220">
        <v>0</v>
      </c>
      <c r="EK58" s="220">
        <v>0</v>
      </c>
      <c r="EL58" s="220">
        <v>0</v>
      </c>
      <c r="EM58" s="220">
        <v>0</v>
      </c>
      <c r="EN58" s="220">
        <v>0</v>
      </c>
    </row>
    <row r="59" spans="1:144" s="177" customFormat="1" ht="12" customHeight="1">
      <c r="A59" s="178" t="s">
        <v>248</v>
      </c>
      <c r="B59" s="179" t="s">
        <v>257</v>
      </c>
      <c r="C59" s="178" t="s">
        <v>258</v>
      </c>
      <c r="D59" s="220">
        <f t="shared" si="34"/>
        <v>0</v>
      </c>
      <c r="E59" s="220">
        <f t="shared" si="35"/>
        <v>0</v>
      </c>
      <c r="F59" s="220">
        <f t="shared" si="36"/>
        <v>0</v>
      </c>
      <c r="G59" s="220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0</v>
      </c>
      <c r="M59" s="220">
        <f t="shared" si="37"/>
        <v>0</v>
      </c>
      <c r="N59" s="220">
        <v>0</v>
      </c>
      <c r="O59" s="220">
        <v>0</v>
      </c>
      <c r="P59" s="220">
        <v>0</v>
      </c>
      <c r="Q59" s="220">
        <v>0</v>
      </c>
      <c r="R59" s="220">
        <v>0</v>
      </c>
      <c r="S59" s="220">
        <v>0</v>
      </c>
      <c r="T59" s="220">
        <f t="shared" si="38"/>
        <v>0</v>
      </c>
      <c r="U59" s="220">
        <f t="shared" si="39"/>
        <v>0</v>
      </c>
      <c r="V59" s="220">
        <v>0</v>
      </c>
      <c r="W59" s="220">
        <v>0</v>
      </c>
      <c r="X59" s="220">
        <v>0</v>
      </c>
      <c r="Y59" s="220">
        <v>0</v>
      </c>
      <c r="Z59" s="220">
        <v>0</v>
      </c>
      <c r="AA59" s="220">
        <v>0</v>
      </c>
      <c r="AB59" s="220">
        <f t="shared" si="40"/>
        <v>0</v>
      </c>
      <c r="AC59" s="220">
        <v>0</v>
      </c>
      <c r="AD59" s="220">
        <v>0</v>
      </c>
      <c r="AE59" s="220">
        <v>0</v>
      </c>
      <c r="AF59" s="220">
        <v>0</v>
      </c>
      <c r="AG59" s="220">
        <v>0</v>
      </c>
      <c r="AH59" s="220">
        <v>0</v>
      </c>
      <c r="AI59" s="220">
        <f t="shared" si="41"/>
        <v>0</v>
      </c>
      <c r="AJ59" s="220">
        <f t="shared" si="42"/>
        <v>0</v>
      </c>
      <c r="AK59" s="220">
        <v>0</v>
      </c>
      <c r="AL59" s="220">
        <v>0</v>
      </c>
      <c r="AM59" s="220">
        <v>0</v>
      </c>
      <c r="AN59" s="220">
        <v>0</v>
      </c>
      <c r="AO59" s="220">
        <v>0</v>
      </c>
      <c r="AP59" s="220">
        <v>0</v>
      </c>
      <c r="AQ59" s="220">
        <f t="shared" si="43"/>
        <v>0</v>
      </c>
      <c r="AR59" s="220">
        <v>0</v>
      </c>
      <c r="AS59" s="220">
        <v>0</v>
      </c>
      <c r="AT59" s="220">
        <v>0</v>
      </c>
      <c r="AU59" s="220">
        <v>0</v>
      </c>
      <c r="AV59" s="220">
        <v>0</v>
      </c>
      <c r="AW59" s="220">
        <v>0</v>
      </c>
      <c r="AX59" s="220">
        <f t="shared" si="44"/>
        <v>0</v>
      </c>
      <c r="AY59" s="220">
        <f t="shared" si="45"/>
        <v>0</v>
      </c>
      <c r="AZ59" s="220">
        <v>0</v>
      </c>
      <c r="BA59" s="220">
        <v>0</v>
      </c>
      <c r="BB59" s="220">
        <v>0</v>
      </c>
      <c r="BC59" s="220">
        <v>0</v>
      </c>
      <c r="BD59" s="220">
        <v>0</v>
      </c>
      <c r="BE59" s="220">
        <v>0</v>
      </c>
      <c r="BF59" s="220">
        <f t="shared" si="46"/>
        <v>0</v>
      </c>
      <c r="BG59" s="220">
        <v>0</v>
      </c>
      <c r="BH59" s="220">
        <v>0</v>
      </c>
      <c r="BI59" s="220">
        <v>0</v>
      </c>
      <c r="BJ59" s="220">
        <v>0</v>
      </c>
      <c r="BK59" s="220">
        <v>0</v>
      </c>
      <c r="BL59" s="220">
        <v>0</v>
      </c>
      <c r="BM59" s="220">
        <f t="shared" si="47"/>
        <v>0</v>
      </c>
      <c r="BN59" s="220">
        <f t="shared" si="48"/>
        <v>0</v>
      </c>
      <c r="BO59" s="220">
        <v>0</v>
      </c>
      <c r="BP59" s="220">
        <v>0</v>
      </c>
      <c r="BQ59" s="220">
        <v>0</v>
      </c>
      <c r="BR59" s="220">
        <v>0</v>
      </c>
      <c r="BS59" s="220">
        <v>0</v>
      </c>
      <c r="BT59" s="220">
        <v>0</v>
      </c>
      <c r="BU59" s="220">
        <f t="shared" si="49"/>
        <v>0</v>
      </c>
      <c r="BV59" s="220">
        <v>0</v>
      </c>
      <c r="BW59" s="220">
        <v>0</v>
      </c>
      <c r="BX59" s="220">
        <v>0</v>
      </c>
      <c r="BY59" s="220">
        <v>0</v>
      </c>
      <c r="BZ59" s="220">
        <v>0</v>
      </c>
      <c r="CA59" s="220">
        <v>0</v>
      </c>
      <c r="CB59" s="220">
        <f t="shared" si="50"/>
        <v>0</v>
      </c>
      <c r="CC59" s="220">
        <f t="shared" si="51"/>
        <v>0</v>
      </c>
      <c r="CD59" s="220">
        <v>0</v>
      </c>
      <c r="CE59" s="220">
        <v>0</v>
      </c>
      <c r="CF59" s="220">
        <v>0</v>
      </c>
      <c r="CG59" s="220">
        <v>0</v>
      </c>
      <c r="CH59" s="220">
        <v>0</v>
      </c>
      <c r="CI59" s="220">
        <v>0</v>
      </c>
      <c r="CJ59" s="220">
        <f t="shared" si="52"/>
        <v>0</v>
      </c>
      <c r="CK59" s="220">
        <v>0</v>
      </c>
      <c r="CL59" s="220">
        <v>0</v>
      </c>
      <c r="CM59" s="220">
        <v>0</v>
      </c>
      <c r="CN59" s="220">
        <v>0</v>
      </c>
      <c r="CO59" s="220">
        <v>0</v>
      </c>
      <c r="CP59" s="220">
        <v>0</v>
      </c>
      <c r="CQ59" s="220">
        <f t="shared" si="53"/>
        <v>0</v>
      </c>
      <c r="CR59" s="220">
        <f t="shared" si="54"/>
        <v>0</v>
      </c>
      <c r="CS59" s="220">
        <v>0</v>
      </c>
      <c r="CT59" s="220">
        <v>0</v>
      </c>
      <c r="CU59" s="220">
        <v>0</v>
      </c>
      <c r="CV59" s="220">
        <v>0</v>
      </c>
      <c r="CW59" s="220">
        <v>0</v>
      </c>
      <c r="CX59" s="220">
        <v>0</v>
      </c>
      <c r="CY59" s="220">
        <f t="shared" si="55"/>
        <v>0</v>
      </c>
      <c r="CZ59" s="220">
        <v>0</v>
      </c>
      <c r="DA59" s="220">
        <v>0</v>
      </c>
      <c r="DB59" s="220">
        <v>0</v>
      </c>
      <c r="DC59" s="220">
        <v>0</v>
      </c>
      <c r="DD59" s="220">
        <v>0</v>
      </c>
      <c r="DE59" s="220">
        <v>0</v>
      </c>
      <c r="DF59" s="220">
        <f t="shared" si="56"/>
        <v>0</v>
      </c>
      <c r="DG59" s="220">
        <f t="shared" si="57"/>
        <v>0</v>
      </c>
      <c r="DH59" s="220">
        <v>0</v>
      </c>
      <c r="DI59" s="220">
        <v>0</v>
      </c>
      <c r="DJ59" s="220">
        <v>0</v>
      </c>
      <c r="DK59" s="220">
        <v>0</v>
      </c>
      <c r="DL59" s="220">
        <v>0</v>
      </c>
      <c r="DM59" s="220">
        <v>0</v>
      </c>
      <c r="DN59" s="220">
        <f t="shared" si="58"/>
        <v>0</v>
      </c>
      <c r="DO59" s="220">
        <v>0</v>
      </c>
      <c r="DP59" s="220">
        <v>0</v>
      </c>
      <c r="DQ59" s="220">
        <v>0</v>
      </c>
      <c r="DR59" s="220">
        <v>0</v>
      </c>
      <c r="DS59" s="220">
        <v>0</v>
      </c>
      <c r="DT59" s="220">
        <v>0</v>
      </c>
      <c r="DU59" s="220">
        <f t="shared" si="59"/>
        <v>0</v>
      </c>
      <c r="DV59" s="220">
        <v>0</v>
      </c>
      <c r="DW59" s="220">
        <v>0</v>
      </c>
      <c r="DX59" s="220">
        <v>0</v>
      </c>
      <c r="DY59" s="220">
        <v>0</v>
      </c>
      <c r="DZ59" s="220">
        <f t="shared" si="60"/>
        <v>0</v>
      </c>
      <c r="EA59" s="220">
        <f t="shared" si="61"/>
        <v>0</v>
      </c>
      <c r="EB59" s="220">
        <v>0</v>
      </c>
      <c r="EC59" s="220">
        <v>0</v>
      </c>
      <c r="ED59" s="220">
        <v>0</v>
      </c>
      <c r="EE59" s="220">
        <v>0</v>
      </c>
      <c r="EF59" s="220">
        <v>0</v>
      </c>
      <c r="EG59" s="220">
        <v>0</v>
      </c>
      <c r="EH59" s="220">
        <f t="shared" si="62"/>
        <v>0</v>
      </c>
      <c r="EI59" s="220">
        <v>0</v>
      </c>
      <c r="EJ59" s="220">
        <v>0</v>
      </c>
      <c r="EK59" s="220">
        <v>0</v>
      </c>
      <c r="EL59" s="220">
        <v>0</v>
      </c>
      <c r="EM59" s="220">
        <v>0</v>
      </c>
      <c r="EN59" s="220">
        <v>0</v>
      </c>
    </row>
    <row r="60" spans="1:144" s="177" customFormat="1" ht="12" customHeight="1">
      <c r="A60" s="178" t="s">
        <v>248</v>
      </c>
      <c r="B60" s="179" t="s">
        <v>259</v>
      </c>
      <c r="C60" s="178" t="s">
        <v>260</v>
      </c>
      <c r="D60" s="220">
        <f t="shared" si="34"/>
        <v>139</v>
      </c>
      <c r="E60" s="220">
        <f t="shared" si="35"/>
        <v>101</v>
      </c>
      <c r="F60" s="220">
        <f t="shared" si="36"/>
        <v>98</v>
      </c>
      <c r="G60" s="220">
        <v>0</v>
      </c>
      <c r="H60" s="220">
        <v>98</v>
      </c>
      <c r="I60" s="220">
        <v>0</v>
      </c>
      <c r="J60" s="220">
        <v>0</v>
      </c>
      <c r="K60" s="220">
        <v>0</v>
      </c>
      <c r="L60" s="220">
        <v>0</v>
      </c>
      <c r="M60" s="220">
        <f t="shared" si="37"/>
        <v>3</v>
      </c>
      <c r="N60" s="220">
        <v>0</v>
      </c>
      <c r="O60" s="220">
        <v>3</v>
      </c>
      <c r="P60" s="220">
        <v>0</v>
      </c>
      <c r="Q60" s="220">
        <v>0</v>
      </c>
      <c r="R60" s="220">
        <v>0</v>
      </c>
      <c r="S60" s="220">
        <v>0</v>
      </c>
      <c r="T60" s="220">
        <f t="shared" si="38"/>
        <v>24</v>
      </c>
      <c r="U60" s="220">
        <f t="shared" si="39"/>
        <v>24</v>
      </c>
      <c r="V60" s="220">
        <v>0</v>
      </c>
      <c r="W60" s="220">
        <v>0</v>
      </c>
      <c r="X60" s="220">
        <v>18</v>
      </c>
      <c r="Y60" s="220">
        <v>5</v>
      </c>
      <c r="Z60" s="220">
        <v>0</v>
      </c>
      <c r="AA60" s="220">
        <v>1</v>
      </c>
      <c r="AB60" s="220">
        <f t="shared" si="40"/>
        <v>0</v>
      </c>
      <c r="AC60" s="220">
        <v>0</v>
      </c>
      <c r="AD60" s="220">
        <v>0</v>
      </c>
      <c r="AE60" s="220">
        <v>0</v>
      </c>
      <c r="AF60" s="220">
        <v>0</v>
      </c>
      <c r="AG60" s="220">
        <v>0</v>
      </c>
      <c r="AH60" s="220">
        <v>0</v>
      </c>
      <c r="AI60" s="220">
        <f t="shared" si="41"/>
        <v>0</v>
      </c>
      <c r="AJ60" s="220">
        <f t="shared" si="42"/>
        <v>0</v>
      </c>
      <c r="AK60" s="220">
        <v>0</v>
      </c>
      <c r="AL60" s="220">
        <v>0</v>
      </c>
      <c r="AM60" s="220">
        <v>0</v>
      </c>
      <c r="AN60" s="220">
        <v>0</v>
      </c>
      <c r="AO60" s="220">
        <v>0</v>
      </c>
      <c r="AP60" s="220">
        <v>0</v>
      </c>
      <c r="AQ60" s="220">
        <f t="shared" si="43"/>
        <v>0</v>
      </c>
      <c r="AR60" s="220">
        <v>0</v>
      </c>
      <c r="AS60" s="220">
        <v>0</v>
      </c>
      <c r="AT60" s="220">
        <v>0</v>
      </c>
      <c r="AU60" s="220">
        <v>0</v>
      </c>
      <c r="AV60" s="220">
        <v>0</v>
      </c>
      <c r="AW60" s="220">
        <v>0</v>
      </c>
      <c r="AX60" s="220">
        <f t="shared" si="44"/>
        <v>0</v>
      </c>
      <c r="AY60" s="220">
        <f t="shared" si="45"/>
        <v>0</v>
      </c>
      <c r="AZ60" s="220">
        <v>0</v>
      </c>
      <c r="BA60" s="220">
        <v>0</v>
      </c>
      <c r="BB60" s="220">
        <v>0</v>
      </c>
      <c r="BC60" s="220">
        <v>0</v>
      </c>
      <c r="BD60" s="220">
        <v>0</v>
      </c>
      <c r="BE60" s="220">
        <v>0</v>
      </c>
      <c r="BF60" s="220">
        <f t="shared" si="46"/>
        <v>0</v>
      </c>
      <c r="BG60" s="220">
        <v>0</v>
      </c>
      <c r="BH60" s="220">
        <v>0</v>
      </c>
      <c r="BI60" s="220">
        <v>0</v>
      </c>
      <c r="BJ60" s="220">
        <v>0</v>
      </c>
      <c r="BK60" s="220">
        <v>0</v>
      </c>
      <c r="BL60" s="220">
        <v>0</v>
      </c>
      <c r="BM60" s="220">
        <f t="shared" si="47"/>
        <v>0</v>
      </c>
      <c r="BN60" s="220">
        <f t="shared" si="48"/>
        <v>0</v>
      </c>
      <c r="BO60" s="220">
        <v>0</v>
      </c>
      <c r="BP60" s="220">
        <v>0</v>
      </c>
      <c r="BQ60" s="220">
        <v>0</v>
      </c>
      <c r="BR60" s="220">
        <v>0</v>
      </c>
      <c r="BS60" s="220">
        <v>0</v>
      </c>
      <c r="BT60" s="220">
        <v>0</v>
      </c>
      <c r="BU60" s="220">
        <f t="shared" si="49"/>
        <v>0</v>
      </c>
      <c r="BV60" s="220">
        <v>0</v>
      </c>
      <c r="BW60" s="220">
        <v>0</v>
      </c>
      <c r="BX60" s="220">
        <v>0</v>
      </c>
      <c r="BY60" s="220">
        <v>0</v>
      </c>
      <c r="BZ60" s="220">
        <v>0</v>
      </c>
      <c r="CA60" s="220">
        <v>0</v>
      </c>
      <c r="CB60" s="220">
        <f t="shared" si="50"/>
        <v>0</v>
      </c>
      <c r="CC60" s="220">
        <f t="shared" si="51"/>
        <v>0</v>
      </c>
      <c r="CD60" s="220">
        <v>0</v>
      </c>
      <c r="CE60" s="220">
        <v>0</v>
      </c>
      <c r="CF60" s="220">
        <v>0</v>
      </c>
      <c r="CG60" s="220">
        <v>0</v>
      </c>
      <c r="CH60" s="220">
        <v>0</v>
      </c>
      <c r="CI60" s="220">
        <v>0</v>
      </c>
      <c r="CJ60" s="220">
        <f t="shared" si="52"/>
        <v>0</v>
      </c>
      <c r="CK60" s="220">
        <v>0</v>
      </c>
      <c r="CL60" s="220">
        <v>0</v>
      </c>
      <c r="CM60" s="220">
        <v>0</v>
      </c>
      <c r="CN60" s="220">
        <v>0</v>
      </c>
      <c r="CO60" s="220">
        <v>0</v>
      </c>
      <c r="CP60" s="220">
        <v>0</v>
      </c>
      <c r="CQ60" s="220">
        <f t="shared" si="53"/>
        <v>14</v>
      </c>
      <c r="CR60" s="220">
        <f t="shared" si="54"/>
        <v>14</v>
      </c>
      <c r="CS60" s="220">
        <v>0</v>
      </c>
      <c r="CT60" s="220">
        <v>0</v>
      </c>
      <c r="CU60" s="220">
        <v>0</v>
      </c>
      <c r="CV60" s="220">
        <v>14</v>
      </c>
      <c r="CW60" s="220">
        <v>0</v>
      </c>
      <c r="CX60" s="220">
        <v>0</v>
      </c>
      <c r="CY60" s="220">
        <f t="shared" si="55"/>
        <v>0</v>
      </c>
      <c r="CZ60" s="220">
        <v>0</v>
      </c>
      <c r="DA60" s="220">
        <v>0</v>
      </c>
      <c r="DB60" s="220">
        <v>0</v>
      </c>
      <c r="DC60" s="220">
        <v>0</v>
      </c>
      <c r="DD60" s="220">
        <v>0</v>
      </c>
      <c r="DE60" s="220">
        <v>0</v>
      </c>
      <c r="DF60" s="220">
        <f t="shared" si="56"/>
        <v>0</v>
      </c>
      <c r="DG60" s="220">
        <f t="shared" si="57"/>
        <v>0</v>
      </c>
      <c r="DH60" s="220">
        <v>0</v>
      </c>
      <c r="DI60" s="220">
        <v>0</v>
      </c>
      <c r="DJ60" s="220">
        <v>0</v>
      </c>
      <c r="DK60" s="220">
        <v>0</v>
      </c>
      <c r="DL60" s="220">
        <v>0</v>
      </c>
      <c r="DM60" s="220">
        <v>0</v>
      </c>
      <c r="DN60" s="220">
        <f t="shared" si="58"/>
        <v>0</v>
      </c>
      <c r="DO60" s="220">
        <v>0</v>
      </c>
      <c r="DP60" s="220">
        <v>0</v>
      </c>
      <c r="DQ60" s="220">
        <v>0</v>
      </c>
      <c r="DR60" s="220">
        <v>0</v>
      </c>
      <c r="DS60" s="220">
        <v>0</v>
      </c>
      <c r="DT60" s="220">
        <v>0</v>
      </c>
      <c r="DU60" s="220">
        <f t="shared" si="59"/>
        <v>0</v>
      </c>
      <c r="DV60" s="220">
        <v>0</v>
      </c>
      <c r="DW60" s="220">
        <v>0</v>
      </c>
      <c r="DX60" s="220">
        <v>0</v>
      </c>
      <c r="DY60" s="220">
        <v>0</v>
      </c>
      <c r="DZ60" s="220">
        <f t="shared" si="60"/>
        <v>0</v>
      </c>
      <c r="EA60" s="220">
        <f t="shared" si="61"/>
        <v>0</v>
      </c>
      <c r="EB60" s="220">
        <v>0</v>
      </c>
      <c r="EC60" s="220">
        <v>0</v>
      </c>
      <c r="ED60" s="220">
        <v>0</v>
      </c>
      <c r="EE60" s="220">
        <v>0</v>
      </c>
      <c r="EF60" s="220">
        <v>0</v>
      </c>
      <c r="EG60" s="220">
        <v>0</v>
      </c>
      <c r="EH60" s="220">
        <f t="shared" si="62"/>
        <v>0</v>
      </c>
      <c r="EI60" s="220">
        <v>0</v>
      </c>
      <c r="EJ60" s="220">
        <v>0</v>
      </c>
      <c r="EK60" s="220">
        <v>0</v>
      </c>
      <c r="EL60" s="220">
        <v>0</v>
      </c>
      <c r="EM60" s="220">
        <v>0</v>
      </c>
      <c r="EN60" s="220">
        <v>0</v>
      </c>
    </row>
    <row r="61" spans="1:144" s="177" customFormat="1" ht="12" customHeight="1">
      <c r="A61" s="178" t="s">
        <v>248</v>
      </c>
      <c r="B61" s="179" t="s">
        <v>261</v>
      </c>
      <c r="C61" s="178" t="s">
        <v>262</v>
      </c>
      <c r="D61" s="220">
        <f t="shared" si="34"/>
        <v>0</v>
      </c>
      <c r="E61" s="220">
        <f t="shared" si="35"/>
        <v>0</v>
      </c>
      <c r="F61" s="220">
        <f t="shared" si="36"/>
        <v>0</v>
      </c>
      <c r="G61" s="220">
        <v>0</v>
      </c>
      <c r="H61" s="220">
        <v>0</v>
      </c>
      <c r="I61" s="220">
        <v>0</v>
      </c>
      <c r="J61" s="220">
        <v>0</v>
      </c>
      <c r="K61" s="220">
        <v>0</v>
      </c>
      <c r="L61" s="220">
        <v>0</v>
      </c>
      <c r="M61" s="220">
        <f t="shared" si="37"/>
        <v>0</v>
      </c>
      <c r="N61" s="220">
        <v>0</v>
      </c>
      <c r="O61" s="220">
        <v>0</v>
      </c>
      <c r="P61" s="220">
        <v>0</v>
      </c>
      <c r="Q61" s="220">
        <v>0</v>
      </c>
      <c r="R61" s="220">
        <v>0</v>
      </c>
      <c r="S61" s="220">
        <v>0</v>
      </c>
      <c r="T61" s="220">
        <f t="shared" si="38"/>
        <v>0</v>
      </c>
      <c r="U61" s="220">
        <f t="shared" si="39"/>
        <v>0</v>
      </c>
      <c r="V61" s="220">
        <v>0</v>
      </c>
      <c r="W61" s="220">
        <v>0</v>
      </c>
      <c r="X61" s="220">
        <v>0</v>
      </c>
      <c r="Y61" s="220">
        <v>0</v>
      </c>
      <c r="Z61" s="220">
        <v>0</v>
      </c>
      <c r="AA61" s="220">
        <v>0</v>
      </c>
      <c r="AB61" s="220">
        <f t="shared" si="40"/>
        <v>0</v>
      </c>
      <c r="AC61" s="220">
        <v>0</v>
      </c>
      <c r="AD61" s="220">
        <v>0</v>
      </c>
      <c r="AE61" s="220">
        <v>0</v>
      </c>
      <c r="AF61" s="220">
        <v>0</v>
      </c>
      <c r="AG61" s="220">
        <v>0</v>
      </c>
      <c r="AH61" s="220">
        <v>0</v>
      </c>
      <c r="AI61" s="220">
        <f t="shared" si="41"/>
        <v>0</v>
      </c>
      <c r="AJ61" s="220">
        <f t="shared" si="42"/>
        <v>0</v>
      </c>
      <c r="AK61" s="220">
        <v>0</v>
      </c>
      <c r="AL61" s="220">
        <v>0</v>
      </c>
      <c r="AM61" s="220">
        <v>0</v>
      </c>
      <c r="AN61" s="220">
        <v>0</v>
      </c>
      <c r="AO61" s="220">
        <v>0</v>
      </c>
      <c r="AP61" s="220">
        <v>0</v>
      </c>
      <c r="AQ61" s="220">
        <f t="shared" si="43"/>
        <v>0</v>
      </c>
      <c r="AR61" s="220">
        <v>0</v>
      </c>
      <c r="AS61" s="220">
        <v>0</v>
      </c>
      <c r="AT61" s="220">
        <v>0</v>
      </c>
      <c r="AU61" s="220">
        <v>0</v>
      </c>
      <c r="AV61" s="220">
        <v>0</v>
      </c>
      <c r="AW61" s="220">
        <v>0</v>
      </c>
      <c r="AX61" s="220">
        <f t="shared" si="44"/>
        <v>0</v>
      </c>
      <c r="AY61" s="220">
        <f t="shared" si="45"/>
        <v>0</v>
      </c>
      <c r="AZ61" s="220">
        <v>0</v>
      </c>
      <c r="BA61" s="220">
        <v>0</v>
      </c>
      <c r="BB61" s="220">
        <v>0</v>
      </c>
      <c r="BC61" s="220">
        <v>0</v>
      </c>
      <c r="BD61" s="220">
        <v>0</v>
      </c>
      <c r="BE61" s="220">
        <v>0</v>
      </c>
      <c r="BF61" s="220">
        <f t="shared" si="46"/>
        <v>0</v>
      </c>
      <c r="BG61" s="220">
        <v>0</v>
      </c>
      <c r="BH61" s="220">
        <v>0</v>
      </c>
      <c r="BI61" s="220">
        <v>0</v>
      </c>
      <c r="BJ61" s="220">
        <v>0</v>
      </c>
      <c r="BK61" s="220">
        <v>0</v>
      </c>
      <c r="BL61" s="220">
        <v>0</v>
      </c>
      <c r="BM61" s="220">
        <f t="shared" si="47"/>
        <v>0</v>
      </c>
      <c r="BN61" s="220">
        <f t="shared" si="48"/>
        <v>0</v>
      </c>
      <c r="BO61" s="220">
        <v>0</v>
      </c>
      <c r="BP61" s="220">
        <v>0</v>
      </c>
      <c r="BQ61" s="220">
        <v>0</v>
      </c>
      <c r="BR61" s="220">
        <v>0</v>
      </c>
      <c r="BS61" s="220">
        <v>0</v>
      </c>
      <c r="BT61" s="220">
        <v>0</v>
      </c>
      <c r="BU61" s="220">
        <f t="shared" si="49"/>
        <v>0</v>
      </c>
      <c r="BV61" s="220">
        <v>0</v>
      </c>
      <c r="BW61" s="220">
        <v>0</v>
      </c>
      <c r="BX61" s="220">
        <v>0</v>
      </c>
      <c r="BY61" s="220">
        <v>0</v>
      </c>
      <c r="BZ61" s="220">
        <v>0</v>
      </c>
      <c r="CA61" s="220">
        <v>0</v>
      </c>
      <c r="CB61" s="220">
        <f t="shared" si="50"/>
        <v>0</v>
      </c>
      <c r="CC61" s="220">
        <f t="shared" si="51"/>
        <v>0</v>
      </c>
      <c r="CD61" s="220">
        <v>0</v>
      </c>
      <c r="CE61" s="220">
        <v>0</v>
      </c>
      <c r="CF61" s="220">
        <v>0</v>
      </c>
      <c r="CG61" s="220">
        <v>0</v>
      </c>
      <c r="CH61" s="220">
        <v>0</v>
      </c>
      <c r="CI61" s="220">
        <v>0</v>
      </c>
      <c r="CJ61" s="220">
        <f t="shared" si="52"/>
        <v>0</v>
      </c>
      <c r="CK61" s="220">
        <v>0</v>
      </c>
      <c r="CL61" s="220">
        <v>0</v>
      </c>
      <c r="CM61" s="220">
        <v>0</v>
      </c>
      <c r="CN61" s="220">
        <v>0</v>
      </c>
      <c r="CO61" s="220">
        <v>0</v>
      </c>
      <c r="CP61" s="220">
        <v>0</v>
      </c>
      <c r="CQ61" s="220">
        <f t="shared" si="53"/>
        <v>0</v>
      </c>
      <c r="CR61" s="220">
        <f t="shared" si="54"/>
        <v>0</v>
      </c>
      <c r="CS61" s="220">
        <v>0</v>
      </c>
      <c r="CT61" s="220">
        <v>0</v>
      </c>
      <c r="CU61" s="220">
        <v>0</v>
      </c>
      <c r="CV61" s="220">
        <v>0</v>
      </c>
      <c r="CW61" s="220">
        <v>0</v>
      </c>
      <c r="CX61" s="220">
        <v>0</v>
      </c>
      <c r="CY61" s="220">
        <f t="shared" si="55"/>
        <v>0</v>
      </c>
      <c r="CZ61" s="220">
        <v>0</v>
      </c>
      <c r="DA61" s="220">
        <v>0</v>
      </c>
      <c r="DB61" s="220">
        <v>0</v>
      </c>
      <c r="DC61" s="220">
        <v>0</v>
      </c>
      <c r="DD61" s="220">
        <v>0</v>
      </c>
      <c r="DE61" s="220">
        <v>0</v>
      </c>
      <c r="DF61" s="220">
        <f t="shared" si="56"/>
        <v>0</v>
      </c>
      <c r="DG61" s="220">
        <f t="shared" si="57"/>
        <v>0</v>
      </c>
      <c r="DH61" s="220">
        <v>0</v>
      </c>
      <c r="DI61" s="220">
        <v>0</v>
      </c>
      <c r="DJ61" s="220">
        <v>0</v>
      </c>
      <c r="DK61" s="220">
        <v>0</v>
      </c>
      <c r="DL61" s="220">
        <v>0</v>
      </c>
      <c r="DM61" s="220">
        <v>0</v>
      </c>
      <c r="DN61" s="220">
        <f t="shared" si="58"/>
        <v>0</v>
      </c>
      <c r="DO61" s="220">
        <v>0</v>
      </c>
      <c r="DP61" s="220">
        <v>0</v>
      </c>
      <c r="DQ61" s="220">
        <v>0</v>
      </c>
      <c r="DR61" s="220">
        <v>0</v>
      </c>
      <c r="DS61" s="220">
        <v>0</v>
      </c>
      <c r="DT61" s="220">
        <v>0</v>
      </c>
      <c r="DU61" s="220">
        <f t="shared" si="59"/>
        <v>0</v>
      </c>
      <c r="DV61" s="220">
        <v>0</v>
      </c>
      <c r="DW61" s="220">
        <v>0</v>
      </c>
      <c r="DX61" s="220">
        <v>0</v>
      </c>
      <c r="DY61" s="220">
        <v>0</v>
      </c>
      <c r="DZ61" s="220">
        <f t="shared" si="60"/>
        <v>0</v>
      </c>
      <c r="EA61" s="220">
        <f t="shared" si="61"/>
        <v>0</v>
      </c>
      <c r="EB61" s="220">
        <v>0</v>
      </c>
      <c r="EC61" s="220">
        <v>0</v>
      </c>
      <c r="ED61" s="220">
        <v>0</v>
      </c>
      <c r="EE61" s="220">
        <v>0</v>
      </c>
      <c r="EF61" s="220">
        <v>0</v>
      </c>
      <c r="EG61" s="220">
        <v>0</v>
      </c>
      <c r="EH61" s="220">
        <f t="shared" si="62"/>
        <v>0</v>
      </c>
      <c r="EI61" s="220">
        <v>0</v>
      </c>
      <c r="EJ61" s="220">
        <v>0</v>
      </c>
      <c r="EK61" s="220">
        <v>0</v>
      </c>
      <c r="EL61" s="220">
        <v>0</v>
      </c>
      <c r="EM61" s="220">
        <v>0</v>
      </c>
      <c r="EN61" s="220">
        <v>0</v>
      </c>
    </row>
    <row r="62" spans="1:144" s="177" customFormat="1" ht="12" customHeight="1">
      <c r="A62" s="178" t="s">
        <v>248</v>
      </c>
      <c r="B62" s="179" t="s">
        <v>263</v>
      </c>
      <c r="C62" s="178" t="s">
        <v>264</v>
      </c>
      <c r="D62" s="220">
        <f t="shared" si="34"/>
        <v>0</v>
      </c>
      <c r="E62" s="220">
        <f t="shared" si="35"/>
        <v>0</v>
      </c>
      <c r="F62" s="220">
        <f t="shared" si="36"/>
        <v>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0">
        <f t="shared" si="37"/>
        <v>0</v>
      </c>
      <c r="N62" s="220">
        <v>0</v>
      </c>
      <c r="O62" s="220">
        <v>0</v>
      </c>
      <c r="P62" s="220">
        <v>0</v>
      </c>
      <c r="Q62" s="220">
        <v>0</v>
      </c>
      <c r="R62" s="220">
        <v>0</v>
      </c>
      <c r="S62" s="220">
        <v>0</v>
      </c>
      <c r="T62" s="220">
        <f t="shared" si="38"/>
        <v>0</v>
      </c>
      <c r="U62" s="220">
        <f t="shared" si="39"/>
        <v>0</v>
      </c>
      <c r="V62" s="220">
        <v>0</v>
      </c>
      <c r="W62" s="220">
        <v>0</v>
      </c>
      <c r="X62" s="220">
        <v>0</v>
      </c>
      <c r="Y62" s="220">
        <v>0</v>
      </c>
      <c r="Z62" s="220">
        <v>0</v>
      </c>
      <c r="AA62" s="220">
        <v>0</v>
      </c>
      <c r="AB62" s="220">
        <f t="shared" si="40"/>
        <v>0</v>
      </c>
      <c r="AC62" s="220">
        <v>0</v>
      </c>
      <c r="AD62" s="220">
        <v>0</v>
      </c>
      <c r="AE62" s="220">
        <v>0</v>
      </c>
      <c r="AF62" s="220">
        <v>0</v>
      </c>
      <c r="AG62" s="220">
        <v>0</v>
      </c>
      <c r="AH62" s="220">
        <v>0</v>
      </c>
      <c r="AI62" s="220">
        <f t="shared" si="41"/>
        <v>0</v>
      </c>
      <c r="AJ62" s="220">
        <f t="shared" si="42"/>
        <v>0</v>
      </c>
      <c r="AK62" s="220">
        <v>0</v>
      </c>
      <c r="AL62" s="220">
        <v>0</v>
      </c>
      <c r="AM62" s="220">
        <v>0</v>
      </c>
      <c r="AN62" s="220">
        <v>0</v>
      </c>
      <c r="AO62" s="220">
        <v>0</v>
      </c>
      <c r="AP62" s="220">
        <v>0</v>
      </c>
      <c r="AQ62" s="220">
        <f t="shared" si="43"/>
        <v>0</v>
      </c>
      <c r="AR62" s="220">
        <v>0</v>
      </c>
      <c r="AS62" s="220">
        <v>0</v>
      </c>
      <c r="AT62" s="220">
        <v>0</v>
      </c>
      <c r="AU62" s="220">
        <v>0</v>
      </c>
      <c r="AV62" s="220">
        <v>0</v>
      </c>
      <c r="AW62" s="220">
        <v>0</v>
      </c>
      <c r="AX62" s="220">
        <f t="shared" si="44"/>
        <v>0</v>
      </c>
      <c r="AY62" s="220">
        <f t="shared" si="45"/>
        <v>0</v>
      </c>
      <c r="AZ62" s="220">
        <v>0</v>
      </c>
      <c r="BA62" s="220">
        <v>0</v>
      </c>
      <c r="BB62" s="220">
        <v>0</v>
      </c>
      <c r="BC62" s="220">
        <v>0</v>
      </c>
      <c r="BD62" s="220">
        <v>0</v>
      </c>
      <c r="BE62" s="220">
        <v>0</v>
      </c>
      <c r="BF62" s="220">
        <f t="shared" si="46"/>
        <v>0</v>
      </c>
      <c r="BG62" s="220">
        <v>0</v>
      </c>
      <c r="BH62" s="220">
        <v>0</v>
      </c>
      <c r="BI62" s="220">
        <v>0</v>
      </c>
      <c r="BJ62" s="220">
        <v>0</v>
      </c>
      <c r="BK62" s="220">
        <v>0</v>
      </c>
      <c r="BL62" s="220">
        <v>0</v>
      </c>
      <c r="BM62" s="220">
        <f t="shared" si="47"/>
        <v>0</v>
      </c>
      <c r="BN62" s="220">
        <f t="shared" si="48"/>
        <v>0</v>
      </c>
      <c r="BO62" s="220">
        <v>0</v>
      </c>
      <c r="BP62" s="220">
        <v>0</v>
      </c>
      <c r="BQ62" s="220">
        <v>0</v>
      </c>
      <c r="BR62" s="220">
        <v>0</v>
      </c>
      <c r="BS62" s="220">
        <v>0</v>
      </c>
      <c r="BT62" s="220">
        <v>0</v>
      </c>
      <c r="BU62" s="220">
        <f t="shared" si="49"/>
        <v>0</v>
      </c>
      <c r="BV62" s="220">
        <v>0</v>
      </c>
      <c r="BW62" s="220">
        <v>0</v>
      </c>
      <c r="BX62" s="220">
        <v>0</v>
      </c>
      <c r="BY62" s="220">
        <v>0</v>
      </c>
      <c r="BZ62" s="220">
        <v>0</v>
      </c>
      <c r="CA62" s="220">
        <v>0</v>
      </c>
      <c r="CB62" s="220">
        <f t="shared" si="50"/>
        <v>0</v>
      </c>
      <c r="CC62" s="220">
        <f t="shared" si="51"/>
        <v>0</v>
      </c>
      <c r="CD62" s="220">
        <v>0</v>
      </c>
      <c r="CE62" s="220">
        <v>0</v>
      </c>
      <c r="CF62" s="220">
        <v>0</v>
      </c>
      <c r="CG62" s="220">
        <v>0</v>
      </c>
      <c r="CH62" s="220">
        <v>0</v>
      </c>
      <c r="CI62" s="220">
        <v>0</v>
      </c>
      <c r="CJ62" s="220">
        <f t="shared" si="52"/>
        <v>0</v>
      </c>
      <c r="CK62" s="220">
        <v>0</v>
      </c>
      <c r="CL62" s="220">
        <v>0</v>
      </c>
      <c r="CM62" s="220">
        <v>0</v>
      </c>
      <c r="CN62" s="220">
        <v>0</v>
      </c>
      <c r="CO62" s="220">
        <v>0</v>
      </c>
      <c r="CP62" s="220">
        <v>0</v>
      </c>
      <c r="CQ62" s="220">
        <f t="shared" si="53"/>
        <v>0</v>
      </c>
      <c r="CR62" s="220">
        <f t="shared" si="54"/>
        <v>0</v>
      </c>
      <c r="CS62" s="220">
        <v>0</v>
      </c>
      <c r="CT62" s="220">
        <v>0</v>
      </c>
      <c r="CU62" s="220">
        <v>0</v>
      </c>
      <c r="CV62" s="220">
        <v>0</v>
      </c>
      <c r="CW62" s="220">
        <v>0</v>
      </c>
      <c r="CX62" s="220">
        <v>0</v>
      </c>
      <c r="CY62" s="220">
        <f t="shared" si="55"/>
        <v>0</v>
      </c>
      <c r="CZ62" s="220">
        <v>0</v>
      </c>
      <c r="DA62" s="220">
        <v>0</v>
      </c>
      <c r="DB62" s="220">
        <v>0</v>
      </c>
      <c r="DC62" s="220">
        <v>0</v>
      </c>
      <c r="DD62" s="220">
        <v>0</v>
      </c>
      <c r="DE62" s="220">
        <v>0</v>
      </c>
      <c r="DF62" s="220">
        <f t="shared" si="56"/>
        <v>0</v>
      </c>
      <c r="DG62" s="220">
        <f t="shared" si="57"/>
        <v>0</v>
      </c>
      <c r="DH62" s="220">
        <v>0</v>
      </c>
      <c r="DI62" s="220">
        <v>0</v>
      </c>
      <c r="DJ62" s="220">
        <v>0</v>
      </c>
      <c r="DK62" s="220">
        <v>0</v>
      </c>
      <c r="DL62" s="220">
        <v>0</v>
      </c>
      <c r="DM62" s="220">
        <v>0</v>
      </c>
      <c r="DN62" s="220">
        <f t="shared" si="58"/>
        <v>0</v>
      </c>
      <c r="DO62" s="220">
        <v>0</v>
      </c>
      <c r="DP62" s="220">
        <v>0</v>
      </c>
      <c r="DQ62" s="220">
        <v>0</v>
      </c>
      <c r="DR62" s="220">
        <v>0</v>
      </c>
      <c r="DS62" s="220">
        <v>0</v>
      </c>
      <c r="DT62" s="220">
        <v>0</v>
      </c>
      <c r="DU62" s="220">
        <f t="shared" si="59"/>
        <v>0</v>
      </c>
      <c r="DV62" s="220">
        <v>0</v>
      </c>
      <c r="DW62" s="220">
        <v>0</v>
      </c>
      <c r="DX62" s="220">
        <v>0</v>
      </c>
      <c r="DY62" s="220">
        <v>0</v>
      </c>
      <c r="DZ62" s="220">
        <f t="shared" si="60"/>
        <v>0</v>
      </c>
      <c r="EA62" s="220">
        <f t="shared" si="61"/>
        <v>0</v>
      </c>
      <c r="EB62" s="220">
        <v>0</v>
      </c>
      <c r="EC62" s="220">
        <v>0</v>
      </c>
      <c r="ED62" s="220">
        <v>0</v>
      </c>
      <c r="EE62" s="220">
        <v>0</v>
      </c>
      <c r="EF62" s="220">
        <v>0</v>
      </c>
      <c r="EG62" s="220">
        <v>0</v>
      </c>
      <c r="EH62" s="220">
        <f t="shared" si="62"/>
        <v>0</v>
      </c>
      <c r="EI62" s="220">
        <v>0</v>
      </c>
      <c r="EJ62" s="220">
        <v>0</v>
      </c>
      <c r="EK62" s="220">
        <v>0</v>
      </c>
      <c r="EL62" s="220">
        <v>0</v>
      </c>
      <c r="EM62" s="220">
        <v>0</v>
      </c>
      <c r="EN62" s="220">
        <v>0</v>
      </c>
    </row>
    <row r="63" spans="1:144" s="177" customFormat="1" ht="12" customHeight="1">
      <c r="A63" s="178" t="s">
        <v>248</v>
      </c>
      <c r="B63" s="179" t="s">
        <v>265</v>
      </c>
      <c r="C63" s="178" t="s">
        <v>266</v>
      </c>
      <c r="D63" s="220">
        <f t="shared" si="34"/>
        <v>0</v>
      </c>
      <c r="E63" s="220">
        <f t="shared" si="35"/>
        <v>0</v>
      </c>
      <c r="F63" s="220">
        <f t="shared" si="36"/>
        <v>0</v>
      </c>
      <c r="G63" s="220">
        <v>0</v>
      </c>
      <c r="H63" s="220">
        <v>0</v>
      </c>
      <c r="I63" s="220">
        <v>0</v>
      </c>
      <c r="J63" s="220">
        <v>0</v>
      </c>
      <c r="K63" s="220">
        <v>0</v>
      </c>
      <c r="L63" s="220">
        <v>0</v>
      </c>
      <c r="M63" s="220">
        <f t="shared" si="37"/>
        <v>0</v>
      </c>
      <c r="N63" s="220">
        <v>0</v>
      </c>
      <c r="O63" s="220">
        <v>0</v>
      </c>
      <c r="P63" s="220">
        <v>0</v>
      </c>
      <c r="Q63" s="220">
        <v>0</v>
      </c>
      <c r="R63" s="220">
        <v>0</v>
      </c>
      <c r="S63" s="220">
        <v>0</v>
      </c>
      <c r="T63" s="220">
        <f t="shared" si="38"/>
        <v>0</v>
      </c>
      <c r="U63" s="220">
        <f t="shared" si="39"/>
        <v>0</v>
      </c>
      <c r="V63" s="220">
        <v>0</v>
      </c>
      <c r="W63" s="220">
        <v>0</v>
      </c>
      <c r="X63" s="220">
        <v>0</v>
      </c>
      <c r="Y63" s="220">
        <v>0</v>
      </c>
      <c r="Z63" s="220">
        <v>0</v>
      </c>
      <c r="AA63" s="220">
        <v>0</v>
      </c>
      <c r="AB63" s="220">
        <f t="shared" si="40"/>
        <v>0</v>
      </c>
      <c r="AC63" s="220">
        <v>0</v>
      </c>
      <c r="AD63" s="220">
        <v>0</v>
      </c>
      <c r="AE63" s="220">
        <v>0</v>
      </c>
      <c r="AF63" s="220">
        <v>0</v>
      </c>
      <c r="AG63" s="220">
        <v>0</v>
      </c>
      <c r="AH63" s="220">
        <v>0</v>
      </c>
      <c r="AI63" s="220">
        <f t="shared" si="41"/>
        <v>0</v>
      </c>
      <c r="AJ63" s="220">
        <f t="shared" si="42"/>
        <v>0</v>
      </c>
      <c r="AK63" s="220">
        <v>0</v>
      </c>
      <c r="AL63" s="220">
        <v>0</v>
      </c>
      <c r="AM63" s="220">
        <v>0</v>
      </c>
      <c r="AN63" s="220">
        <v>0</v>
      </c>
      <c r="AO63" s="220">
        <v>0</v>
      </c>
      <c r="AP63" s="220">
        <v>0</v>
      </c>
      <c r="AQ63" s="220">
        <f t="shared" si="43"/>
        <v>0</v>
      </c>
      <c r="AR63" s="220">
        <v>0</v>
      </c>
      <c r="AS63" s="220">
        <v>0</v>
      </c>
      <c r="AT63" s="220">
        <v>0</v>
      </c>
      <c r="AU63" s="220">
        <v>0</v>
      </c>
      <c r="AV63" s="220">
        <v>0</v>
      </c>
      <c r="AW63" s="220">
        <v>0</v>
      </c>
      <c r="AX63" s="220">
        <f t="shared" si="44"/>
        <v>0</v>
      </c>
      <c r="AY63" s="220">
        <f t="shared" si="45"/>
        <v>0</v>
      </c>
      <c r="AZ63" s="220">
        <v>0</v>
      </c>
      <c r="BA63" s="220">
        <v>0</v>
      </c>
      <c r="BB63" s="220">
        <v>0</v>
      </c>
      <c r="BC63" s="220">
        <v>0</v>
      </c>
      <c r="BD63" s="220">
        <v>0</v>
      </c>
      <c r="BE63" s="220">
        <v>0</v>
      </c>
      <c r="BF63" s="220">
        <f t="shared" si="46"/>
        <v>0</v>
      </c>
      <c r="BG63" s="220">
        <v>0</v>
      </c>
      <c r="BH63" s="220">
        <v>0</v>
      </c>
      <c r="BI63" s="220">
        <v>0</v>
      </c>
      <c r="BJ63" s="220">
        <v>0</v>
      </c>
      <c r="BK63" s="220">
        <v>0</v>
      </c>
      <c r="BL63" s="220">
        <v>0</v>
      </c>
      <c r="BM63" s="220">
        <f t="shared" si="47"/>
        <v>0</v>
      </c>
      <c r="BN63" s="220">
        <f t="shared" si="48"/>
        <v>0</v>
      </c>
      <c r="BO63" s="220">
        <v>0</v>
      </c>
      <c r="BP63" s="220">
        <v>0</v>
      </c>
      <c r="BQ63" s="220">
        <v>0</v>
      </c>
      <c r="BR63" s="220">
        <v>0</v>
      </c>
      <c r="BS63" s="220">
        <v>0</v>
      </c>
      <c r="BT63" s="220">
        <v>0</v>
      </c>
      <c r="BU63" s="220">
        <f t="shared" si="49"/>
        <v>0</v>
      </c>
      <c r="BV63" s="220">
        <v>0</v>
      </c>
      <c r="BW63" s="220">
        <v>0</v>
      </c>
      <c r="BX63" s="220">
        <v>0</v>
      </c>
      <c r="BY63" s="220">
        <v>0</v>
      </c>
      <c r="BZ63" s="220">
        <v>0</v>
      </c>
      <c r="CA63" s="220">
        <v>0</v>
      </c>
      <c r="CB63" s="220">
        <f t="shared" si="50"/>
        <v>0</v>
      </c>
      <c r="CC63" s="220">
        <f t="shared" si="51"/>
        <v>0</v>
      </c>
      <c r="CD63" s="220">
        <v>0</v>
      </c>
      <c r="CE63" s="220">
        <v>0</v>
      </c>
      <c r="CF63" s="220">
        <v>0</v>
      </c>
      <c r="CG63" s="220">
        <v>0</v>
      </c>
      <c r="CH63" s="220">
        <v>0</v>
      </c>
      <c r="CI63" s="220">
        <v>0</v>
      </c>
      <c r="CJ63" s="220">
        <f t="shared" si="52"/>
        <v>0</v>
      </c>
      <c r="CK63" s="220">
        <v>0</v>
      </c>
      <c r="CL63" s="220">
        <v>0</v>
      </c>
      <c r="CM63" s="220">
        <v>0</v>
      </c>
      <c r="CN63" s="220">
        <v>0</v>
      </c>
      <c r="CO63" s="220">
        <v>0</v>
      </c>
      <c r="CP63" s="220">
        <v>0</v>
      </c>
      <c r="CQ63" s="220">
        <f t="shared" si="53"/>
        <v>0</v>
      </c>
      <c r="CR63" s="220">
        <f t="shared" si="54"/>
        <v>0</v>
      </c>
      <c r="CS63" s="220">
        <v>0</v>
      </c>
      <c r="CT63" s="220">
        <v>0</v>
      </c>
      <c r="CU63" s="220">
        <v>0</v>
      </c>
      <c r="CV63" s="220">
        <v>0</v>
      </c>
      <c r="CW63" s="220">
        <v>0</v>
      </c>
      <c r="CX63" s="220">
        <v>0</v>
      </c>
      <c r="CY63" s="220">
        <f t="shared" si="55"/>
        <v>0</v>
      </c>
      <c r="CZ63" s="220">
        <v>0</v>
      </c>
      <c r="DA63" s="220">
        <v>0</v>
      </c>
      <c r="DB63" s="220">
        <v>0</v>
      </c>
      <c r="DC63" s="220">
        <v>0</v>
      </c>
      <c r="DD63" s="220">
        <v>0</v>
      </c>
      <c r="DE63" s="220">
        <v>0</v>
      </c>
      <c r="DF63" s="220">
        <f t="shared" si="56"/>
        <v>0</v>
      </c>
      <c r="DG63" s="220">
        <f t="shared" si="57"/>
        <v>0</v>
      </c>
      <c r="DH63" s="220">
        <v>0</v>
      </c>
      <c r="DI63" s="220">
        <v>0</v>
      </c>
      <c r="DJ63" s="220">
        <v>0</v>
      </c>
      <c r="DK63" s="220">
        <v>0</v>
      </c>
      <c r="DL63" s="220">
        <v>0</v>
      </c>
      <c r="DM63" s="220">
        <v>0</v>
      </c>
      <c r="DN63" s="220">
        <f t="shared" si="58"/>
        <v>0</v>
      </c>
      <c r="DO63" s="220">
        <v>0</v>
      </c>
      <c r="DP63" s="220">
        <v>0</v>
      </c>
      <c r="DQ63" s="220">
        <v>0</v>
      </c>
      <c r="DR63" s="220">
        <v>0</v>
      </c>
      <c r="DS63" s="220">
        <v>0</v>
      </c>
      <c r="DT63" s="220">
        <v>0</v>
      </c>
      <c r="DU63" s="220">
        <f t="shared" si="59"/>
        <v>0</v>
      </c>
      <c r="DV63" s="220">
        <v>0</v>
      </c>
      <c r="DW63" s="220">
        <v>0</v>
      </c>
      <c r="DX63" s="220">
        <v>0</v>
      </c>
      <c r="DY63" s="220">
        <v>0</v>
      </c>
      <c r="DZ63" s="220">
        <f t="shared" si="60"/>
        <v>0</v>
      </c>
      <c r="EA63" s="220">
        <f t="shared" si="61"/>
        <v>0</v>
      </c>
      <c r="EB63" s="220">
        <v>0</v>
      </c>
      <c r="EC63" s="220">
        <v>0</v>
      </c>
      <c r="ED63" s="220">
        <v>0</v>
      </c>
      <c r="EE63" s="220">
        <v>0</v>
      </c>
      <c r="EF63" s="220">
        <v>0</v>
      </c>
      <c r="EG63" s="220">
        <v>0</v>
      </c>
      <c r="EH63" s="220">
        <f t="shared" si="62"/>
        <v>0</v>
      </c>
      <c r="EI63" s="220">
        <v>0</v>
      </c>
      <c r="EJ63" s="220">
        <v>0</v>
      </c>
      <c r="EK63" s="220">
        <v>0</v>
      </c>
      <c r="EL63" s="220">
        <v>0</v>
      </c>
      <c r="EM63" s="220">
        <v>0</v>
      </c>
      <c r="EN63" s="220">
        <v>0</v>
      </c>
    </row>
    <row r="64" spans="1:144" s="177" customFormat="1" ht="12" customHeight="1">
      <c r="A64" s="178" t="s">
        <v>248</v>
      </c>
      <c r="B64" s="179" t="s">
        <v>267</v>
      </c>
      <c r="C64" s="178" t="s">
        <v>268</v>
      </c>
      <c r="D64" s="220">
        <f t="shared" si="34"/>
        <v>8</v>
      </c>
      <c r="E64" s="220">
        <f t="shared" si="35"/>
        <v>6</v>
      </c>
      <c r="F64" s="220">
        <f t="shared" si="36"/>
        <v>6</v>
      </c>
      <c r="G64" s="220">
        <v>0</v>
      </c>
      <c r="H64" s="220">
        <v>6</v>
      </c>
      <c r="I64" s="220">
        <v>0</v>
      </c>
      <c r="J64" s="220">
        <v>0</v>
      </c>
      <c r="K64" s="220">
        <v>0</v>
      </c>
      <c r="L64" s="220">
        <v>0</v>
      </c>
      <c r="M64" s="220">
        <f t="shared" si="37"/>
        <v>0</v>
      </c>
      <c r="N64" s="220">
        <v>0</v>
      </c>
      <c r="O64" s="220">
        <v>0</v>
      </c>
      <c r="P64" s="220">
        <v>0</v>
      </c>
      <c r="Q64" s="220">
        <v>0</v>
      </c>
      <c r="R64" s="220">
        <v>0</v>
      </c>
      <c r="S64" s="220">
        <v>0</v>
      </c>
      <c r="T64" s="220">
        <f t="shared" si="38"/>
        <v>2</v>
      </c>
      <c r="U64" s="220">
        <f t="shared" si="39"/>
        <v>2</v>
      </c>
      <c r="V64" s="220">
        <v>0</v>
      </c>
      <c r="W64" s="220">
        <v>0</v>
      </c>
      <c r="X64" s="220">
        <v>1</v>
      </c>
      <c r="Y64" s="220">
        <v>1</v>
      </c>
      <c r="Z64" s="220">
        <v>0</v>
      </c>
      <c r="AA64" s="220">
        <v>0</v>
      </c>
      <c r="AB64" s="220">
        <f t="shared" si="40"/>
        <v>0</v>
      </c>
      <c r="AC64" s="220">
        <v>0</v>
      </c>
      <c r="AD64" s="220">
        <v>0</v>
      </c>
      <c r="AE64" s="220">
        <v>0</v>
      </c>
      <c r="AF64" s="220">
        <v>0</v>
      </c>
      <c r="AG64" s="220">
        <v>0</v>
      </c>
      <c r="AH64" s="220">
        <v>0</v>
      </c>
      <c r="AI64" s="220">
        <f t="shared" si="41"/>
        <v>0</v>
      </c>
      <c r="AJ64" s="220">
        <f t="shared" si="42"/>
        <v>0</v>
      </c>
      <c r="AK64" s="220">
        <v>0</v>
      </c>
      <c r="AL64" s="220">
        <v>0</v>
      </c>
      <c r="AM64" s="220">
        <v>0</v>
      </c>
      <c r="AN64" s="220">
        <v>0</v>
      </c>
      <c r="AO64" s="220">
        <v>0</v>
      </c>
      <c r="AP64" s="220">
        <v>0</v>
      </c>
      <c r="AQ64" s="220">
        <f t="shared" si="43"/>
        <v>0</v>
      </c>
      <c r="AR64" s="220">
        <v>0</v>
      </c>
      <c r="AS64" s="220">
        <v>0</v>
      </c>
      <c r="AT64" s="220">
        <v>0</v>
      </c>
      <c r="AU64" s="220">
        <v>0</v>
      </c>
      <c r="AV64" s="220">
        <v>0</v>
      </c>
      <c r="AW64" s="220">
        <v>0</v>
      </c>
      <c r="AX64" s="220">
        <f t="shared" si="44"/>
        <v>0</v>
      </c>
      <c r="AY64" s="220">
        <f t="shared" si="45"/>
        <v>0</v>
      </c>
      <c r="AZ64" s="220">
        <v>0</v>
      </c>
      <c r="BA64" s="220">
        <v>0</v>
      </c>
      <c r="BB64" s="220">
        <v>0</v>
      </c>
      <c r="BC64" s="220">
        <v>0</v>
      </c>
      <c r="BD64" s="220">
        <v>0</v>
      </c>
      <c r="BE64" s="220">
        <v>0</v>
      </c>
      <c r="BF64" s="220">
        <f t="shared" si="46"/>
        <v>0</v>
      </c>
      <c r="BG64" s="220">
        <v>0</v>
      </c>
      <c r="BH64" s="220">
        <v>0</v>
      </c>
      <c r="BI64" s="220">
        <v>0</v>
      </c>
      <c r="BJ64" s="220">
        <v>0</v>
      </c>
      <c r="BK64" s="220">
        <v>0</v>
      </c>
      <c r="BL64" s="220">
        <v>0</v>
      </c>
      <c r="BM64" s="220">
        <f t="shared" si="47"/>
        <v>0</v>
      </c>
      <c r="BN64" s="220">
        <f t="shared" si="48"/>
        <v>0</v>
      </c>
      <c r="BO64" s="220">
        <v>0</v>
      </c>
      <c r="BP64" s="220">
        <v>0</v>
      </c>
      <c r="BQ64" s="220">
        <v>0</v>
      </c>
      <c r="BR64" s="220">
        <v>0</v>
      </c>
      <c r="BS64" s="220">
        <v>0</v>
      </c>
      <c r="BT64" s="220">
        <v>0</v>
      </c>
      <c r="BU64" s="220">
        <f t="shared" si="49"/>
        <v>0</v>
      </c>
      <c r="BV64" s="220">
        <v>0</v>
      </c>
      <c r="BW64" s="220">
        <v>0</v>
      </c>
      <c r="BX64" s="220">
        <v>0</v>
      </c>
      <c r="BY64" s="220">
        <v>0</v>
      </c>
      <c r="BZ64" s="220">
        <v>0</v>
      </c>
      <c r="CA64" s="220">
        <v>0</v>
      </c>
      <c r="CB64" s="220">
        <f t="shared" si="50"/>
        <v>0</v>
      </c>
      <c r="CC64" s="220">
        <f t="shared" si="51"/>
        <v>0</v>
      </c>
      <c r="CD64" s="220">
        <v>0</v>
      </c>
      <c r="CE64" s="220">
        <v>0</v>
      </c>
      <c r="CF64" s="220">
        <v>0</v>
      </c>
      <c r="CG64" s="220">
        <v>0</v>
      </c>
      <c r="CH64" s="220">
        <v>0</v>
      </c>
      <c r="CI64" s="220">
        <v>0</v>
      </c>
      <c r="CJ64" s="220">
        <f t="shared" si="52"/>
        <v>0</v>
      </c>
      <c r="CK64" s="220">
        <v>0</v>
      </c>
      <c r="CL64" s="220">
        <v>0</v>
      </c>
      <c r="CM64" s="220">
        <v>0</v>
      </c>
      <c r="CN64" s="220">
        <v>0</v>
      </c>
      <c r="CO64" s="220">
        <v>0</v>
      </c>
      <c r="CP64" s="220">
        <v>0</v>
      </c>
      <c r="CQ64" s="220">
        <f t="shared" si="53"/>
        <v>0</v>
      </c>
      <c r="CR64" s="220">
        <f t="shared" si="54"/>
        <v>0</v>
      </c>
      <c r="CS64" s="220">
        <v>0</v>
      </c>
      <c r="CT64" s="220">
        <v>0</v>
      </c>
      <c r="CU64" s="220">
        <v>0</v>
      </c>
      <c r="CV64" s="220">
        <v>0</v>
      </c>
      <c r="CW64" s="220">
        <v>0</v>
      </c>
      <c r="CX64" s="220">
        <v>0</v>
      </c>
      <c r="CY64" s="220">
        <f t="shared" si="55"/>
        <v>0</v>
      </c>
      <c r="CZ64" s="220">
        <v>0</v>
      </c>
      <c r="DA64" s="220">
        <v>0</v>
      </c>
      <c r="DB64" s="220">
        <v>0</v>
      </c>
      <c r="DC64" s="220">
        <v>0</v>
      </c>
      <c r="DD64" s="220">
        <v>0</v>
      </c>
      <c r="DE64" s="220">
        <v>0</v>
      </c>
      <c r="DF64" s="220">
        <f t="shared" si="56"/>
        <v>0</v>
      </c>
      <c r="DG64" s="220">
        <f t="shared" si="57"/>
        <v>0</v>
      </c>
      <c r="DH64" s="220">
        <v>0</v>
      </c>
      <c r="DI64" s="220">
        <v>0</v>
      </c>
      <c r="DJ64" s="220">
        <v>0</v>
      </c>
      <c r="DK64" s="220">
        <v>0</v>
      </c>
      <c r="DL64" s="220">
        <v>0</v>
      </c>
      <c r="DM64" s="220">
        <v>0</v>
      </c>
      <c r="DN64" s="220">
        <f t="shared" si="58"/>
        <v>0</v>
      </c>
      <c r="DO64" s="220">
        <v>0</v>
      </c>
      <c r="DP64" s="220">
        <v>0</v>
      </c>
      <c r="DQ64" s="220">
        <v>0</v>
      </c>
      <c r="DR64" s="220">
        <v>0</v>
      </c>
      <c r="DS64" s="220">
        <v>0</v>
      </c>
      <c r="DT64" s="220">
        <v>0</v>
      </c>
      <c r="DU64" s="220">
        <f t="shared" si="59"/>
        <v>0</v>
      </c>
      <c r="DV64" s="220">
        <v>0</v>
      </c>
      <c r="DW64" s="220">
        <v>0</v>
      </c>
      <c r="DX64" s="220">
        <v>0</v>
      </c>
      <c r="DY64" s="220">
        <v>0</v>
      </c>
      <c r="DZ64" s="220">
        <f t="shared" si="60"/>
        <v>0</v>
      </c>
      <c r="EA64" s="220">
        <f t="shared" si="61"/>
        <v>0</v>
      </c>
      <c r="EB64" s="220">
        <v>0</v>
      </c>
      <c r="EC64" s="220">
        <v>0</v>
      </c>
      <c r="ED64" s="220">
        <v>0</v>
      </c>
      <c r="EE64" s="220">
        <v>0</v>
      </c>
      <c r="EF64" s="220">
        <v>0</v>
      </c>
      <c r="EG64" s="220">
        <v>0</v>
      </c>
      <c r="EH64" s="220">
        <f t="shared" si="62"/>
        <v>0</v>
      </c>
      <c r="EI64" s="220">
        <v>0</v>
      </c>
      <c r="EJ64" s="220">
        <v>0</v>
      </c>
      <c r="EK64" s="220">
        <v>0</v>
      </c>
      <c r="EL64" s="220">
        <v>0</v>
      </c>
      <c r="EM64" s="220">
        <v>0</v>
      </c>
      <c r="EN64" s="220">
        <v>0</v>
      </c>
    </row>
    <row r="65" spans="1:144" s="177" customFormat="1" ht="12" customHeight="1">
      <c r="A65" s="178" t="s">
        <v>248</v>
      </c>
      <c r="B65" s="179" t="s">
        <v>269</v>
      </c>
      <c r="C65" s="178" t="s">
        <v>270</v>
      </c>
      <c r="D65" s="220">
        <f t="shared" si="34"/>
        <v>1890</v>
      </c>
      <c r="E65" s="220">
        <f t="shared" si="35"/>
        <v>1463</v>
      </c>
      <c r="F65" s="220">
        <f t="shared" si="36"/>
        <v>1463</v>
      </c>
      <c r="G65" s="220">
        <v>0</v>
      </c>
      <c r="H65" s="220">
        <v>1463</v>
      </c>
      <c r="I65" s="220">
        <v>0</v>
      </c>
      <c r="J65" s="220">
        <v>0</v>
      </c>
      <c r="K65" s="220">
        <v>0</v>
      </c>
      <c r="L65" s="220">
        <v>0</v>
      </c>
      <c r="M65" s="220">
        <f t="shared" si="37"/>
        <v>0</v>
      </c>
      <c r="N65" s="220">
        <v>0</v>
      </c>
      <c r="O65" s="220">
        <v>0</v>
      </c>
      <c r="P65" s="220">
        <v>0</v>
      </c>
      <c r="Q65" s="220">
        <v>0</v>
      </c>
      <c r="R65" s="220">
        <v>0</v>
      </c>
      <c r="S65" s="220">
        <v>0</v>
      </c>
      <c r="T65" s="220">
        <f t="shared" si="38"/>
        <v>0</v>
      </c>
      <c r="U65" s="220">
        <f t="shared" si="39"/>
        <v>0</v>
      </c>
      <c r="V65" s="220">
        <v>0</v>
      </c>
      <c r="W65" s="220">
        <v>0</v>
      </c>
      <c r="X65" s="220">
        <v>0</v>
      </c>
      <c r="Y65" s="220">
        <v>0</v>
      </c>
      <c r="Z65" s="220">
        <v>0</v>
      </c>
      <c r="AA65" s="220">
        <v>0</v>
      </c>
      <c r="AB65" s="220">
        <f t="shared" si="40"/>
        <v>0</v>
      </c>
      <c r="AC65" s="220">
        <v>0</v>
      </c>
      <c r="AD65" s="220">
        <v>0</v>
      </c>
      <c r="AE65" s="220">
        <v>0</v>
      </c>
      <c r="AF65" s="220">
        <v>0</v>
      </c>
      <c r="AG65" s="220">
        <v>0</v>
      </c>
      <c r="AH65" s="220">
        <v>0</v>
      </c>
      <c r="AI65" s="220">
        <f t="shared" si="41"/>
        <v>0</v>
      </c>
      <c r="AJ65" s="220">
        <f t="shared" si="42"/>
        <v>0</v>
      </c>
      <c r="AK65" s="220">
        <v>0</v>
      </c>
      <c r="AL65" s="220">
        <v>0</v>
      </c>
      <c r="AM65" s="220">
        <v>0</v>
      </c>
      <c r="AN65" s="220">
        <v>0</v>
      </c>
      <c r="AO65" s="220">
        <v>0</v>
      </c>
      <c r="AP65" s="220">
        <v>0</v>
      </c>
      <c r="AQ65" s="220">
        <f t="shared" si="43"/>
        <v>0</v>
      </c>
      <c r="AR65" s="220">
        <v>0</v>
      </c>
      <c r="AS65" s="220">
        <v>0</v>
      </c>
      <c r="AT65" s="220">
        <v>0</v>
      </c>
      <c r="AU65" s="220">
        <v>0</v>
      </c>
      <c r="AV65" s="220">
        <v>0</v>
      </c>
      <c r="AW65" s="220">
        <v>0</v>
      </c>
      <c r="AX65" s="220">
        <f t="shared" si="44"/>
        <v>0</v>
      </c>
      <c r="AY65" s="220">
        <f t="shared" si="45"/>
        <v>0</v>
      </c>
      <c r="AZ65" s="220">
        <v>0</v>
      </c>
      <c r="BA65" s="220">
        <v>0</v>
      </c>
      <c r="BB65" s="220">
        <v>0</v>
      </c>
      <c r="BC65" s="220">
        <v>0</v>
      </c>
      <c r="BD65" s="220">
        <v>0</v>
      </c>
      <c r="BE65" s="220">
        <v>0</v>
      </c>
      <c r="BF65" s="220">
        <f t="shared" si="46"/>
        <v>0</v>
      </c>
      <c r="BG65" s="220">
        <v>0</v>
      </c>
      <c r="BH65" s="220">
        <v>0</v>
      </c>
      <c r="BI65" s="220">
        <v>0</v>
      </c>
      <c r="BJ65" s="220">
        <v>0</v>
      </c>
      <c r="BK65" s="220">
        <v>0</v>
      </c>
      <c r="BL65" s="220">
        <v>0</v>
      </c>
      <c r="BM65" s="220">
        <f t="shared" si="47"/>
        <v>0</v>
      </c>
      <c r="BN65" s="220">
        <f t="shared" si="48"/>
        <v>0</v>
      </c>
      <c r="BO65" s="220">
        <v>0</v>
      </c>
      <c r="BP65" s="220">
        <v>0</v>
      </c>
      <c r="BQ65" s="220">
        <v>0</v>
      </c>
      <c r="BR65" s="220">
        <v>0</v>
      </c>
      <c r="BS65" s="220">
        <v>0</v>
      </c>
      <c r="BT65" s="220">
        <v>0</v>
      </c>
      <c r="BU65" s="220">
        <f t="shared" si="49"/>
        <v>0</v>
      </c>
      <c r="BV65" s="220">
        <v>0</v>
      </c>
      <c r="BW65" s="220">
        <v>0</v>
      </c>
      <c r="BX65" s="220">
        <v>0</v>
      </c>
      <c r="BY65" s="220">
        <v>0</v>
      </c>
      <c r="BZ65" s="220">
        <v>0</v>
      </c>
      <c r="CA65" s="220">
        <v>0</v>
      </c>
      <c r="CB65" s="220">
        <f t="shared" si="50"/>
        <v>0</v>
      </c>
      <c r="CC65" s="220">
        <f t="shared" si="51"/>
        <v>0</v>
      </c>
      <c r="CD65" s="220">
        <v>0</v>
      </c>
      <c r="CE65" s="220">
        <v>0</v>
      </c>
      <c r="CF65" s="220">
        <v>0</v>
      </c>
      <c r="CG65" s="220">
        <v>0</v>
      </c>
      <c r="CH65" s="220">
        <v>0</v>
      </c>
      <c r="CI65" s="220">
        <v>0</v>
      </c>
      <c r="CJ65" s="220">
        <f t="shared" si="52"/>
        <v>0</v>
      </c>
      <c r="CK65" s="220">
        <v>0</v>
      </c>
      <c r="CL65" s="220">
        <v>0</v>
      </c>
      <c r="CM65" s="220">
        <v>0</v>
      </c>
      <c r="CN65" s="220">
        <v>0</v>
      </c>
      <c r="CO65" s="220">
        <v>0</v>
      </c>
      <c r="CP65" s="220">
        <v>0</v>
      </c>
      <c r="CQ65" s="220">
        <f t="shared" si="53"/>
        <v>190</v>
      </c>
      <c r="CR65" s="220">
        <f t="shared" si="54"/>
        <v>188</v>
      </c>
      <c r="CS65" s="220">
        <v>0</v>
      </c>
      <c r="CT65" s="220">
        <v>0</v>
      </c>
      <c r="CU65" s="220">
        <v>0</v>
      </c>
      <c r="CV65" s="220">
        <v>162</v>
      </c>
      <c r="CW65" s="220">
        <v>0</v>
      </c>
      <c r="CX65" s="220">
        <v>26</v>
      </c>
      <c r="CY65" s="220">
        <f t="shared" si="55"/>
        <v>2</v>
      </c>
      <c r="CZ65" s="220">
        <v>0</v>
      </c>
      <c r="DA65" s="220">
        <v>0</v>
      </c>
      <c r="DB65" s="220">
        <v>0</v>
      </c>
      <c r="DC65" s="220">
        <v>2</v>
      </c>
      <c r="DD65" s="220">
        <v>0</v>
      </c>
      <c r="DE65" s="220">
        <v>0</v>
      </c>
      <c r="DF65" s="220">
        <f t="shared" si="56"/>
        <v>0</v>
      </c>
      <c r="DG65" s="220">
        <f t="shared" si="57"/>
        <v>0</v>
      </c>
      <c r="DH65" s="220">
        <v>0</v>
      </c>
      <c r="DI65" s="220">
        <v>0</v>
      </c>
      <c r="DJ65" s="220">
        <v>0</v>
      </c>
      <c r="DK65" s="220">
        <v>0</v>
      </c>
      <c r="DL65" s="220">
        <v>0</v>
      </c>
      <c r="DM65" s="220">
        <v>0</v>
      </c>
      <c r="DN65" s="220">
        <f t="shared" si="58"/>
        <v>0</v>
      </c>
      <c r="DO65" s="220">
        <v>0</v>
      </c>
      <c r="DP65" s="220">
        <v>0</v>
      </c>
      <c r="DQ65" s="220">
        <v>0</v>
      </c>
      <c r="DR65" s="220">
        <v>0</v>
      </c>
      <c r="DS65" s="220">
        <v>0</v>
      </c>
      <c r="DT65" s="220">
        <v>0</v>
      </c>
      <c r="DU65" s="220">
        <f t="shared" si="59"/>
        <v>149</v>
      </c>
      <c r="DV65" s="220">
        <v>149</v>
      </c>
      <c r="DW65" s="220">
        <v>0</v>
      </c>
      <c r="DX65" s="220">
        <v>0</v>
      </c>
      <c r="DY65" s="220">
        <v>0</v>
      </c>
      <c r="DZ65" s="220">
        <f t="shared" si="60"/>
        <v>88</v>
      </c>
      <c r="EA65" s="220">
        <f t="shared" si="61"/>
        <v>76</v>
      </c>
      <c r="EB65" s="220">
        <v>0</v>
      </c>
      <c r="EC65" s="220">
        <v>0</v>
      </c>
      <c r="ED65" s="220">
        <v>76</v>
      </c>
      <c r="EE65" s="220">
        <v>0</v>
      </c>
      <c r="EF65" s="220">
        <v>0</v>
      </c>
      <c r="EG65" s="220">
        <v>0</v>
      </c>
      <c r="EH65" s="220">
        <f t="shared" si="62"/>
        <v>12</v>
      </c>
      <c r="EI65" s="220">
        <v>0</v>
      </c>
      <c r="EJ65" s="220">
        <v>0</v>
      </c>
      <c r="EK65" s="220">
        <v>12</v>
      </c>
      <c r="EL65" s="220">
        <v>0</v>
      </c>
      <c r="EM65" s="220">
        <v>0</v>
      </c>
      <c r="EN65" s="220">
        <v>0</v>
      </c>
    </row>
    <row r="66" spans="1:144" s="177" customFormat="1" ht="12" customHeight="1">
      <c r="A66" s="178" t="s">
        <v>248</v>
      </c>
      <c r="B66" s="179" t="s">
        <v>271</v>
      </c>
      <c r="C66" s="178" t="s">
        <v>272</v>
      </c>
      <c r="D66" s="220">
        <f t="shared" si="34"/>
        <v>293</v>
      </c>
      <c r="E66" s="220">
        <f t="shared" si="35"/>
        <v>128</v>
      </c>
      <c r="F66" s="220">
        <f t="shared" si="36"/>
        <v>128</v>
      </c>
      <c r="G66" s="220">
        <v>0</v>
      </c>
      <c r="H66" s="220">
        <v>128</v>
      </c>
      <c r="I66" s="220">
        <v>0</v>
      </c>
      <c r="J66" s="220">
        <v>0</v>
      </c>
      <c r="K66" s="220">
        <v>0</v>
      </c>
      <c r="L66" s="220">
        <v>0</v>
      </c>
      <c r="M66" s="220">
        <f t="shared" si="37"/>
        <v>0</v>
      </c>
      <c r="N66" s="220">
        <v>0</v>
      </c>
      <c r="O66" s="220">
        <v>0</v>
      </c>
      <c r="P66" s="220">
        <v>0</v>
      </c>
      <c r="Q66" s="220">
        <v>0</v>
      </c>
      <c r="R66" s="220">
        <v>0</v>
      </c>
      <c r="S66" s="220">
        <v>0</v>
      </c>
      <c r="T66" s="220">
        <f t="shared" si="38"/>
        <v>0</v>
      </c>
      <c r="U66" s="220">
        <f t="shared" si="39"/>
        <v>0</v>
      </c>
      <c r="V66" s="220">
        <v>0</v>
      </c>
      <c r="W66" s="220">
        <v>0</v>
      </c>
      <c r="X66" s="220">
        <v>0</v>
      </c>
      <c r="Y66" s="220">
        <v>0</v>
      </c>
      <c r="Z66" s="220">
        <v>0</v>
      </c>
      <c r="AA66" s="220">
        <v>0</v>
      </c>
      <c r="AB66" s="220">
        <f t="shared" si="40"/>
        <v>0</v>
      </c>
      <c r="AC66" s="220">
        <v>0</v>
      </c>
      <c r="AD66" s="220">
        <v>0</v>
      </c>
      <c r="AE66" s="220">
        <v>0</v>
      </c>
      <c r="AF66" s="220">
        <v>0</v>
      </c>
      <c r="AG66" s="220">
        <v>0</v>
      </c>
      <c r="AH66" s="220">
        <v>0</v>
      </c>
      <c r="AI66" s="220">
        <f t="shared" si="41"/>
        <v>0</v>
      </c>
      <c r="AJ66" s="220">
        <f t="shared" si="42"/>
        <v>0</v>
      </c>
      <c r="AK66" s="220">
        <v>0</v>
      </c>
      <c r="AL66" s="220">
        <v>0</v>
      </c>
      <c r="AM66" s="220">
        <v>0</v>
      </c>
      <c r="AN66" s="220">
        <v>0</v>
      </c>
      <c r="AO66" s="220">
        <v>0</v>
      </c>
      <c r="AP66" s="220">
        <v>0</v>
      </c>
      <c r="AQ66" s="220">
        <f t="shared" si="43"/>
        <v>0</v>
      </c>
      <c r="AR66" s="220">
        <v>0</v>
      </c>
      <c r="AS66" s="220">
        <v>0</v>
      </c>
      <c r="AT66" s="220">
        <v>0</v>
      </c>
      <c r="AU66" s="220">
        <v>0</v>
      </c>
      <c r="AV66" s="220">
        <v>0</v>
      </c>
      <c r="AW66" s="220">
        <v>0</v>
      </c>
      <c r="AX66" s="220">
        <f t="shared" si="44"/>
        <v>0</v>
      </c>
      <c r="AY66" s="220">
        <f t="shared" si="45"/>
        <v>0</v>
      </c>
      <c r="AZ66" s="220">
        <v>0</v>
      </c>
      <c r="BA66" s="220">
        <v>0</v>
      </c>
      <c r="BB66" s="220">
        <v>0</v>
      </c>
      <c r="BC66" s="220">
        <v>0</v>
      </c>
      <c r="BD66" s="220">
        <v>0</v>
      </c>
      <c r="BE66" s="220">
        <v>0</v>
      </c>
      <c r="BF66" s="220">
        <f t="shared" si="46"/>
        <v>0</v>
      </c>
      <c r="BG66" s="220">
        <v>0</v>
      </c>
      <c r="BH66" s="220">
        <v>0</v>
      </c>
      <c r="BI66" s="220">
        <v>0</v>
      </c>
      <c r="BJ66" s="220">
        <v>0</v>
      </c>
      <c r="BK66" s="220">
        <v>0</v>
      </c>
      <c r="BL66" s="220">
        <v>0</v>
      </c>
      <c r="BM66" s="220">
        <f t="shared" si="47"/>
        <v>0</v>
      </c>
      <c r="BN66" s="220">
        <f t="shared" si="48"/>
        <v>0</v>
      </c>
      <c r="BO66" s="220">
        <v>0</v>
      </c>
      <c r="BP66" s="220">
        <v>0</v>
      </c>
      <c r="BQ66" s="220">
        <v>0</v>
      </c>
      <c r="BR66" s="220">
        <v>0</v>
      </c>
      <c r="BS66" s="220">
        <v>0</v>
      </c>
      <c r="BT66" s="220">
        <v>0</v>
      </c>
      <c r="BU66" s="220">
        <f t="shared" si="49"/>
        <v>0</v>
      </c>
      <c r="BV66" s="220">
        <v>0</v>
      </c>
      <c r="BW66" s="220">
        <v>0</v>
      </c>
      <c r="BX66" s="220">
        <v>0</v>
      </c>
      <c r="BY66" s="220">
        <v>0</v>
      </c>
      <c r="BZ66" s="220">
        <v>0</v>
      </c>
      <c r="CA66" s="220">
        <v>0</v>
      </c>
      <c r="CB66" s="220">
        <f t="shared" si="50"/>
        <v>0</v>
      </c>
      <c r="CC66" s="220">
        <f t="shared" si="51"/>
        <v>0</v>
      </c>
      <c r="CD66" s="220">
        <v>0</v>
      </c>
      <c r="CE66" s="220">
        <v>0</v>
      </c>
      <c r="CF66" s="220">
        <v>0</v>
      </c>
      <c r="CG66" s="220">
        <v>0</v>
      </c>
      <c r="CH66" s="220">
        <v>0</v>
      </c>
      <c r="CI66" s="220">
        <v>0</v>
      </c>
      <c r="CJ66" s="220">
        <f t="shared" si="52"/>
        <v>0</v>
      </c>
      <c r="CK66" s="220">
        <v>0</v>
      </c>
      <c r="CL66" s="220">
        <v>0</v>
      </c>
      <c r="CM66" s="220">
        <v>0</v>
      </c>
      <c r="CN66" s="220">
        <v>0</v>
      </c>
      <c r="CO66" s="220">
        <v>0</v>
      </c>
      <c r="CP66" s="220">
        <v>0</v>
      </c>
      <c r="CQ66" s="220">
        <f t="shared" si="53"/>
        <v>0</v>
      </c>
      <c r="CR66" s="220">
        <f t="shared" si="54"/>
        <v>0</v>
      </c>
      <c r="CS66" s="220">
        <v>0</v>
      </c>
      <c r="CT66" s="220">
        <v>0</v>
      </c>
      <c r="CU66" s="220">
        <v>0</v>
      </c>
      <c r="CV66" s="220">
        <v>0</v>
      </c>
      <c r="CW66" s="220">
        <v>0</v>
      </c>
      <c r="CX66" s="220">
        <v>0</v>
      </c>
      <c r="CY66" s="220">
        <f t="shared" si="55"/>
        <v>0</v>
      </c>
      <c r="CZ66" s="220">
        <v>0</v>
      </c>
      <c r="DA66" s="220">
        <v>0</v>
      </c>
      <c r="DB66" s="220">
        <v>0</v>
      </c>
      <c r="DC66" s="220">
        <v>0</v>
      </c>
      <c r="DD66" s="220">
        <v>0</v>
      </c>
      <c r="DE66" s="220">
        <v>0</v>
      </c>
      <c r="DF66" s="220">
        <f t="shared" si="56"/>
        <v>35</v>
      </c>
      <c r="DG66" s="220">
        <f t="shared" si="57"/>
        <v>35</v>
      </c>
      <c r="DH66" s="220">
        <v>0</v>
      </c>
      <c r="DI66" s="220">
        <v>0</v>
      </c>
      <c r="DJ66" s="220">
        <v>0</v>
      </c>
      <c r="DK66" s="220">
        <v>35</v>
      </c>
      <c r="DL66" s="220">
        <v>0</v>
      </c>
      <c r="DM66" s="220">
        <v>0</v>
      </c>
      <c r="DN66" s="220">
        <f t="shared" si="58"/>
        <v>0</v>
      </c>
      <c r="DO66" s="220">
        <v>0</v>
      </c>
      <c r="DP66" s="220">
        <v>0</v>
      </c>
      <c r="DQ66" s="220">
        <v>0</v>
      </c>
      <c r="DR66" s="220">
        <v>0</v>
      </c>
      <c r="DS66" s="220">
        <v>0</v>
      </c>
      <c r="DT66" s="220">
        <v>0</v>
      </c>
      <c r="DU66" s="220">
        <f t="shared" si="59"/>
        <v>85</v>
      </c>
      <c r="DV66" s="220">
        <v>85</v>
      </c>
      <c r="DW66" s="220">
        <v>0</v>
      </c>
      <c r="DX66" s="220">
        <v>0</v>
      </c>
      <c r="DY66" s="220">
        <v>0</v>
      </c>
      <c r="DZ66" s="220">
        <f t="shared" si="60"/>
        <v>45</v>
      </c>
      <c r="EA66" s="220">
        <f t="shared" si="61"/>
        <v>42</v>
      </c>
      <c r="EB66" s="220">
        <v>0</v>
      </c>
      <c r="EC66" s="220">
        <v>0</v>
      </c>
      <c r="ED66" s="220">
        <v>42</v>
      </c>
      <c r="EE66" s="220">
        <v>0</v>
      </c>
      <c r="EF66" s="220">
        <v>0</v>
      </c>
      <c r="EG66" s="220">
        <v>0</v>
      </c>
      <c r="EH66" s="220">
        <f t="shared" si="62"/>
        <v>3</v>
      </c>
      <c r="EI66" s="220">
        <v>0</v>
      </c>
      <c r="EJ66" s="220">
        <v>0</v>
      </c>
      <c r="EK66" s="220">
        <v>0</v>
      </c>
      <c r="EL66" s="220">
        <v>0</v>
      </c>
      <c r="EM66" s="220">
        <v>0</v>
      </c>
      <c r="EN66" s="220">
        <v>3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2" customWidth="1"/>
    <col min="37" max="16384" width="9" style="168" customWidth="1"/>
  </cols>
  <sheetData>
    <row r="1" spans="1:36" ht="17.25">
      <c r="A1" s="256" t="s">
        <v>434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06" t="s">
        <v>435</v>
      </c>
      <c r="B2" s="306" t="s">
        <v>436</v>
      </c>
      <c r="C2" s="306" t="s">
        <v>437</v>
      </c>
      <c r="D2" s="226" t="s">
        <v>438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6" t="s">
        <v>439</v>
      </c>
      <c r="Q2" s="222"/>
      <c r="R2" s="222"/>
      <c r="S2" s="222"/>
      <c r="T2" s="222"/>
      <c r="U2" s="222"/>
      <c r="V2" s="222"/>
      <c r="W2" s="222"/>
      <c r="X2" s="222"/>
      <c r="Y2" s="231"/>
      <c r="Z2" s="226" t="s">
        <v>440</v>
      </c>
      <c r="AA2" s="222"/>
      <c r="AB2" s="222"/>
      <c r="AC2" s="222"/>
      <c r="AD2" s="222"/>
      <c r="AE2" s="222"/>
      <c r="AF2" s="222"/>
      <c r="AG2" s="222"/>
      <c r="AH2" s="222"/>
      <c r="AI2" s="222"/>
      <c r="AJ2" s="231"/>
      <c r="AK2" s="226" t="s">
        <v>689</v>
      </c>
      <c r="AL2" s="222"/>
      <c r="AM2" s="222"/>
      <c r="AN2" s="222"/>
      <c r="AO2" s="222"/>
      <c r="AP2" s="222"/>
      <c r="AQ2" s="222"/>
      <c r="AR2" s="222"/>
      <c r="AS2" s="222"/>
      <c r="AT2" s="231"/>
    </row>
    <row r="3" spans="1:46" s="167" customFormat="1" ht="25.5" customHeight="1">
      <c r="A3" s="307"/>
      <c r="B3" s="307"/>
      <c r="C3" s="309"/>
      <c r="D3" s="330" t="s">
        <v>129</v>
      </c>
      <c r="E3" s="306" t="s">
        <v>125</v>
      </c>
      <c r="F3" s="331" t="s">
        <v>441</v>
      </c>
      <c r="G3" s="335"/>
      <c r="H3" s="335"/>
      <c r="I3" s="335"/>
      <c r="J3" s="335"/>
      <c r="K3" s="335"/>
      <c r="L3" s="335"/>
      <c r="M3" s="336"/>
      <c r="N3" s="306" t="s">
        <v>442</v>
      </c>
      <c r="O3" s="306" t="s">
        <v>443</v>
      </c>
      <c r="P3" s="330" t="s">
        <v>129</v>
      </c>
      <c r="Q3" s="306" t="s">
        <v>125</v>
      </c>
      <c r="R3" s="337" t="s">
        <v>444</v>
      </c>
      <c r="S3" s="338"/>
      <c r="T3" s="338"/>
      <c r="U3" s="338"/>
      <c r="V3" s="338"/>
      <c r="W3" s="338"/>
      <c r="X3" s="338"/>
      <c r="Y3" s="339"/>
      <c r="Z3" s="330" t="s">
        <v>129</v>
      </c>
      <c r="AA3" s="306" t="s">
        <v>126</v>
      </c>
      <c r="AB3" s="306" t="s">
        <v>143</v>
      </c>
      <c r="AC3" s="233" t="s">
        <v>445</v>
      </c>
      <c r="AD3" s="222"/>
      <c r="AE3" s="222"/>
      <c r="AF3" s="222"/>
      <c r="AG3" s="222"/>
      <c r="AH3" s="222"/>
      <c r="AI3" s="222"/>
      <c r="AJ3" s="231"/>
      <c r="AK3" s="330" t="s">
        <v>751</v>
      </c>
      <c r="AL3" s="306" t="s">
        <v>690</v>
      </c>
      <c r="AM3" s="306" t="s">
        <v>752</v>
      </c>
      <c r="AN3" s="306" t="s">
        <v>753</v>
      </c>
      <c r="AO3" s="306" t="s">
        <v>754</v>
      </c>
      <c r="AP3" s="306" t="s">
        <v>755</v>
      </c>
      <c r="AQ3" s="306" t="s">
        <v>756</v>
      </c>
      <c r="AR3" s="306" t="s">
        <v>757</v>
      </c>
      <c r="AS3" s="306" t="s">
        <v>691</v>
      </c>
      <c r="AT3" s="306" t="s">
        <v>758</v>
      </c>
    </row>
    <row r="4" spans="1:46" s="167" customFormat="1" ht="25.5" customHeight="1">
      <c r="A4" s="307"/>
      <c r="B4" s="307"/>
      <c r="C4" s="309"/>
      <c r="D4" s="330"/>
      <c r="E4" s="309"/>
      <c r="F4" s="330" t="s">
        <v>129</v>
      </c>
      <c r="G4" s="306" t="s">
        <v>132</v>
      </c>
      <c r="H4" s="306" t="s">
        <v>134</v>
      </c>
      <c r="I4" s="306" t="s">
        <v>136</v>
      </c>
      <c r="J4" s="306" t="s">
        <v>138</v>
      </c>
      <c r="K4" s="306" t="s">
        <v>146</v>
      </c>
      <c r="L4" s="306" t="s">
        <v>142</v>
      </c>
      <c r="M4" s="306" t="s">
        <v>147</v>
      </c>
      <c r="N4" s="309"/>
      <c r="O4" s="340"/>
      <c r="P4" s="330"/>
      <c r="Q4" s="309"/>
      <c r="R4" s="307" t="s">
        <v>129</v>
      </c>
      <c r="S4" s="306" t="s">
        <v>132</v>
      </c>
      <c r="T4" s="306" t="s">
        <v>134</v>
      </c>
      <c r="U4" s="306" t="s">
        <v>136</v>
      </c>
      <c r="V4" s="306" t="s">
        <v>138</v>
      </c>
      <c r="W4" s="306" t="s">
        <v>146</v>
      </c>
      <c r="X4" s="306" t="s">
        <v>142</v>
      </c>
      <c r="Y4" s="306" t="s">
        <v>147</v>
      </c>
      <c r="Z4" s="330"/>
      <c r="AA4" s="309"/>
      <c r="AB4" s="309"/>
      <c r="AC4" s="330" t="s">
        <v>129</v>
      </c>
      <c r="AD4" s="306" t="s">
        <v>132</v>
      </c>
      <c r="AE4" s="306" t="s">
        <v>134</v>
      </c>
      <c r="AF4" s="306" t="s">
        <v>136</v>
      </c>
      <c r="AG4" s="306" t="s">
        <v>138</v>
      </c>
      <c r="AH4" s="306" t="s">
        <v>146</v>
      </c>
      <c r="AI4" s="306" t="s">
        <v>142</v>
      </c>
      <c r="AJ4" s="306" t="s">
        <v>147</v>
      </c>
      <c r="AK4" s="330"/>
      <c r="AL4" s="307"/>
      <c r="AM4" s="307"/>
      <c r="AN4" s="307"/>
      <c r="AO4" s="307"/>
      <c r="AP4" s="307"/>
      <c r="AQ4" s="307"/>
      <c r="AR4" s="307"/>
      <c r="AS4" s="307"/>
      <c r="AT4" s="307"/>
    </row>
    <row r="5" spans="1:46" s="167" customFormat="1" ht="25.5" customHeight="1">
      <c r="A5" s="307"/>
      <c r="B5" s="307"/>
      <c r="C5" s="309"/>
      <c r="D5" s="330"/>
      <c r="E5" s="309"/>
      <c r="F5" s="330"/>
      <c r="G5" s="309"/>
      <c r="H5" s="307"/>
      <c r="I5" s="307"/>
      <c r="J5" s="307"/>
      <c r="K5" s="307"/>
      <c r="L5" s="307"/>
      <c r="M5" s="309"/>
      <c r="N5" s="307"/>
      <c r="O5" s="340"/>
      <c r="P5" s="330"/>
      <c r="Q5" s="307"/>
      <c r="R5" s="309"/>
      <c r="S5" s="309"/>
      <c r="T5" s="307"/>
      <c r="U5" s="307"/>
      <c r="V5" s="307"/>
      <c r="W5" s="307"/>
      <c r="X5" s="307"/>
      <c r="Y5" s="309"/>
      <c r="Z5" s="330"/>
      <c r="AA5" s="307"/>
      <c r="AB5" s="307"/>
      <c r="AC5" s="330"/>
      <c r="AD5" s="309"/>
      <c r="AE5" s="307"/>
      <c r="AF5" s="307"/>
      <c r="AG5" s="307"/>
      <c r="AH5" s="307"/>
      <c r="AI5" s="307"/>
      <c r="AJ5" s="309"/>
      <c r="AK5" s="330"/>
      <c r="AL5" s="307"/>
      <c r="AM5" s="307"/>
      <c r="AN5" s="307"/>
      <c r="AO5" s="307"/>
      <c r="AP5" s="307"/>
      <c r="AQ5" s="307"/>
      <c r="AR5" s="307"/>
      <c r="AS5" s="307"/>
      <c r="AT5" s="307"/>
    </row>
    <row r="6" spans="1:46" s="182" customFormat="1" ht="11.25">
      <c r="A6" s="307"/>
      <c r="B6" s="308"/>
      <c r="C6" s="309"/>
      <c r="D6" s="243" t="s">
        <v>149</v>
      </c>
      <c r="E6" s="243" t="s">
        <v>149</v>
      </c>
      <c r="F6" s="243" t="s">
        <v>149</v>
      </c>
      <c r="G6" s="242" t="s">
        <v>149</v>
      </c>
      <c r="H6" s="242" t="s">
        <v>149</v>
      </c>
      <c r="I6" s="242" t="s">
        <v>149</v>
      </c>
      <c r="J6" s="242" t="s">
        <v>149</v>
      </c>
      <c r="K6" s="242" t="s">
        <v>149</v>
      </c>
      <c r="L6" s="242" t="s">
        <v>149</v>
      </c>
      <c r="M6" s="242" t="s">
        <v>149</v>
      </c>
      <c r="N6" s="242" t="s">
        <v>149</v>
      </c>
      <c r="O6" s="243" t="s">
        <v>149</v>
      </c>
      <c r="P6" s="243" t="s">
        <v>149</v>
      </c>
      <c r="Q6" s="242" t="s">
        <v>149</v>
      </c>
      <c r="R6" s="242" t="s">
        <v>149</v>
      </c>
      <c r="S6" s="242" t="s">
        <v>149</v>
      </c>
      <c r="T6" s="242" t="s">
        <v>149</v>
      </c>
      <c r="U6" s="242" t="s">
        <v>149</v>
      </c>
      <c r="V6" s="242" t="s">
        <v>149</v>
      </c>
      <c r="W6" s="242" t="s">
        <v>149</v>
      </c>
      <c r="X6" s="242" t="s">
        <v>149</v>
      </c>
      <c r="Y6" s="242" t="s">
        <v>149</v>
      </c>
      <c r="Z6" s="243" t="s">
        <v>149</v>
      </c>
      <c r="AA6" s="242" t="s">
        <v>149</v>
      </c>
      <c r="AB6" s="242" t="s">
        <v>149</v>
      </c>
      <c r="AC6" s="243" t="s">
        <v>149</v>
      </c>
      <c r="AD6" s="242" t="s">
        <v>149</v>
      </c>
      <c r="AE6" s="242" t="s">
        <v>149</v>
      </c>
      <c r="AF6" s="242" t="s">
        <v>149</v>
      </c>
      <c r="AG6" s="242" t="s">
        <v>149</v>
      </c>
      <c r="AH6" s="242" t="s">
        <v>149</v>
      </c>
      <c r="AI6" s="242" t="s">
        <v>149</v>
      </c>
      <c r="AJ6" s="242" t="s">
        <v>149</v>
      </c>
      <c r="AK6" s="243" t="s">
        <v>149</v>
      </c>
      <c r="AL6" s="243" t="s">
        <v>149</v>
      </c>
      <c r="AM6" s="242" t="s">
        <v>149</v>
      </c>
      <c r="AN6" s="242" t="s">
        <v>149</v>
      </c>
      <c r="AO6" s="242" t="s">
        <v>149</v>
      </c>
      <c r="AP6" s="242" t="s">
        <v>149</v>
      </c>
      <c r="AQ6" s="242" t="s">
        <v>149</v>
      </c>
      <c r="AR6" s="242" t="s">
        <v>149</v>
      </c>
      <c r="AS6" s="242" t="s">
        <v>149</v>
      </c>
      <c r="AT6" s="242" t="s">
        <v>149</v>
      </c>
    </row>
    <row r="7" spans="1:46" s="181" customFormat="1" ht="12" customHeight="1">
      <c r="A7" s="173" t="s">
        <v>152</v>
      </c>
      <c r="B7" s="188" t="s">
        <v>153</v>
      </c>
      <c r="C7" s="174" t="s">
        <v>129</v>
      </c>
      <c r="D7" s="245">
        <f aca="true" t="shared" si="0" ref="D7:AJ7">SUM(D8:D66)</f>
        <v>743240</v>
      </c>
      <c r="E7" s="245">
        <f t="shared" si="0"/>
        <v>620108</v>
      </c>
      <c r="F7" s="245">
        <f t="shared" si="0"/>
        <v>81546</v>
      </c>
      <c r="G7" s="245">
        <f t="shared" si="0"/>
        <v>48207</v>
      </c>
      <c r="H7" s="245">
        <f t="shared" si="0"/>
        <v>241</v>
      </c>
      <c r="I7" s="245">
        <f t="shared" si="0"/>
        <v>0</v>
      </c>
      <c r="J7" s="245">
        <f t="shared" si="0"/>
        <v>0</v>
      </c>
      <c r="K7" s="245">
        <f t="shared" si="0"/>
        <v>0</v>
      </c>
      <c r="L7" s="245">
        <f t="shared" si="0"/>
        <v>33081</v>
      </c>
      <c r="M7" s="245">
        <f t="shared" si="0"/>
        <v>17</v>
      </c>
      <c r="N7" s="245">
        <f t="shared" si="0"/>
        <v>11360</v>
      </c>
      <c r="O7" s="245">
        <f t="shared" si="0"/>
        <v>30226</v>
      </c>
      <c r="P7" s="245">
        <f t="shared" si="0"/>
        <v>631809</v>
      </c>
      <c r="Q7" s="245">
        <f t="shared" si="0"/>
        <v>620108</v>
      </c>
      <c r="R7" s="245">
        <f t="shared" si="0"/>
        <v>11701</v>
      </c>
      <c r="S7" s="245">
        <f t="shared" si="0"/>
        <v>9621</v>
      </c>
      <c r="T7" s="245">
        <f t="shared" si="0"/>
        <v>0</v>
      </c>
      <c r="U7" s="245">
        <f t="shared" si="0"/>
        <v>0</v>
      </c>
      <c r="V7" s="245">
        <f t="shared" si="0"/>
        <v>0</v>
      </c>
      <c r="W7" s="245">
        <f t="shared" si="0"/>
        <v>0</v>
      </c>
      <c r="X7" s="245">
        <f t="shared" si="0"/>
        <v>2080</v>
      </c>
      <c r="Y7" s="245">
        <f t="shared" si="0"/>
        <v>0</v>
      </c>
      <c r="Z7" s="245">
        <f t="shared" si="0"/>
        <v>104259</v>
      </c>
      <c r="AA7" s="245">
        <f t="shared" si="0"/>
        <v>11360</v>
      </c>
      <c r="AB7" s="245">
        <f t="shared" si="0"/>
        <v>71621</v>
      </c>
      <c r="AC7" s="245">
        <f t="shared" si="0"/>
        <v>21278</v>
      </c>
      <c r="AD7" s="245">
        <f t="shared" si="0"/>
        <v>18416</v>
      </c>
      <c r="AE7" s="245">
        <f t="shared" si="0"/>
        <v>0</v>
      </c>
      <c r="AF7" s="245">
        <f t="shared" si="0"/>
        <v>0</v>
      </c>
      <c r="AG7" s="245">
        <f t="shared" si="0"/>
        <v>0</v>
      </c>
      <c r="AH7" s="245">
        <f t="shared" si="0"/>
        <v>0</v>
      </c>
      <c r="AI7" s="245">
        <f t="shared" si="0"/>
        <v>2845</v>
      </c>
      <c r="AJ7" s="245">
        <f t="shared" si="0"/>
        <v>17</v>
      </c>
      <c r="AK7" s="245">
        <f aca="true" t="shared" si="1" ref="AK7:AT7">SUM(AK8:AK66)</f>
        <v>20912</v>
      </c>
      <c r="AL7" s="245">
        <f t="shared" si="1"/>
        <v>18778</v>
      </c>
      <c r="AM7" s="245">
        <f t="shared" si="1"/>
        <v>2134</v>
      </c>
      <c r="AN7" s="245">
        <f t="shared" si="1"/>
        <v>0</v>
      </c>
      <c r="AO7" s="245">
        <f t="shared" si="1"/>
        <v>0</v>
      </c>
      <c r="AP7" s="245">
        <f t="shared" si="1"/>
        <v>0</v>
      </c>
      <c r="AQ7" s="245">
        <f t="shared" si="1"/>
        <v>0</v>
      </c>
      <c r="AR7" s="245">
        <f t="shared" si="1"/>
        <v>0</v>
      </c>
      <c r="AS7" s="245">
        <f t="shared" si="1"/>
        <v>0</v>
      </c>
      <c r="AT7" s="245">
        <f t="shared" si="1"/>
        <v>0</v>
      </c>
    </row>
    <row r="8" spans="1:46" s="177" customFormat="1" ht="12" customHeight="1">
      <c r="A8" s="176" t="s">
        <v>152</v>
      </c>
      <c r="B8" s="190" t="s">
        <v>154</v>
      </c>
      <c r="C8" s="176" t="s">
        <v>155</v>
      </c>
      <c r="D8" s="219">
        <f aca="true" t="shared" si="2" ref="D8:D39">SUM(E8,F8,N8,O8)</f>
        <v>121325</v>
      </c>
      <c r="E8" s="219">
        <f aca="true" t="shared" si="3" ref="E8:E39">+Q8</f>
        <v>100562</v>
      </c>
      <c r="F8" s="219">
        <f aca="true" t="shared" si="4" ref="F8:F39">SUM(G8:M8)</f>
        <v>14377</v>
      </c>
      <c r="G8" s="219">
        <v>12658</v>
      </c>
      <c r="H8" s="219">
        <v>0</v>
      </c>
      <c r="I8" s="219">
        <v>0</v>
      </c>
      <c r="J8" s="219">
        <v>0</v>
      </c>
      <c r="K8" s="219">
        <v>0</v>
      </c>
      <c r="L8" s="219">
        <v>1719</v>
      </c>
      <c r="M8" s="219">
        <v>0</v>
      </c>
      <c r="N8" s="219">
        <f aca="true" t="shared" si="5" ref="N8:N39">+AA8</f>
        <v>345</v>
      </c>
      <c r="O8" s="219">
        <f>+'資源化量内訳'!Y8</f>
        <v>6041</v>
      </c>
      <c r="P8" s="219">
        <f aca="true" t="shared" si="6" ref="P8:P39">+SUM(Q8,R8)</f>
        <v>103179</v>
      </c>
      <c r="Q8" s="219">
        <v>100562</v>
      </c>
      <c r="R8" s="219">
        <f aca="true" t="shared" si="7" ref="R8:R39">+SUM(S8,T8,U8,V8,W8,X8,Y8)</f>
        <v>2617</v>
      </c>
      <c r="S8" s="219">
        <v>2194</v>
      </c>
      <c r="T8" s="219">
        <v>0</v>
      </c>
      <c r="U8" s="219">
        <v>0</v>
      </c>
      <c r="V8" s="219">
        <v>0</v>
      </c>
      <c r="W8" s="219">
        <v>0</v>
      </c>
      <c r="X8" s="219">
        <v>423</v>
      </c>
      <c r="Y8" s="219">
        <v>0</v>
      </c>
      <c r="Z8" s="219">
        <f aca="true" t="shared" si="8" ref="Z8:Z39">SUM(AA8:AC8)</f>
        <v>17641</v>
      </c>
      <c r="AA8" s="219">
        <v>345</v>
      </c>
      <c r="AB8" s="219">
        <v>11795</v>
      </c>
      <c r="AC8" s="219">
        <f aca="true" t="shared" si="9" ref="AC8:AC39">SUM(AD8:AJ8)</f>
        <v>5501</v>
      </c>
      <c r="AD8" s="219">
        <v>5501</v>
      </c>
      <c r="AE8" s="219">
        <v>0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178">
        <f aca="true" t="shared" si="10" ref="AK8:AK39">SUM(AL8:AT8)</f>
        <v>7330</v>
      </c>
      <c r="AL8" s="178">
        <v>7330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152</v>
      </c>
      <c r="B9" s="190" t="s">
        <v>156</v>
      </c>
      <c r="C9" s="176" t="s">
        <v>157</v>
      </c>
      <c r="D9" s="219">
        <f t="shared" si="2"/>
        <v>50982</v>
      </c>
      <c r="E9" s="219">
        <f t="shared" si="3"/>
        <v>42697</v>
      </c>
      <c r="F9" s="219">
        <f t="shared" si="4"/>
        <v>4507</v>
      </c>
      <c r="G9" s="219">
        <v>2221</v>
      </c>
      <c r="H9" s="219">
        <v>127</v>
      </c>
      <c r="I9" s="219">
        <v>0</v>
      </c>
      <c r="J9" s="219">
        <v>0</v>
      </c>
      <c r="K9" s="219">
        <v>0</v>
      </c>
      <c r="L9" s="219">
        <v>2159</v>
      </c>
      <c r="M9" s="219">
        <v>0</v>
      </c>
      <c r="N9" s="219">
        <f t="shared" si="5"/>
        <v>0</v>
      </c>
      <c r="O9" s="219">
        <f>+'資源化量内訳'!Y9</f>
        <v>3778</v>
      </c>
      <c r="P9" s="219">
        <f t="shared" si="6"/>
        <v>43814</v>
      </c>
      <c r="Q9" s="219">
        <v>42697</v>
      </c>
      <c r="R9" s="219">
        <f t="shared" si="7"/>
        <v>1117</v>
      </c>
      <c r="S9" s="219">
        <v>1117</v>
      </c>
      <c r="T9" s="219">
        <v>0</v>
      </c>
      <c r="U9" s="219">
        <v>0</v>
      </c>
      <c r="V9" s="219">
        <v>0</v>
      </c>
      <c r="W9" s="219">
        <v>0</v>
      </c>
      <c r="X9" s="219">
        <v>0</v>
      </c>
      <c r="Y9" s="219">
        <v>0</v>
      </c>
      <c r="Z9" s="219">
        <f t="shared" si="8"/>
        <v>6196</v>
      </c>
      <c r="AA9" s="219">
        <v>0</v>
      </c>
      <c r="AB9" s="219">
        <v>5400</v>
      </c>
      <c r="AC9" s="219">
        <f t="shared" si="9"/>
        <v>796</v>
      </c>
      <c r="AD9" s="219">
        <v>796</v>
      </c>
      <c r="AE9" s="219">
        <v>0</v>
      </c>
      <c r="AF9" s="219">
        <v>0</v>
      </c>
      <c r="AG9" s="219">
        <v>0</v>
      </c>
      <c r="AH9" s="219">
        <v>0</v>
      </c>
      <c r="AI9" s="219">
        <v>0</v>
      </c>
      <c r="AJ9" s="219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152</v>
      </c>
      <c r="B10" s="190" t="s">
        <v>158</v>
      </c>
      <c r="C10" s="176" t="s">
        <v>159</v>
      </c>
      <c r="D10" s="219">
        <f t="shared" si="2"/>
        <v>160262</v>
      </c>
      <c r="E10" s="219">
        <f t="shared" si="3"/>
        <v>141505</v>
      </c>
      <c r="F10" s="219">
        <f t="shared" si="4"/>
        <v>13804</v>
      </c>
      <c r="G10" s="219">
        <v>9189</v>
      </c>
      <c r="H10" s="219">
        <v>0</v>
      </c>
      <c r="I10" s="219">
        <v>0</v>
      </c>
      <c r="J10" s="219">
        <v>0</v>
      </c>
      <c r="K10" s="219">
        <v>0</v>
      </c>
      <c r="L10" s="219">
        <v>4615</v>
      </c>
      <c r="M10" s="219">
        <v>0</v>
      </c>
      <c r="N10" s="219">
        <f t="shared" si="5"/>
        <v>322</v>
      </c>
      <c r="O10" s="219">
        <f>+'資源化量内訳'!Y10</f>
        <v>4631</v>
      </c>
      <c r="P10" s="219">
        <f t="shared" si="6"/>
        <v>143121</v>
      </c>
      <c r="Q10" s="219">
        <v>141505</v>
      </c>
      <c r="R10" s="219">
        <f t="shared" si="7"/>
        <v>1616</v>
      </c>
      <c r="S10" s="219">
        <v>1616</v>
      </c>
      <c r="T10" s="219">
        <v>0</v>
      </c>
      <c r="U10" s="219">
        <v>0</v>
      </c>
      <c r="V10" s="219">
        <v>0</v>
      </c>
      <c r="W10" s="219">
        <v>0</v>
      </c>
      <c r="X10" s="219">
        <v>0</v>
      </c>
      <c r="Y10" s="219">
        <v>0</v>
      </c>
      <c r="Z10" s="219">
        <f t="shared" si="8"/>
        <v>29090</v>
      </c>
      <c r="AA10" s="219">
        <v>322</v>
      </c>
      <c r="AB10" s="219">
        <v>24527</v>
      </c>
      <c r="AC10" s="219">
        <f t="shared" si="9"/>
        <v>4241</v>
      </c>
      <c r="AD10" s="219">
        <v>4241</v>
      </c>
      <c r="AE10" s="219">
        <v>0</v>
      </c>
      <c r="AF10" s="219">
        <v>0</v>
      </c>
      <c r="AG10" s="219">
        <v>0</v>
      </c>
      <c r="AH10" s="219">
        <v>0</v>
      </c>
      <c r="AI10" s="219">
        <v>0</v>
      </c>
      <c r="AJ10" s="219">
        <v>0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152</v>
      </c>
      <c r="B11" s="190" t="s">
        <v>160</v>
      </c>
      <c r="C11" s="176" t="s">
        <v>161</v>
      </c>
      <c r="D11" s="219">
        <f t="shared" si="2"/>
        <v>122212</v>
      </c>
      <c r="E11" s="219">
        <f t="shared" si="3"/>
        <v>108414</v>
      </c>
      <c r="F11" s="219">
        <f t="shared" si="4"/>
        <v>10959</v>
      </c>
      <c r="G11" s="219">
        <v>1522</v>
      </c>
      <c r="H11" s="219">
        <v>0</v>
      </c>
      <c r="I11" s="219">
        <v>0</v>
      </c>
      <c r="J11" s="219">
        <v>0</v>
      </c>
      <c r="K11" s="219">
        <v>0</v>
      </c>
      <c r="L11" s="219">
        <v>9437</v>
      </c>
      <c r="M11" s="219">
        <v>0</v>
      </c>
      <c r="N11" s="219">
        <f t="shared" si="5"/>
        <v>2437</v>
      </c>
      <c r="O11" s="219">
        <f>+'資源化量内訳'!Y11</f>
        <v>402</v>
      </c>
      <c r="P11" s="219">
        <f t="shared" si="6"/>
        <v>108739</v>
      </c>
      <c r="Q11" s="219">
        <v>108414</v>
      </c>
      <c r="R11" s="219">
        <f t="shared" si="7"/>
        <v>325</v>
      </c>
      <c r="S11" s="219">
        <v>69</v>
      </c>
      <c r="T11" s="219">
        <v>0</v>
      </c>
      <c r="U11" s="219">
        <v>0</v>
      </c>
      <c r="V11" s="219">
        <v>0</v>
      </c>
      <c r="W11" s="219">
        <v>0</v>
      </c>
      <c r="X11" s="219">
        <v>256</v>
      </c>
      <c r="Y11" s="219">
        <v>0</v>
      </c>
      <c r="Z11" s="219">
        <f t="shared" si="8"/>
        <v>11707</v>
      </c>
      <c r="AA11" s="219">
        <v>2437</v>
      </c>
      <c r="AB11" s="219">
        <v>8210</v>
      </c>
      <c r="AC11" s="219">
        <f t="shared" si="9"/>
        <v>1060</v>
      </c>
      <c r="AD11" s="219">
        <v>560</v>
      </c>
      <c r="AE11" s="219">
        <v>0</v>
      </c>
      <c r="AF11" s="219">
        <v>0</v>
      </c>
      <c r="AG11" s="219">
        <v>0</v>
      </c>
      <c r="AH11" s="219">
        <v>0</v>
      </c>
      <c r="AI11" s="219">
        <v>500</v>
      </c>
      <c r="AJ11" s="219">
        <v>0</v>
      </c>
      <c r="AK11" s="178">
        <f t="shared" si="10"/>
        <v>2724</v>
      </c>
      <c r="AL11" s="178">
        <v>2724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152</v>
      </c>
      <c r="B12" s="179" t="s">
        <v>162</v>
      </c>
      <c r="C12" s="178" t="s">
        <v>163</v>
      </c>
      <c r="D12" s="220">
        <f t="shared" si="2"/>
        <v>22346</v>
      </c>
      <c r="E12" s="220">
        <f t="shared" si="3"/>
        <v>17890</v>
      </c>
      <c r="F12" s="220">
        <f t="shared" si="4"/>
        <v>3541</v>
      </c>
      <c r="G12" s="220">
        <v>3541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f t="shared" si="5"/>
        <v>0</v>
      </c>
      <c r="O12" s="220">
        <f>+'資源化量内訳'!Y12</f>
        <v>915</v>
      </c>
      <c r="P12" s="220">
        <f t="shared" si="6"/>
        <v>18490</v>
      </c>
      <c r="Q12" s="220">
        <v>17890</v>
      </c>
      <c r="R12" s="220">
        <f t="shared" si="7"/>
        <v>600</v>
      </c>
      <c r="S12" s="220">
        <v>600</v>
      </c>
      <c r="T12" s="220">
        <v>0</v>
      </c>
      <c r="U12" s="220">
        <v>0</v>
      </c>
      <c r="V12" s="220">
        <v>0</v>
      </c>
      <c r="W12" s="220">
        <v>0</v>
      </c>
      <c r="X12" s="220">
        <v>0</v>
      </c>
      <c r="Y12" s="220">
        <v>0</v>
      </c>
      <c r="Z12" s="220">
        <f t="shared" si="8"/>
        <v>3106</v>
      </c>
      <c r="AA12" s="220">
        <v>0</v>
      </c>
      <c r="AB12" s="220">
        <v>2292</v>
      </c>
      <c r="AC12" s="220">
        <f t="shared" si="9"/>
        <v>814</v>
      </c>
      <c r="AD12" s="220">
        <v>814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152</v>
      </c>
      <c r="B13" s="179" t="s">
        <v>164</v>
      </c>
      <c r="C13" s="178" t="s">
        <v>165</v>
      </c>
      <c r="D13" s="220">
        <f t="shared" si="2"/>
        <v>37708</v>
      </c>
      <c r="E13" s="220">
        <f t="shared" si="3"/>
        <v>27900</v>
      </c>
      <c r="F13" s="220">
        <f t="shared" si="4"/>
        <v>211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211</v>
      </c>
      <c r="M13" s="220">
        <v>0</v>
      </c>
      <c r="N13" s="220">
        <f t="shared" si="5"/>
        <v>6299</v>
      </c>
      <c r="O13" s="220">
        <f>+'資源化量内訳'!Y13</f>
        <v>3298</v>
      </c>
      <c r="P13" s="220">
        <f t="shared" si="6"/>
        <v>27900</v>
      </c>
      <c r="Q13" s="220">
        <v>27900</v>
      </c>
      <c r="R13" s="220">
        <f t="shared" si="7"/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f t="shared" si="8"/>
        <v>8738</v>
      </c>
      <c r="AA13" s="220">
        <v>6299</v>
      </c>
      <c r="AB13" s="220">
        <v>2439</v>
      </c>
      <c r="AC13" s="220">
        <f t="shared" si="9"/>
        <v>0</v>
      </c>
      <c r="AD13" s="220">
        <v>0</v>
      </c>
      <c r="AE13" s="220">
        <v>0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152</v>
      </c>
      <c r="B14" s="179" t="s">
        <v>166</v>
      </c>
      <c r="C14" s="178" t="s">
        <v>167</v>
      </c>
      <c r="D14" s="220">
        <f t="shared" si="2"/>
        <v>15421</v>
      </c>
      <c r="E14" s="220">
        <f t="shared" si="3"/>
        <v>14281</v>
      </c>
      <c r="F14" s="220">
        <f t="shared" si="4"/>
        <v>1140</v>
      </c>
      <c r="G14" s="220">
        <v>1140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f t="shared" si="5"/>
        <v>0</v>
      </c>
      <c r="O14" s="220">
        <f>+'資源化量内訳'!Y14</f>
        <v>0</v>
      </c>
      <c r="P14" s="220">
        <f t="shared" si="6"/>
        <v>14548</v>
      </c>
      <c r="Q14" s="220">
        <v>14281</v>
      </c>
      <c r="R14" s="220">
        <f t="shared" si="7"/>
        <v>267</v>
      </c>
      <c r="S14" s="220">
        <v>267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0</v>
      </c>
      <c r="Z14" s="220">
        <f t="shared" si="8"/>
        <v>2276</v>
      </c>
      <c r="AA14" s="220">
        <v>0</v>
      </c>
      <c r="AB14" s="220">
        <v>2009</v>
      </c>
      <c r="AC14" s="220">
        <f t="shared" si="9"/>
        <v>267</v>
      </c>
      <c r="AD14" s="220">
        <v>267</v>
      </c>
      <c r="AE14" s="220">
        <v>0</v>
      </c>
      <c r="AF14" s="220">
        <v>0</v>
      </c>
      <c r="AG14" s="220">
        <v>0</v>
      </c>
      <c r="AH14" s="220">
        <v>0</v>
      </c>
      <c r="AI14" s="220">
        <v>0</v>
      </c>
      <c r="AJ14" s="220">
        <v>0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152</v>
      </c>
      <c r="B15" s="179" t="s">
        <v>168</v>
      </c>
      <c r="C15" s="178" t="s">
        <v>169</v>
      </c>
      <c r="D15" s="220">
        <f t="shared" si="2"/>
        <v>13284</v>
      </c>
      <c r="E15" s="220">
        <f t="shared" si="3"/>
        <v>10938</v>
      </c>
      <c r="F15" s="220">
        <f t="shared" si="4"/>
        <v>712</v>
      </c>
      <c r="G15" s="220">
        <v>18</v>
      </c>
      <c r="H15" s="220">
        <v>0</v>
      </c>
      <c r="I15" s="220">
        <v>0</v>
      </c>
      <c r="J15" s="220">
        <v>0</v>
      </c>
      <c r="K15" s="220">
        <v>0</v>
      </c>
      <c r="L15" s="220">
        <v>694</v>
      </c>
      <c r="M15" s="220">
        <v>0</v>
      </c>
      <c r="N15" s="220">
        <f t="shared" si="5"/>
        <v>822</v>
      </c>
      <c r="O15" s="220">
        <f>+'資源化量内訳'!Y15</f>
        <v>812</v>
      </c>
      <c r="P15" s="220">
        <f t="shared" si="6"/>
        <v>10950</v>
      </c>
      <c r="Q15" s="220">
        <v>10938</v>
      </c>
      <c r="R15" s="220">
        <f t="shared" si="7"/>
        <v>12</v>
      </c>
      <c r="S15" s="220">
        <v>12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f t="shared" si="8"/>
        <v>3014</v>
      </c>
      <c r="AA15" s="220">
        <v>822</v>
      </c>
      <c r="AB15" s="220">
        <v>2190</v>
      </c>
      <c r="AC15" s="220">
        <f t="shared" si="9"/>
        <v>2</v>
      </c>
      <c r="AD15" s="220">
        <v>2</v>
      </c>
      <c r="AE15" s="220">
        <v>0</v>
      </c>
      <c r="AF15" s="220">
        <v>0</v>
      </c>
      <c r="AG15" s="220">
        <v>0</v>
      </c>
      <c r="AH15" s="220">
        <v>0</v>
      </c>
      <c r="AI15" s="220">
        <v>0</v>
      </c>
      <c r="AJ15" s="220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152</v>
      </c>
      <c r="B16" s="179" t="s">
        <v>170</v>
      </c>
      <c r="C16" s="178" t="s">
        <v>171</v>
      </c>
      <c r="D16" s="220">
        <f t="shared" si="2"/>
        <v>18043</v>
      </c>
      <c r="E16" s="220">
        <f t="shared" si="3"/>
        <v>11944</v>
      </c>
      <c r="F16" s="220">
        <f t="shared" si="4"/>
        <v>4569</v>
      </c>
      <c r="G16" s="220">
        <v>2470</v>
      </c>
      <c r="H16" s="220">
        <v>0</v>
      </c>
      <c r="I16" s="220">
        <v>0</v>
      </c>
      <c r="J16" s="220">
        <v>0</v>
      </c>
      <c r="K16" s="220">
        <v>0</v>
      </c>
      <c r="L16" s="220">
        <v>2099</v>
      </c>
      <c r="M16" s="220">
        <v>0</v>
      </c>
      <c r="N16" s="220">
        <f t="shared" si="5"/>
        <v>0</v>
      </c>
      <c r="O16" s="220">
        <f>+'資源化量内訳'!Y16</f>
        <v>1530</v>
      </c>
      <c r="P16" s="220">
        <f t="shared" si="6"/>
        <v>12460</v>
      </c>
      <c r="Q16" s="220">
        <v>11944</v>
      </c>
      <c r="R16" s="220">
        <f t="shared" si="7"/>
        <v>516</v>
      </c>
      <c r="S16" s="220">
        <v>128</v>
      </c>
      <c r="T16" s="220">
        <v>0</v>
      </c>
      <c r="U16" s="220">
        <v>0</v>
      </c>
      <c r="V16" s="220">
        <v>0</v>
      </c>
      <c r="W16" s="220">
        <v>0</v>
      </c>
      <c r="X16" s="220">
        <v>388</v>
      </c>
      <c r="Y16" s="220">
        <v>0</v>
      </c>
      <c r="Z16" s="220">
        <f t="shared" si="8"/>
        <v>0</v>
      </c>
      <c r="AA16" s="220">
        <v>0</v>
      </c>
      <c r="AB16" s="220">
        <v>0</v>
      </c>
      <c r="AC16" s="220">
        <f t="shared" si="9"/>
        <v>0</v>
      </c>
      <c r="AD16" s="220">
        <v>0</v>
      </c>
      <c r="AE16" s="220">
        <v>0</v>
      </c>
      <c r="AF16" s="220">
        <v>0</v>
      </c>
      <c r="AG16" s="220">
        <v>0</v>
      </c>
      <c r="AH16" s="220">
        <v>0</v>
      </c>
      <c r="AI16" s="220">
        <v>0</v>
      </c>
      <c r="AJ16" s="220">
        <v>0</v>
      </c>
      <c r="AK16" s="178">
        <f t="shared" si="10"/>
        <v>1404</v>
      </c>
      <c r="AL16" s="178">
        <v>1404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152</v>
      </c>
      <c r="B17" s="179" t="s">
        <v>172</v>
      </c>
      <c r="C17" s="178" t="s">
        <v>173</v>
      </c>
      <c r="D17" s="220">
        <f t="shared" si="2"/>
        <v>10564</v>
      </c>
      <c r="E17" s="220">
        <f t="shared" si="3"/>
        <v>8739</v>
      </c>
      <c r="F17" s="220">
        <f t="shared" si="4"/>
        <v>717</v>
      </c>
      <c r="G17" s="220">
        <v>288</v>
      </c>
      <c r="H17" s="220">
        <v>0</v>
      </c>
      <c r="I17" s="220">
        <v>0</v>
      </c>
      <c r="J17" s="220">
        <v>0</v>
      </c>
      <c r="K17" s="220">
        <v>0</v>
      </c>
      <c r="L17" s="220">
        <v>429</v>
      </c>
      <c r="M17" s="220">
        <v>0</v>
      </c>
      <c r="N17" s="220">
        <f t="shared" si="5"/>
        <v>0</v>
      </c>
      <c r="O17" s="220">
        <f>+'資源化量内訳'!Y17</f>
        <v>1108</v>
      </c>
      <c r="P17" s="220">
        <f t="shared" si="6"/>
        <v>8833</v>
      </c>
      <c r="Q17" s="220">
        <v>8739</v>
      </c>
      <c r="R17" s="220">
        <f t="shared" si="7"/>
        <v>94</v>
      </c>
      <c r="S17" s="220">
        <v>94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0">
        <v>0</v>
      </c>
      <c r="Z17" s="220">
        <f t="shared" si="8"/>
        <v>652</v>
      </c>
      <c r="AA17" s="220">
        <v>0</v>
      </c>
      <c r="AB17" s="220">
        <v>305</v>
      </c>
      <c r="AC17" s="220">
        <f t="shared" si="9"/>
        <v>347</v>
      </c>
      <c r="AD17" s="220">
        <v>95</v>
      </c>
      <c r="AE17" s="220">
        <v>0</v>
      </c>
      <c r="AF17" s="220">
        <v>0</v>
      </c>
      <c r="AG17" s="220">
        <v>0</v>
      </c>
      <c r="AH17" s="220">
        <v>0</v>
      </c>
      <c r="AI17" s="220">
        <v>252</v>
      </c>
      <c r="AJ17" s="220">
        <v>0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152</v>
      </c>
      <c r="B18" s="179" t="s">
        <v>174</v>
      </c>
      <c r="C18" s="178" t="s">
        <v>175</v>
      </c>
      <c r="D18" s="220">
        <f t="shared" si="2"/>
        <v>18730</v>
      </c>
      <c r="E18" s="220">
        <f t="shared" si="3"/>
        <v>15317</v>
      </c>
      <c r="F18" s="220">
        <f t="shared" si="4"/>
        <v>2264</v>
      </c>
      <c r="G18" s="220">
        <v>1171</v>
      </c>
      <c r="H18" s="220">
        <v>0</v>
      </c>
      <c r="I18" s="220">
        <v>0</v>
      </c>
      <c r="J18" s="220">
        <v>0</v>
      </c>
      <c r="K18" s="220">
        <v>0</v>
      </c>
      <c r="L18" s="220">
        <v>1093</v>
      </c>
      <c r="M18" s="220">
        <v>0</v>
      </c>
      <c r="N18" s="220">
        <f t="shared" si="5"/>
        <v>11</v>
      </c>
      <c r="O18" s="220">
        <f>+'資源化量内訳'!Y18</f>
        <v>1138</v>
      </c>
      <c r="P18" s="220">
        <f t="shared" si="6"/>
        <v>15531</v>
      </c>
      <c r="Q18" s="220">
        <v>15317</v>
      </c>
      <c r="R18" s="220">
        <f t="shared" si="7"/>
        <v>214</v>
      </c>
      <c r="S18" s="220">
        <v>203</v>
      </c>
      <c r="T18" s="220">
        <v>0</v>
      </c>
      <c r="U18" s="220">
        <v>0</v>
      </c>
      <c r="V18" s="220">
        <v>0</v>
      </c>
      <c r="W18" s="220">
        <v>0</v>
      </c>
      <c r="X18" s="220">
        <v>11</v>
      </c>
      <c r="Y18" s="220">
        <v>0</v>
      </c>
      <c r="Z18" s="220">
        <f t="shared" si="8"/>
        <v>3233</v>
      </c>
      <c r="AA18" s="220">
        <v>11</v>
      </c>
      <c r="AB18" s="220">
        <v>2677</v>
      </c>
      <c r="AC18" s="220">
        <f t="shared" si="9"/>
        <v>545</v>
      </c>
      <c r="AD18" s="220">
        <v>545</v>
      </c>
      <c r="AE18" s="220">
        <v>0</v>
      </c>
      <c r="AF18" s="220">
        <v>0</v>
      </c>
      <c r="AG18" s="220">
        <v>0</v>
      </c>
      <c r="AH18" s="220">
        <v>0</v>
      </c>
      <c r="AI18" s="220">
        <v>0</v>
      </c>
      <c r="AJ18" s="220">
        <v>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152</v>
      </c>
      <c r="B19" s="179" t="s">
        <v>176</v>
      </c>
      <c r="C19" s="178" t="s">
        <v>177</v>
      </c>
      <c r="D19" s="220">
        <f t="shared" si="2"/>
        <v>26583</v>
      </c>
      <c r="E19" s="220">
        <f t="shared" si="3"/>
        <v>21908</v>
      </c>
      <c r="F19" s="220">
        <f t="shared" si="4"/>
        <v>3873</v>
      </c>
      <c r="G19" s="220">
        <v>1761</v>
      </c>
      <c r="H19" s="220">
        <v>0</v>
      </c>
      <c r="I19" s="220">
        <v>0</v>
      </c>
      <c r="J19" s="220">
        <v>0</v>
      </c>
      <c r="K19" s="220">
        <v>0</v>
      </c>
      <c r="L19" s="220">
        <v>2112</v>
      </c>
      <c r="M19" s="220">
        <v>0</v>
      </c>
      <c r="N19" s="220">
        <f t="shared" si="5"/>
        <v>0</v>
      </c>
      <c r="O19" s="220">
        <f>+'資源化量内訳'!Y19</f>
        <v>802</v>
      </c>
      <c r="P19" s="220">
        <f t="shared" si="6"/>
        <v>22900</v>
      </c>
      <c r="Q19" s="220">
        <v>21908</v>
      </c>
      <c r="R19" s="220">
        <f t="shared" si="7"/>
        <v>992</v>
      </c>
      <c r="S19" s="220">
        <v>871</v>
      </c>
      <c r="T19" s="220">
        <v>0</v>
      </c>
      <c r="U19" s="220">
        <v>0</v>
      </c>
      <c r="V19" s="220">
        <v>0</v>
      </c>
      <c r="W19" s="220">
        <v>0</v>
      </c>
      <c r="X19" s="220">
        <v>121</v>
      </c>
      <c r="Y19" s="220">
        <v>0</v>
      </c>
      <c r="Z19" s="220">
        <f t="shared" si="8"/>
        <v>1169</v>
      </c>
      <c r="AA19" s="220">
        <v>0</v>
      </c>
      <c r="AB19" s="220">
        <v>0</v>
      </c>
      <c r="AC19" s="220">
        <f t="shared" si="9"/>
        <v>1169</v>
      </c>
      <c r="AD19" s="220">
        <v>723</v>
      </c>
      <c r="AE19" s="220">
        <v>0</v>
      </c>
      <c r="AF19" s="220">
        <v>0</v>
      </c>
      <c r="AG19" s="220">
        <v>0</v>
      </c>
      <c r="AH19" s="220">
        <v>0</v>
      </c>
      <c r="AI19" s="220">
        <v>446</v>
      </c>
      <c r="AJ19" s="220">
        <v>0</v>
      </c>
      <c r="AK19" s="178">
        <f t="shared" si="10"/>
        <v>3215</v>
      </c>
      <c r="AL19" s="178">
        <v>3215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152</v>
      </c>
      <c r="B20" s="179" t="s">
        <v>178</v>
      </c>
      <c r="C20" s="178" t="s">
        <v>179</v>
      </c>
      <c r="D20" s="220">
        <f t="shared" si="2"/>
        <v>11077</v>
      </c>
      <c r="E20" s="220">
        <f t="shared" si="3"/>
        <v>6754</v>
      </c>
      <c r="F20" s="220">
        <f t="shared" si="4"/>
        <v>3576</v>
      </c>
      <c r="G20" s="220">
        <v>2548</v>
      </c>
      <c r="H20" s="220">
        <v>0</v>
      </c>
      <c r="I20" s="220">
        <v>0</v>
      </c>
      <c r="J20" s="220">
        <v>0</v>
      </c>
      <c r="K20" s="220">
        <v>0</v>
      </c>
      <c r="L20" s="220">
        <v>1028</v>
      </c>
      <c r="M20" s="220">
        <v>0</v>
      </c>
      <c r="N20" s="220">
        <f t="shared" si="5"/>
        <v>0</v>
      </c>
      <c r="O20" s="220">
        <f>+'資源化量内訳'!Y20</f>
        <v>747</v>
      </c>
      <c r="P20" s="220">
        <f t="shared" si="6"/>
        <v>7009</v>
      </c>
      <c r="Q20" s="220">
        <v>6754</v>
      </c>
      <c r="R20" s="220">
        <f t="shared" si="7"/>
        <v>255</v>
      </c>
      <c r="S20" s="220">
        <v>63</v>
      </c>
      <c r="T20" s="220">
        <v>0</v>
      </c>
      <c r="U20" s="220">
        <v>0</v>
      </c>
      <c r="V20" s="220">
        <v>0</v>
      </c>
      <c r="W20" s="220">
        <v>0</v>
      </c>
      <c r="X20" s="220">
        <v>192</v>
      </c>
      <c r="Y20" s="220">
        <v>0</v>
      </c>
      <c r="Z20" s="220">
        <f t="shared" si="8"/>
        <v>1900</v>
      </c>
      <c r="AA20" s="220">
        <v>0</v>
      </c>
      <c r="AB20" s="220">
        <v>0</v>
      </c>
      <c r="AC20" s="220">
        <f t="shared" si="9"/>
        <v>1900</v>
      </c>
      <c r="AD20" s="220">
        <v>1894</v>
      </c>
      <c r="AE20" s="220">
        <v>0</v>
      </c>
      <c r="AF20" s="220">
        <v>0</v>
      </c>
      <c r="AG20" s="220">
        <v>0</v>
      </c>
      <c r="AH20" s="220">
        <v>0</v>
      </c>
      <c r="AI20" s="220">
        <v>6</v>
      </c>
      <c r="AJ20" s="220">
        <v>0</v>
      </c>
      <c r="AK20" s="178">
        <f t="shared" si="10"/>
        <v>1344</v>
      </c>
      <c r="AL20" s="178">
        <v>1344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152</v>
      </c>
      <c r="B21" s="179" t="s">
        <v>180</v>
      </c>
      <c r="C21" s="178" t="s">
        <v>181</v>
      </c>
      <c r="D21" s="220">
        <f t="shared" si="2"/>
        <v>5460</v>
      </c>
      <c r="E21" s="220">
        <f t="shared" si="3"/>
        <v>4049</v>
      </c>
      <c r="F21" s="220">
        <f t="shared" si="4"/>
        <v>1062</v>
      </c>
      <c r="G21" s="220">
        <v>560</v>
      </c>
      <c r="H21" s="220">
        <v>0</v>
      </c>
      <c r="I21" s="220">
        <v>0</v>
      </c>
      <c r="J21" s="220">
        <v>0</v>
      </c>
      <c r="K21" s="220">
        <v>0</v>
      </c>
      <c r="L21" s="220">
        <v>502</v>
      </c>
      <c r="M21" s="220">
        <v>0</v>
      </c>
      <c r="N21" s="220">
        <f t="shared" si="5"/>
        <v>0</v>
      </c>
      <c r="O21" s="220">
        <f>+'資源化量内訳'!Y21</f>
        <v>349</v>
      </c>
      <c r="P21" s="220">
        <f t="shared" si="6"/>
        <v>4396</v>
      </c>
      <c r="Q21" s="220">
        <v>4049</v>
      </c>
      <c r="R21" s="220">
        <f t="shared" si="7"/>
        <v>347</v>
      </c>
      <c r="S21" s="220">
        <v>323</v>
      </c>
      <c r="T21" s="220">
        <v>0</v>
      </c>
      <c r="U21" s="220">
        <v>0</v>
      </c>
      <c r="V21" s="220">
        <v>0</v>
      </c>
      <c r="W21" s="220">
        <v>0</v>
      </c>
      <c r="X21" s="220">
        <v>24</v>
      </c>
      <c r="Y21" s="220">
        <v>0</v>
      </c>
      <c r="Z21" s="220">
        <f t="shared" si="8"/>
        <v>311</v>
      </c>
      <c r="AA21" s="220">
        <v>0</v>
      </c>
      <c r="AB21" s="220">
        <v>0</v>
      </c>
      <c r="AC21" s="220">
        <f t="shared" si="9"/>
        <v>311</v>
      </c>
      <c r="AD21" s="220">
        <v>182</v>
      </c>
      <c r="AE21" s="220">
        <v>0</v>
      </c>
      <c r="AF21" s="220">
        <v>0</v>
      </c>
      <c r="AG21" s="220">
        <v>0</v>
      </c>
      <c r="AH21" s="220">
        <v>0</v>
      </c>
      <c r="AI21" s="220">
        <v>129</v>
      </c>
      <c r="AJ21" s="220">
        <v>0</v>
      </c>
      <c r="AK21" s="178">
        <f t="shared" si="10"/>
        <v>890</v>
      </c>
      <c r="AL21" s="178">
        <v>890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152</v>
      </c>
      <c r="B22" s="179" t="s">
        <v>182</v>
      </c>
      <c r="C22" s="178" t="s">
        <v>183</v>
      </c>
      <c r="D22" s="220">
        <f t="shared" si="2"/>
        <v>3909</v>
      </c>
      <c r="E22" s="220">
        <f t="shared" si="3"/>
        <v>3130</v>
      </c>
      <c r="F22" s="220">
        <f t="shared" si="4"/>
        <v>779</v>
      </c>
      <c r="G22" s="220">
        <v>406</v>
      </c>
      <c r="H22" s="220">
        <v>0</v>
      </c>
      <c r="I22" s="220">
        <v>0</v>
      </c>
      <c r="J22" s="220">
        <v>0</v>
      </c>
      <c r="K22" s="220">
        <v>0</v>
      </c>
      <c r="L22" s="220">
        <v>373</v>
      </c>
      <c r="M22" s="220">
        <v>0</v>
      </c>
      <c r="N22" s="220">
        <f t="shared" si="5"/>
        <v>0</v>
      </c>
      <c r="O22" s="220">
        <f>+'資源化量内訳'!Y22</f>
        <v>0</v>
      </c>
      <c r="P22" s="220">
        <f t="shared" si="6"/>
        <v>3146</v>
      </c>
      <c r="Q22" s="220">
        <v>3130</v>
      </c>
      <c r="R22" s="220">
        <f t="shared" si="7"/>
        <v>16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16</v>
      </c>
      <c r="Y22" s="220">
        <v>0</v>
      </c>
      <c r="Z22" s="220">
        <f t="shared" si="8"/>
        <v>155</v>
      </c>
      <c r="AA22" s="220">
        <v>0</v>
      </c>
      <c r="AB22" s="220">
        <v>0</v>
      </c>
      <c r="AC22" s="220">
        <f t="shared" si="9"/>
        <v>155</v>
      </c>
      <c r="AD22" s="220">
        <v>47</v>
      </c>
      <c r="AE22" s="220">
        <v>0</v>
      </c>
      <c r="AF22" s="220">
        <v>0</v>
      </c>
      <c r="AG22" s="220">
        <v>0</v>
      </c>
      <c r="AH22" s="220">
        <v>0</v>
      </c>
      <c r="AI22" s="220">
        <v>108</v>
      </c>
      <c r="AJ22" s="220">
        <v>0</v>
      </c>
      <c r="AK22" s="178">
        <f t="shared" si="10"/>
        <v>854</v>
      </c>
      <c r="AL22" s="178">
        <v>854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152</v>
      </c>
      <c r="B23" s="179" t="s">
        <v>184</v>
      </c>
      <c r="C23" s="178" t="s">
        <v>185</v>
      </c>
      <c r="D23" s="220">
        <f t="shared" si="2"/>
        <v>5867</v>
      </c>
      <c r="E23" s="220">
        <f t="shared" si="3"/>
        <v>4923</v>
      </c>
      <c r="F23" s="220">
        <f t="shared" si="4"/>
        <v>857</v>
      </c>
      <c r="G23" s="220">
        <v>365</v>
      </c>
      <c r="H23" s="220">
        <v>0</v>
      </c>
      <c r="I23" s="220">
        <v>0</v>
      </c>
      <c r="J23" s="220">
        <v>0</v>
      </c>
      <c r="K23" s="220">
        <v>0</v>
      </c>
      <c r="L23" s="220">
        <v>492</v>
      </c>
      <c r="M23" s="220">
        <v>0</v>
      </c>
      <c r="N23" s="220">
        <f t="shared" si="5"/>
        <v>0</v>
      </c>
      <c r="O23" s="220">
        <f>+'資源化量内訳'!Y23</f>
        <v>87</v>
      </c>
      <c r="P23" s="220">
        <f t="shared" si="6"/>
        <v>5099</v>
      </c>
      <c r="Q23" s="220">
        <v>4923</v>
      </c>
      <c r="R23" s="220">
        <f t="shared" si="7"/>
        <v>176</v>
      </c>
      <c r="S23" s="220">
        <v>150</v>
      </c>
      <c r="T23" s="220">
        <v>0</v>
      </c>
      <c r="U23" s="220">
        <v>0</v>
      </c>
      <c r="V23" s="220">
        <v>0</v>
      </c>
      <c r="W23" s="220">
        <v>0</v>
      </c>
      <c r="X23" s="220">
        <v>26</v>
      </c>
      <c r="Y23" s="220">
        <v>0</v>
      </c>
      <c r="Z23" s="220">
        <f t="shared" si="8"/>
        <v>285</v>
      </c>
      <c r="AA23" s="220">
        <v>0</v>
      </c>
      <c r="AB23" s="220">
        <v>0</v>
      </c>
      <c r="AC23" s="220">
        <f t="shared" si="9"/>
        <v>285</v>
      </c>
      <c r="AD23" s="220">
        <v>181</v>
      </c>
      <c r="AE23" s="220">
        <v>0</v>
      </c>
      <c r="AF23" s="220">
        <v>0</v>
      </c>
      <c r="AG23" s="220">
        <v>0</v>
      </c>
      <c r="AH23" s="220">
        <v>0</v>
      </c>
      <c r="AI23" s="220">
        <v>104</v>
      </c>
      <c r="AJ23" s="220">
        <v>0</v>
      </c>
      <c r="AK23" s="178">
        <f t="shared" si="10"/>
        <v>667</v>
      </c>
      <c r="AL23" s="178">
        <v>667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152</v>
      </c>
      <c r="B24" s="179" t="s">
        <v>186</v>
      </c>
      <c r="C24" s="178" t="s">
        <v>187</v>
      </c>
      <c r="D24" s="220">
        <f t="shared" si="2"/>
        <v>2702</v>
      </c>
      <c r="E24" s="220">
        <f t="shared" si="3"/>
        <v>1532</v>
      </c>
      <c r="F24" s="220">
        <f t="shared" si="4"/>
        <v>959</v>
      </c>
      <c r="G24" s="220">
        <v>669</v>
      </c>
      <c r="H24" s="220">
        <v>0</v>
      </c>
      <c r="I24" s="220">
        <v>0</v>
      </c>
      <c r="J24" s="220">
        <v>0</v>
      </c>
      <c r="K24" s="220">
        <v>0</v>
      </c>
      <c r="L24" s="220">
        <v>290</v>
      </c>
      <c r="M24" s="220">
        <v>0</v>
      </c>
      <c r="N24" s="220">
        <f t="shared" si="5"/>
        <v>0</v>
      </c>
      <c r="O24" s="220">
        <f>+'資源化量内訳'!Y24</f>
        <v>211</v>
      </c>
      <c r="P24" s="220">
        <f t="shared" si="6"/>
        <v>1603</v>
      </c>
      <c r="Q24" s="220">
        <v>1532</v>
      </c>
      <c r="R24" s="220">
        <f t="shared" si="7"/>
        <v>71</v>
      </c>
      <c r="S24" s="220">
        <v>18</v>
      </c>
      <c r="T24" s="220">
        <v>0</v>
      </c>
      <c r="U24" s="220">
        <v>0</v>
      </c>
      <c r="V24" s="220">
        <v>0</v>
      </c>
      <c r="W24" s="220">
        <v>0</v>
      </c>
      <c r="X24" s="220">
        <v>53</v>
      </c>
      <c r="Y24" s="220">
        <v>0</v>
      </c>
      <c r="Z24" s="220">
        <f t="shared" si="8"/>
        <v>922</v>
      </c>
      <c r="AA24" s="220">
        <v>0</v>
      </c>
      <c r="AB24" s="220">
        <v>350</v>
      </c>
      <c r="AC24" s="220">
        <f t="shared" si="9"/>
        <v>572</v>
      </c>
      <c r="AD24" s="220">
        <v>570</v>
      </c>
      <c r="AE24" s="220">
        <v>0</v>
      </c>
      <c r="AF24" s="220">
        <v>0</v>
      </c>
      <c r="AG24" s="220">
        <v>0</v>
      </c>
      <c r="AH24" s="220">
        <v>0</v>
      </c>
      <c r="AI24" s="220">
        <v>2</v>
      </c>
      <c r="AJ24" s="220">
        <v>0</v>
      </c>
      <c r="AK24" s="178">
        <f t="shared" si="10"/>
        <v>350</v>
      </c>
      <c r="AL24" s="178">
        <v>350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152</v>
      </c>
      <c r="B25" s="179" t="s">
        <v>188</v>
      </c>
      <c r="C25" s="178" t="s">
        <v>189</v>
      </c>
      <c r="D25" s="220">
        <f t="shared" si="2"/>
        <v>5190</v>
      </c>
      <c r="E25" s="220">
        <f t="shared" si="3"/>
        <v>4353</v>
      </c>
      <c r="F25" s="220">
        <f t="shared" si="4"/>
        <v>40</v>
      </c>
      <c r="G25" s="220">
        <v>0</v>
      </c>
      <c r="H25" s="220">
        <v>0</v>
      </c>
      <c r="I25" s="220">
        <v>0</v>
      </c>
      <c r="J25" s="220">
        <v>0</v>
      </c>
      <c r="K25" s="220">
        <v>0</v>
      </c>
      <c r="L25" s="220">
        <v>40</v>
      </c>
      <c r="M25" s="220">
        <v>0</v>
      </c>
      <c r="N25" s="220">
        <f t="shared" si="5"/>
        <v>339</v>
      </c>
      <c r="O25" s="220">
        <f>+'資源化量内訳'!Y25</f>
        <v>458</v>
      </c>
      <c r="P25" s="220">
        <f t="shared" si="6"/>
        <v>4353</v>
      </c>
      <c r="Q25" s="220">
        <v>4353</v>
      </c>
      <c r="R25" s="220">
        <f t="shared" si="7"/>
        <v>0</v>
      </c>
      <c r="S25" s="220">
        <v>0</v>
      </c>
      <c r="T25" s="220">
        <v>0</v>
      </c>
      <c r="U25" s="220">
        <v>0</v>
      </c>
      <c r="V25" s="220">
        <v>0</v>
      </c>
      <c r="W25" s="220">
        <v>0</v>
      </c>
      <c r="X25" s="220">
        <v>0</v>
      </c>
      <c r="Y25" s="220">
        <v>0</v>
      </c>
      <c r="Z25" s="220">
        <f t="shared" si="8"/>
        <v>761</v>
      </c>
      <c r="AA25" s="220">
        <v>339</v>
      </c>
      <c r="AB25" s="220">
        <v>422</v>
      </c>
      <c r="AC25" s="220">
        <f t="shared" si="9"/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178">
        <f t="shared" si="10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152</v>
      </c>
      <c r="B26" s="179" t="s">
        <v>190</v>
      </c>
      <c r="C26" s="178" t="s">
        <v>191</v>
      </c>
      <c r="D26" s="220">
        <f t="shared" si="2"/>
        <v>2875</v>
      </c>
      <c r="E26" s="220">
        <f t="shared" si="3"/>
        <v>2008</v>
      </c>
      <c r="F26" s="220">
        <f t="shared" si="4"/>
        <v>13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13</v>
      </c>
      <c r="M26" s="220">
        <v>0</v>
      </c>
      <c r="N26" s="220">
        <f t="shared" si="5"/>
        <v>655</v>
      </c>
      <c r="O26" s="220">
        <f>+'資源化量内訳'!Y26</f>
        <v>199</v>
      </c>
      <c r="P26" s="220">
        <f t="shared" si="6"/>
        <v>2008</v>
      </c>
      <c r="Q26" s="220">
        <v>2008</v>
      </c>
      <c r="R26" s="220">
        <f t="shared" si="7"/>
        <v>0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f t="shared" si="8"/>
        <v>805</v>
      </c>
      <c r="AA26" s="220">
        <v>655</v>
      </c>
      <c r="AB26" s="220">
        <v>150</v>
      </c>
      <c r="AC26" s="220">
        <f t="shared" si="9"/>
        <v>0</v>
      </c>
      <c r="AD26" s="220">
        <v>0</v>
      </c>
      <c r="AE26" s="220">
        <v>0</v>
      </c>
      <c r="AF26" s="220">
        <v>0</v>
      </c>
      <c r="AG26" s="220">
        <v>0</v>
      </c>
      <c r="AH26" s="220">
        <v>0</v>
      </c>
      <c r="AI26" s="220">
        <v>0</v>
      </c>
      <c r="AJ26" s="220">
        <v>0</v>
      </c>
      <c r="AK26" s="178">
        <f t="shared" si="10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152</v>
      </c>
      <c r="B27" s="179" t="s">
        <v>192</v>
      </c>
      <c r="C27" s="178" t="s">
        <v>193</v>
      </c>
      <c r="D27" s="220">
        <f t="shared" si="2"/>
        <v>2326</v>
      </c>
      <c r="E27" s="220">
        <f t="shared" si="3"/>
        <v>1774</v>
      </c>
      <c r="F27" s="220">
        <f t="shared" si="4"/>
        <v>552</v>
      </c>
      <c r="G27" s="220">
        <v>230</v>
      </c>
      <c r="H27" s="220">
        <v>0</v>
      </c>
      <c r="I27" s="220">
        <v>0</v>
      </c>
      <c r="J27" s="220">
        <v>0</v>
      </c>
      <c r="K27" s="220">
        <v>0</v>
      </c>
      <c r="L27" s="220">
        <v>322</v>
      </c>
      <c r="M27" s="220">
        <v>0</v>
      </c>
      <c r="N27" s="220">
        <f t="shared" si="5"/>
        <v>0</v>
      </c>
      <c r="O27" s="220">
        <f>+'資源化量内訳'!Y27</f>
        <v>0</v>
      </c>
      <c r="P27" s="220">
        <f t="shared" si="6"/>
        <v>1917</v>
      </c>
      <c r="Q27" s="220">
        <v>1774</v>
      </c>
      <c r="R27" s="220">
        <f t="shared" si="7"/>
        <v>143</v>
      </c>
      <c r="S27" s="220">
        <v>102</v>
      </c>
      <c r="T27" s="220">
        <v>0</v>
      </c>
      <c r="U27" s="220">
        <v>0</v>
      </c>
      <c r="V27" s="220">
        <v>0</v>
      </c>
      <c r="W27" s="220">
        <v>0</v>
      </c>
      <c r="X27" s="220">
        <v>41</v>
      </c>
      <c r="Y27" s="220">
        <v>0</v>
      </c>
      <c r="Z27" s="220">
        <f t="shared" si="8"/>
        <v>306</v>
      </c>
      <c r="AA27" s="220">
        <v>0</v>
      </c>
      <c r="AB27" s="220">
        <v>254</v>
      </c>
      <c r="AC27" s="220">
        <f t="shared" si="9"/>
        <v>52</v>
      </c>
      <c r="AD27" s="220">
        <v>37</v>
      </c>
      <c r="AE27" s="220">
        <v>0</v>
      </c>
      <c r="AF27" s="220">
        <v>0</v>
      </c>
      <c r="AG27" s="220">
        <v>0</v>
      </c>
      <c r="AH27" s="220">
        <v>0</v>
      </c>
      <c r="AI27" s="220">
        <v>15</v>
      </c>
      <c r="AJ27" s="220">
        <v>0</v>
      </c>
      <c r="AK27" s="178">
        <f t="shared" si="10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152</v>
      </c>
      <c r="B28" s="179" t="s">
        <v>194</v>
      </c>
      <c r="C28" s="178" t="s">
        <v>195</v>
      </c>
      <c r="D28" s="220">
        <f t="shared" si="2"/>
        <v>276</v>
      </c>
      <c r="E28" s="220">
        <f t="shared" si="3"/>
        <v>215</v>
      </c>
      <c r="F28" s="220">
        <f t="shared" si="4"/>
        <v>28</v>
      </c>
      <c r="G28" s="220">
        <v>17</v>
      </c>
      <c r="H28" s="220">
        <v>0</v>
      </c>
      <c r="I28" s="220">
        <v>0</v>
      </c>
      <c r="J28" s="220">
        <v>0</v>
      </c>
      <c r="K28" s="220">
        <v>0</v>
      </c>
      <c r="L28" s="220">
        <v>11</v>
      </c>
      <c r="M28" s="220">
        <v>0</v>
      </c>
      <c r="N28" s="220">
        <f t="shared" si="5"/>
        <v>0</v>
      </c>
      <c r="O28" s="220">
        <f>+'資源化量内訳'!Y28</f>
        <v>33</v>
      </c>
      <c r="P28" s="220">
        <f t="shared" si="6"/>
        <v>215</v>
      </c>
      <c r="Q28" s="220">
        <v>215</v>
      </c>
      <c r="R28" s="220">
        <f t="shared" si="7"/>
        <v>0</v>
      </c>
      <c r="S28" s="220">
        <v>0</v>
      </c>
      <c r="T28" s="220">
        <v>0</v>
      </c>
      <c r="U28" s="220"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f t="shared" si="8"/>
        <v>35</v>
      </c>
      <c r="AA28" s="220">
        <v>0</v>
      </c>
      <c r="AB28" s="220">
        <v>30</v>
      </c>
      <c r="AC28" s="220">
        <f t="shared" si="9"/>
        <v>5</v>
      </c>
      <c r="AD28" s="220">
        <v>5</v>
      </c>
      <c r="AE28" s="220">
        <v>0</v>
      </c>
      <c r="AF28" s="220">
        <v>0</v>
      </c>
      <c r="AG28" s="220">
        <v>0</v>
      </c>
      <c r="AH28" s="220">
        <v>0</v>
      </c>
      <c r="AI28" s="220">
        <v>0</v>
      </c>
      <c r="AJ28" s="220">
        <v>0</v>
      </c>
      <c r="AK28" s="178">
        <f t="shared" si="10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152</v>
      </c>
      <c r="B29" s="179" t="s">
        <v>196</v>
      </c>
      <c r="C29" s="178" t="s">
        <v>197</v>
      </c>
      <c r="D29" s="220">
        <f t="shared" si="2"/>
        <v>2064</v>
      </c>
      <c r="E29" s="220">
        <f t="shared" si="3"/>
        <v>1841</v>
      </c>
      <c r="F29" s="220">
        <f t="shared" si="4"/>
        <v>134</v>
      </c>
      <c r="G29" s="220">
        <v>0</v>
      </c>
      <c r="H29" s="220">
        <v>0</v>
      </c>
      <c r="I29" s="220">
        <v>0</v>
      </c>
      <c r="J29" s="220">
        <v>0</v>
      </c>
      <c r="K29" s="220">
        <v>0</v>
      </c>
      <c r="L29" s="220">
        <v>134</v>
      </c>
      <c r="M29" s="220">
        <v>0</v>
      </c>
      <c r="N29" s="220">
        <f t="shared" si="5"/>
        <v>0</v>
      </c>
      <c r="O29" s="220">
        <f>+'資源化量内訳'!Y29</f>
        <v>89</v>
      </c>
      <c r="P29" s="220">
        <f t="shared" si="6"/>
        <v>1841</v>
      </c>
      <c r="Q29" s="220">
        <v>1841</v>
      </c>
      <c r="R29" s="220">
        <f t="shared" si="7"/>
        <v>0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f t="shared" si="8"/>
        <v>228</v>
      </c>
      <c r="AA29" s="220">
        <v>0</v>
      </c>
      <c r="AB29" s="220">
        <v>201</v>
      </c>
      <c r="AC29" s="220">
        <f t="shared" si="9"/>
        <v>27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27</v>
      </c>
      <c r="AJ29" s="220">
        <v>0</v>
      </c>
      <c r="AK29" s="178">
        <f t="shared" si="10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152</v>
      </c>
      <c r="B30" s="179" t="s">
        <v>198</v>
      </c>
      <c r="C30" s="178" t="s">
        <v>199</v>
      </c>
      <c r="D30" s="220">
        <f t="shared" si="2"/>
        <v>7185</v>
      </c>
      <c r="E30" s="220">
        <f t="shared" si="3"/>
        <v>5908</v>
      </c>
      <c r="F30" s="220">
        <f t="shared" si="4"/>
        <v>1192</v>
      </c>
      <c r="G30" s="220">
        <v>513</v>
      </c>
      <c r="H30" s="220">
        <v>0</v>
      </c>
      <c r="I30" s="220">
        <v>0</v>
      </c>
      <c r="J30" s="220">
        <v>0</v>
      </c>
      <c r="K30" s="220">
        <v>0</v>
      </c>
      <c r="L30" s="220">
        <v>679</v>
      </c>
      <c r="M30" s="220">
        <v>0</v>
      </c>
      <c r="N30" s="220">
        <f t="shared" si="5"/>
        <v>0</v>
      </c>
      <c r="O30" s="220">
        <f>+'資源化量内訳'!Y30</f>
        <v>85</v>
      </c>
      <c r="P30" s="220">
        <f t="shared" si="6"/>
        <v>6226</v>
      </c>
      <c r="Q30" s="220">
        <v>5908</v>
      </c>
      <c r="R30" s="220">
        <f t="shared" si="7"/>
        <v>318</v>
      </c>
      <c r="S30" s="220">
        <v>222</v>
      </c>
      <c r="T30" s="220">
        <v>0</v>
      </c>
      <c r="U30" s="220">
        <v>0</v>
      </c>
      <c r="V30" s="220">
        <v>0</v>
      </c>
      <c r="W30" s="220">
        <v>0</v>
      </c>
      <c r="X30" s="220">
        <v>96</v>
      </c>
      <c r="Y30" s="220">
        <v>0</v>
      </c>
      <c r="Z30" s="220">
        <f t="shared" si="8"/>
        <v>914</v>
      </c>
      <c r="AA30" s="220">
        <v>0</v>
      </c>
      <c r="AB30" s="220">
        <v>763</v>
      </c>
      <c r="AC30" s="220">
        <f t="shared" si="9"/>
        <v>151</v>
      </c>
      <c r="AD30" s="220">
        <v>105</v>
      </c>
      <c r="AE30" s="220">
        <v>0</v>
      </c>
      <c r="AF30" s="220">
        <v>0</v>
      </c>
      <c r="AG30" s="220">
        <v>0</v>
      </c>
      <c r="AH30" s="220">
        <v>0</v>
      </c>
      <c r="AI30" s="220">
        <v>46</v>
      </c>
      <c r="AJ30" s="220">
        <v>0</v>
      </c>
      <c r="AK30" s="178">
        <f t="shared" si="10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152</v>
      </c>
      <c r="B31" s="179" t="s">
        <v>200</v>
      </c>
      <c r="C31" s="178" t="s">
        <v>201</v>
      </c>
      <c r="D31" s="220">
        <f t="shared" si="2"/>
        <v>1195</v>
      </c>
      <c r="E31" s="220">
        <f t="shared" si="3"/>
        <v>1087</v>
      </c>
      <c r="F31" s="220">
        <f t="shared" si="4"/>
        <v>108</v>
      </c>
      <c r="G31" s="220">
        <v>67</v>
      </c>
      <c r="H31" s="220">
        <v>0</v>
      </c>
      <c r="I31" s="220">
        <v>0</v>
      </c>
      <c r="J31" s="220">
        <v>0</v>
      </c>
      <c r="K31" s="220">
        <v>0</v>
      </c>
      <c r="L31" s="220">
        <v>41</v>
      </c>
      <c r="M31" s="220">
        <v>0</v>
      </c>
      <c r="N31" s="220">
        <f t="shared" si="5"/>
        <v>0</v>
      </c>
      <c r="O31" s="220">
        <f>+'資源化量内訳'!Y31</f>
        <v>0</v>
      </c>
      <c r="P31" s="220">
        <f t="shared" si="6"/>
        <v>1087</v>
      </c>
      <c r="Q31" s="220">
        <v>1087</v>
      </c>
      <c r="R31" s="220">
        <f t="shared" si="7"/>
        <v>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f t="shared" si="8"/>
        <v>175</v>
      </c>
      <c r="AA31" s="220">
        <v>0</v>
      </c>
      <c r="AB31" s="220">
        <v>108</v>
      </c>
      <c r="AC31" s="220">
        <f t="shared" si="9"/>
        <v>67</v>
      </c>
      <c r="AD31" s="220">
        <v>67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178">
        <f t="shared" si="10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152</v>
      </c>
      <c r="B32" s="179" t="s">
        <v>202</v>
      </c>
      <c r="C32" s="178" t="s">
        <v>203</v>
      </c>
      <c r="D32" s="220">
        <f t="shared" si="2"/>
        <v>1823</v>
      </c>
      <c r="E32" s="220">
        <f t="shared" si="3"/>
        <v>1384</v>
      </c>
      <c r="F32" s="220">
        <f t="shared" si="4"/>
        <v>381</v>
      </c>
      <c r="G32" s="220">
        <v>276</v>
      </c>
      <c r="H32" s="220">
        <v>0</v>
      </c>
      <c r="I32" s="220">
        <v>0</v>
      </c>
      <c r="J32" s="220">
        <v>0</v>
      </c>
      <c r="K32" s="220">
        <v>0</v>
      </c>
      <c r="L32" s="220">
        <v>105</v>
      </c>
      <c r="M32" s="220">
        <v>0</v>
      </c>
      <c r="N32" s="220">
        <f t="shared" si="5"/>
        <v>0</v>
      </c>
      <c r="O32" s="220">
        <f>+'資源化量内訳'!Y32</f>
        <v>58</v>
      </c>
      <c r="P32" s="220">
        <f t="shared" si="6"/>
        <v>1462</v>
      </c>
      <c r="Q32" s="220">
        <v>1384</v>
      </c>
      <c r="R32" s="220">
        <f t="shared" si="7"/>
        <v>78</v>
      </c>
      <c r="S32" s="220">
        <v>78</v>
      </c>
      <c r="T32" s="220">
        <v>0</v>
      </c>
      <c r="U32" s="220">
        <v>0</v>
      </c>
      <c r="V32" s="220">
        <v>0</v>
      </c>
      <c r="W32" s="220">
        <v>0</v>
      </c>
      <c r="X32" s="220">
        <v>0</v>
      </c>
      <c r="Y32" s="220">
        <v>0</v>
      </c>
      <c r="Z32" s="220">
        <f t="shared" si="8"/>
        <v>327</v>
      </c>
      <c r="AA32" s="220">
        <v>0</v>
      </c>
      <c r="AB32" s="220">
        <v>187</v>
      </c>
      <c r="AC32" s="220">
        <f t="shared" si="9"/>
        <v>140</v>
      </c>
      <c r="AD32" s="220">
        <v>140</v>
      </c>
      <c r="AE32" s="220">
        <v>0</v>
      </c>
      <c r="AF32" s="220">
        <v>0</v>
      </c>
      <c r="AG32" s="220">
        <v>0</v>
      </c>
      <c r="AH32" s="220">
        <v>0</v>
      </c>
      <c r="AI32" s="220">
        <v>0</v>
      </c>
      <c r="AJ32" s="220">
        <v>0</v>
      </c>
      <c r="AK32" s="178">
        <f t="shared" si="10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152</v>
      </c>
      <c r="B33" s="179" t="s">
        <v>204</v>
      </c>
      <c r="C33" s="178" t="s">
        <v>205</v>
      </c>
      <c r="D33" s="220">
        <f t="shared" si="2"/>
        <v>1288</v>
      </c>
      <c r="E33" s="220">
        <f t="shared" si="3"/>
        <v>1158</v>
      </c>
      <c r="F33" s="220">
        <f t="shared" si="4"/>
        <v>130</v>
      </c>
      <c r="G33" s="220">
        <v>78</v>
      </c>
      <c r="H33" s="220">
        <v>0</v>
      </c>
      <c r="I33" s="220">
        <v>0</v>
      </c>
      <c r="J33" s="220">
        <v>0</v>
      </c>
      <c r="K33" s="220">
        <v>0</v>
      </c>
      <c r="L33" s="220">
        <v>52</v>
      </c>
      <c r="M33" s="220">
        <v>0</v>
      </c>
      <c r="N33" s="220">
        <f t="shared" si="5"/>
        <v>0</v>
      </c>
      <c r="O33" s="220">
        <f>+'資源化量内訳'!Y33</f>
        <v>0</v>
      </c>
      <c r="P33" s="220">
        <f t="shared" si="6"/>
        <v>1199</v>
      </c>
      <c r="Q33" s="220">
        <v>1158</v>
      </c>
      <c r="R33" s="220">
        <f t="shared" si="7"/>
        <v>41</v>
      </c>
      <c r="S33" s="220">
        <v>41</v>
      </c>
      <c r="T33" s="220">
        <v>0</v>
      </c>
      <c r="U33" s="220">
        <v>0</v>
      </c>
      <c r="V33" s="220">
        <v>0</v>
      </c>
      <c r="W33" s="220">
        <v>0</v>
      </c>
      <c r="X33" s="220">
        <v>0</v>
      </c>
      <c r="Y33" s="220">
        <v>0</v>
      </c>
      <c r="Z33" s="220">
        <f t="shared" si="8"/>
        <v>175</v>
      </c>
      <c r="AA33" s="220">
        <v>0</v>
      </c>
      <c r="AB33" s="220">
        <v>148</v>
      </c>
      <c r="AC33" s="220">
        <f t="shared" si="9"/>
        <v>27</v>
      </c>
      <c r="AD33" s="220">
        <v>27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178">
        <f t="shared" si="10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152</v>
      </c>
      <c r="B34" s="179" t="s">
        <v>206</v>
      </c>
      <c r="C34" s="178" t="s">
        <v>207</v>
      </c>
      <c r="D34" s="220">
        <f t="shared" si="2"/>
        <v>6329</v>
      </c>
      <c r="E34" s="220">
        <f t="shared" si="3"/>
        <v>5177</v>
      </c>
      <c r="F34" s="220">
        <f t="shared" si="4"/>
        <v>742</v>
      </c>
      <c r="G34" s="220">
        <v>307</v>
      </c>
      <c r="H34" s="220">
        <v>114</v>
      </c>
      <c r="I34" s="220">
        <v>0</v>
      </c>
      <c r="J34" s="220">
        <v>0</v>
      </c>
      <c r="K34" s="220">
        <v>0</v>
      </c>
      <c r="L34" s="220">
        <v>321</v>
      </c>
      <c r="M34" s="220">
        <v>0</v>
      </c>
      <c r="N34" s="220">
        <f t="shared" si="5"/>
        <v>0</v>
      </c>
      <c r="O34" s="220">
        <f>+'資源化量内訳'!Y34</f>
        <v>410</v>
      </c>
      <c r="P34" s="220">
        <f t="shared" si="6"/>
        <v>5328</v>
      </c>
      <c r="Q34" s="220">
        <v>5177</v>
      </c>
      <c r="R34" s="220">
        <f t="shared" si="7"/>
        <v>151</v>
      </c>
      <c r="S34" s="220">
        <v>151</v>
      </c>
      <c r="T34" s="220">
        <v>0</v>
      </c>
      <c r="U34" s="220">
        <v>0</v>
      </c>
      <c r="V34" s="220">
        <v>0</v>
      </c>
      <c r="W34" s="220">
        <v>0</v>
      </c>
      <c r="X34" s="220">
        <v>0</v>
      </c>
      <c r="Y34" s="220">
        <v>0</v>
      </c>
      <c r="Z34" s="220">
        <f t="shared" si="8"/>
        <v>768</v>
      </c>
      <c r="AA34" s="220">
        <v>0</v>
      </c>
      <c r="AB34" s="220">
        <v>656</v>
      </c>
      <c r="AC34" s="220">
        <f t="shared" si="9"/>
        <v>112</v>
      </c>
      <c r="AD34" s="220">
        <v>112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178">
        <f t="shared" si="10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  <row r="35" spans="1:46" s="177" customFormat="1" ht="12" customHeight="1">
      <c r="A35" s="178" t="s">
        <v>152</v>
      </c>
      <c r="B35" s="179" t="s">
        <v>208</v>
      </c>
      <c r="C35" s="178" t="s">
        <v>209</v>
      </c>
      <c r="D35" s="220">
        <f t="shared" si="2"/>
        <v>4692</v>
      </c>
      <c r="E35" s="220">
        <f t="shared" si="3"/>
        <v>4005</v>
      </c>
      <c r="F35" s="220">
        <f t="shared" si="4"/>
        <v>525</v>
      </c>
      <c r="G35" s="220">
        <v>248</v>
      </c>
      <c r="H35" s="220">
        <v>0</v>
      </c>
      <c r="I35" s="220">
        <v>0</v>
      </c>
      <c r="J35" s="220">
        <v>0</v>
      </c>
      <c r="K35" s="220">
        <v>0</v>
      </c>
      <c r="L35" s="220">
        <v>277</v>
      </c>
      <c r="M35" s="220">
        <v>0</v>
      </c>
      <c r="N35" s="220">
        <f t="shared" si="5"/>
        <v>0</v>
      </c>
      <c r="O35" s="220">
        <f>+'資源化量内訳'!Y35</f>
        <v>162</v>
      </c>
      <c r="P35" s="220">
        <f t="shared" si="6"/>
        <v>4127</v>
      </c>
      <c r="Q35" s="220">
        <v>4005</v>
      </c>
      <c r="R35" s="220">
        <f t="shared" si="7"/>
        <v>122</v>
      </c>
      <c r="S35" s="220">
        <v>122</v>
      </c>
      <c r="T35" s="220">
        <v>0</v>
      </c>
      <c r="U35" s="220"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f t="shared" si="8"/>
        <v>601</v>
      </c>
      <c r="AA35" s="220">
        <v>0</v>
      </c>
      <c r="AB35" s="220">
        <v>510</v>
      </c>
      <c r="AC35" s="220">
        <f t="shared" si="9"/>
        <v>91</v>
      </c>
      <c r="AD35" s="220">
        <v>91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178">
        <f t="shared" si="10"/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</row>
    <row r="36" spans="1:46" s="177" customFormat="1" ht="12" customHeight="1">
      <c r="A36" s="178" t="s">
        <v>152</v>
      </c>
      <c r="B36" s="179" t="s">
        <v>210</v>
      </c>
      <c r="C36" s="178" t="s">
        <v>211</v>
      </c>
      <c r="D36" s="220">
        <f t="shared" si="2"/>
        <v>837</v>
      </c>
      <c r="E36" s="220">
        <f t="shared" si="3"/>
        <v>670</v>
      </c>
      <c r="F36" s="220">
        <f t="shared" si="4"/>
        <v>107</v>
      </c>
      <c r="G36" s="220">
        <v>67</v>
      </c>
      <c r="H36" s="220">
        <v>0</v>
      </c>
      <c r="I36" s="220">
        <v>0</v>
      </c>
      <c r="J36" s="220">
        <v>0</v>
      </c>
      <c r="K36" s="220">
        <v>0</v>
      </c>
      <c r="L36" s="220">
        <v>40</v>
      </c>
      <c r="M36" s="220">
        <v>0</v>
      </c>
      <c r="N36" s="220">
        <f t="shared" si="5"/>
        <v>0</v>
      </c>
      <c r="O36" s="220">
        <f>+'資源化量内訳'!Y36</f>
        <v>60</v>
      </c>
      <c r="P36" s="220">
        <f t="shared" si="6"/>
        <v>704</v>
      </c>
      <c r="Q36" s="220">
        <v>670</v>
      </c>
      <c r="R36" s="220">
        <f t="shared" si="7"/>
        <v>34</v>
      </c>
      <c r="S36" s="220">
        <v>34</v>
      </c>
      <c r="T36" s="220">
        <v>0</v>
      </c>
      <c r="U36" s="220">
        <v>0</v>
      </c>
      <c r="V36" s="220">
        <v>0</v>
      </c>
      <c r="W36" s="220">
        <v>0</v>
      </c>
      <c r="X36" s="220">
        <v>0</v>
      </c>
      <c r="Y36" s="220">
        <v>0</v>
      </c>
      <c r="Z36" s="220">
        <f t="shared" si="8"/>
        <v>111</v>
      </c>
      <c r="AA36" s="220">
        <v>0</v>
      </c>
      <c r="AB36" s="220">
        <v>87</v>
      </c>
      <c r="AC36" s="220">
        <f t="shared" si="9"/>
        <v>24</v>
      </c>
      <c r="AD36" s="220">
        <v>24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178">
        <f t="shared" si="10"/>
        <v>0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</row>
    <row r="37" spans="1:46" s="177" customFormat="1" ht="12" customHeight="1">
      <c r="A37" s="178" t="s">
        <v>152</v>
      </c>
      <c r="B37" s="179" t="s">
        <v>212</v>
      </c>
      <c r="C37" s="178" t="s">
        <v>213</v>
      </c>
      <c r="D37" s="220">
        <f t="shared" si="2"/>
        <v>1090</v>
      </c>
      <c r="E37" s="220">
        <f t="shared" si="3"/>
        <v>843</v>
      </c>
      <c r="F37" s="220">
        <f t="shared" si="4"/>
        <v>114</v>
      </c>
      <c r="G37" s="220">
        <v>58</v>
      </c>
      <c r="H37" s="220">
        <v>0</v>
      </c>
      <c r="I37" s="220">
        <v>0</v>
      </c>
      <c r="J37" s="220">
        <v>0</v>
      </c>
      <c r="K37" s="220">
        <v>0</v>
      </c>
      <c r="L37" s="220">
        <v>56</v>
      </c>
      <c r="M37" s="220">
        <v>0</v>
      </c>
      <c r="N37" s="220">
        <f t="shared" si="5"/>
        <v>0</v>
      </c>
      <c r="O37" s="220">
        <f>+'資源化量内訳'!Y37</f>
        <v>133</v>
      </c>
      <c r="P37" s="220">
        <f t="shared" si="6"/>
        <v>872</v>
      </c>
      <c r="Q37" s="220">
        <v>843</v>
      </c>
      <c r="R37" s="220">
        <f t="shared" si="7"/>
        <v>29</v>
      </c>
      <c r="S37" s="220">
        <v>29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0">
        <v>0</v>
      </c>
      <c r="Z37" s="220">
        <f t="shared" si="8"/>
        <v>129</v>
      </c>
      <c r="AA37" s="220">
        <v>0</v>
      </c>
      <c r="AB37" s="220">
        <v>108</v>
      </c>
      <c r="AC37" s="220">
        <f t="shared" si="9"/>
        <v>21</v>
      </c>
      <c r="AD37" s="220">
        <v>21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178">
        <f t="shared" si="10"/>
        <v>0</v>
      </c>
      <c r="AL37" s="178">
        <v>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</row>
    <row r="38" spans="1:46" s="177" customFormat="1" ht="12" customHeight="1">
      <c r="A38" s="178" t="s">
        <v>152</v>
      </c>
      <c r="B38" s="179" t="s">
        <v>214</v>
      </c>
      <c r="C38" s="178" t="s">
        <v>215</v>
      </c>
      <c r="D38" s="220">
        <f t="shared" si="2"/>
        <v>611</v>
      </c>
      <c r="E38" s="220">
        <f t="shared" si="3"/>
        <v>475</v>
      </c>
      <c r="F38" s="220">
        <f t="shared" si="4"/>
        <v>70</v>
      </c>
      <c r="G38" s="220">
        <v>49</v>
      </c>
      <c r="H38" s="220">
        <v>0</v>
      </c>
      <c r="I38" s="220">
        <v>0</v>
      </c>
      <c r="J38" s="220">
        <v>0</v>
      </c>
      <c r="K38" s="220">
        <v>0</v>
      </c>
      <c r="L38" s="220">
        <v>21</v>
      </c>
      <c r="M38" s="220">
        <v>0</v>
      </c>
      <c r="N38" s="220">
        <f t="shared" si="5"/>
        <v>0</v>
      </c>
      <c r="O38" s="220">
        <f>+'資源化量内訳'!Y38</f>
        <v>66</v>
      </c>
      <c r="P38" s="220">
        <f t="shared" si="6"/>
        <v>499</v>
      </c>
      <c r="Q38" s="220">
        <v>475</v>
      </c>
      <c r="R38" s="220">
        <f t="shared" si="7"/>
        <v>24</v>
      </c>
      <c r="S38" s="220">
        <v>24</v>
      </c>
      <c r="T38" s="220">
        <v>0</v>
      </c>
      <c r="U38" s="220">
        <v>0</v>
      </c>
      <c r="V38" s="220">
        <v>0</v>
      </c>
      <c r="W38" s="220">
        <v>0</v>
      </c>
      <c r="X38" s="220">
        <v>0</v>
      </c>
      <c r="Y38" s="220">
        <v>0</v>
      </c>
      <c r="Z38" s="220">
        <f t="shared" si="8"/>
        <v>79</v>
      </c>
      <c r="AA38" s="220">
        <v>0</v>
      </c>
      <c r="AB38" s="220">
        <v>61</v>
      </c>
      <c r="AC38" s="220">
        <f t="shared" si="9"/>
        <v>18</v>
      </c>
      <c r="AD38" s="220">
        <v>18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178">
        <f t="shared" si="10"/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</row>
    <row r="39" spans="1:46" s="177" customFormat="1" ht="12" customHeight="1">
      <c r="A39" s="178" t="s">
        <v>152</v>
      </c>
      <c r="B39" s="179" t="s">
        <v>216</v>
      </c>
      <c r="C39" s="178" t="s">
        <v>217</v>
      </c>
      <c r="D39" s="220">
        <f t="shared" si="2"/>
        <v>583</v>
      </c>
      <c r="E39" s="220">
        <f t="shared" si="3"/>
        <v>509</v>
      </c>
      <c r="F39" s="220">
        <f t="shared" si="4"/>
        <v>74</v>
      </c>
      <c r="G39" s="220">
        <v>37</v>
      </c>
      <c r="H39" s="220">
        <v>0</v>
      </c>
      <c r="I39" s="220">
        <v>0</v>
      </c>
      <c r="J39" s="220">
        <v>0</v>
      </c>
      <c r="K39" s="220">
        <v>0</v>
      </c>
      <c r="L39" s="220">
        <v>37</v>
      </c>
      <c r="M39" s="220">
        <v>0</v>
      </c>
      <c r="N39" s="220">
        <f t="shared" si="5"/>
        <v>0</v>
      </c>
      <c r="O39" s="220">
        <f>+'資源化量内訳'!Y39</f>
        <v>0</v>
      </c>
      <c r="P39" s="220">
        <f t="shared" si="6"/>
        <v>527</v>
      </c>
      <c r="Q39" s="220">
        <v>509</v>
      </c>
      <c r="R39" s="220">
        <f t="shared" si="7"/>
        <v>18</v>
      </c>
      <c r="S39" s="220">
        <v>18</v>
      </c>
      <c r="T39" s="220">
        <v>0</v>
      </c>
      <c r="U39" s="220">
        <v>0</v>
      </c>
      <c r="V39" s="220">
        <v>0</v>
      </c>
      <c r="W39" s="220">
        <v>0</v>
      </c>
      <c r="X39" s="220">
        <v>0</v>
      </c>
      <c r="Y39" s="220">
        <v>0</v>
      </c>
      <c r="Z39" s="220">
        <f t="shared" si="8"/>
        <v>77</v>
      </c>
      <c r="AA39" s="220">
        <v>0</v>
      </c>
      <c r="AB39" s="220">
        <v>63</v>
      </c>
      <c r="AC39" s="220">
        <f t="shared" si="9"/>
        <v>14</v>
      </c>
      <c r="AD39" s="220">
        <v>14</v>
      </c>
      <c r="AE39" s="220">
        <v>0</v>
      </c>
      <c r="AF39" s="220">
        <v>0</v>
      </c>
      <c r="AG39" s="220">
        <v>0</v>
      </c>
      <c r="AH39" s="220">
        <v>0</v>
      </c>
      <c r="AI39" s="220">
        <v>0</v>
      </c>
      <c r="AJ39" s="220">
        <v>0</v>
      </c>
      <c r="AK39" s="178">
        <f t="shared" si="10"/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</row>
    <row r="40" spans="1:46" s="177" customFormat="1" ht="12" customHeight="1">
      <c r="A40" s="178" t="s">
        <v>152</v>
      </c>
      <c r="B40" s="179" t="s">
        <v>218</v>
      </c>
      <c r="C40" s="178" t="s">
        <v>219</v>
      </c>
      <c r="D40" s="220">
        <f aca="true" t="shared" si="11" ref="D40:D66">SUM(E40,F40,N40,O40)</f>
        <v>563</v>
      </c>
      <c r="E40" s="220">
        <f aca="true" t="shared" si="12" ref="E40:E66">+Q40</f>
        <v>384</v>
      </c>
      <c r="F40" s="220">
        <f aca="true" t="shared" si="13" ref="F40:F66">SUM(G40:M40)</f>
        <v>112</v>
      </c>
      <c r="G40" s="220">
        <v>24</v>
      </c>
      <c r="H40" s="220">
        <v>0</v>
      </c>
      <c r="I40" s="220">
        <v>0</v>
      </c>
      <c r="J40" s="220">
        <v>0</v>
      </c>
      <c r="K40" s="220">
        <v>0</v>
      </c>
      <c r="L40" s="220">
        <v>88</v>
      </c>
      <c r="M40" s="220">
        <v>0</v>
      </c>
      <c r="N40" s="220">
        <f aca="true" t="shared" si="14" ref="N40:N66">+AA40</f>
        <v>0</v>
      </c>
      <c r="O40" s="220">
        <f>+'資源化量内訳'!Y40</f>
        <v>67</v>
      </c>
      <c r="P40" s="220">
        <f aca="true" t="shared" si="15" ref="P40:P66">+SUM(Q40,R40)</f>
        <v>396</v>
      </c>
      <c r="Q40" s="220">
        <v>384</v>
      </c>
      <c r="R40" s="220">
        <f aca="true" t="shared" si="16" ref="R40:R66">+SUM(S40,T40,U40,V40,W40,X40,Y40)</f>
        <v>12</v>
      </c>
      <c r="S40" s="220">
        <v>12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f aca="true" t="shared" si="17" ref="Z40:Z66">SUM(AA40:AC40)</f>
        <v>57</v>
      </c>
      <c r="AA40" s="220">
        <v>0</v>
      </c>
      <c r="AB40" s="220">
        <v>48</v>
      </c>
      <c r="AC40" s="220">
        <f aca="true" t="shared" si="18" ref="AC40:AC66">SUM(AD40:AJ40)</f>
        <v>9</v>
      </c>
      <c r="AD40" s="220">
        <v>9</v>
      </c>
      <c r="AE40" s="220">
        <v>0</v>
      </c>
      <c r="AF40" s="220">
        <v>0</v>
      </c>
      <c r="AG40" s="220">
        <v>0</v>
      </c>
      <c r="AH40" s="220">
        <v>0</v>
      </c>
      <c r="AI40" s="220">
        <v>0</v>
      </c>
      <c r="AJ40" s="220">
        <v>0</v>
      </c>
      <c r="AK40" s="178">
        <f aca="true" t="shared" si="19" ref="AK40:AK66">SUM(AL40:AT40)</f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</row>
    <row r="41" spans="1:46" s="177" customFormat="1" ht="12" customHeight="1">
      <c r="A41" s="178" t="s">
        <v>152</v>
      </c>
      <c r="B41" s="179" t="s">
        <v>220</v>
      </c>
      <c r="C41" s="178" t="s">
        <v>221</v>
      </c>
      <c r="D41" s="220">
        <f t="shared" si="11"/>
        <v>7505</v>
      </c>
      <c r="E41" s="220">
        <f t="shared" si="12"/>
        <v>6052</v>
      </c>
      <c r="F41" s="220">
        <f t="shared" si="13"/>
        <v>905</v>
      </c>
      <c r="G41" s="220">
        <v>558</v>
      </c>
      <c r="H41" s="220">
        <v>0</v>
      </c>
      <c r="I41" s="220">
        <v>0</v>
      </c>
      <c r="J41" s="220">
        <v>0</v>
      </c>
      <c r="K41" s="220">
        <v>0</v>
      </c>
      <c r="L41" s="220">
        <v>347</v>
      </c>
      <c r="M41" s="220">
        <v>0</v>
      </c>
      <c r="N41" s="220">
        <f t="shared" si="14"/>
        <v>0</v>
      </c>
      <c r="O41" s="220">
        <f>+'資源化量内訳'!Y41</f>
        <v>548</v>
      </c>
      <c r="P41" s="220">
        <f t="shared" si="15"/>
        <v>6339</v>
      </c>
      <c r="Q41" s="220">
        <v>6052</v>
      </c>
      <c r="R41" s="220">
        <f t="shared" si="16"/>
        <v>287</v>
      </c>
      <c r="S41" s="220">
        <v>287</v>
      </c>
      <c r="T41" s="220">
        <v>0</v>
      </c>
      <c r="U41" s="220">
        <v>0</v>
      </c>
      <c r="V41" s="220">
        <v>0</v>
      </c>
      <c r="W41" s="220">
        <v>0</v>
      </c>
      <c r="X41" s="220">
        <v>0</v>
      </c>
      <c r="Y41" s="220">
        <v>0</v>
      </c>
      <c r="Z41" s="220">
        <f t="shared" si="17"/>
        <v>974</v>
      </c>
      <c r="AA41" s="220">
        <v>0</v>
      </c>
      <c r="AB41" s="220">
        <v>779</v>
      </c>
      <c r="AC41" s="220">
        <f t="shared" si="18"/>
        <v>195</v>
      </c>
      <c r="AD41" s="220">
        <v>195</v>
      </c>
      <c r="AE41" s="220">
        <v>0</v>
      </c>
      <c r="AF41" s="220">
        <v>0</v>
      </c>
      <c r="AG41" s="220">
        <v>0</v>
      </c>
      <c r="AH41" s="220">
        <v>0</v>
      </c>
      <c r="AI41" s="220">
        <v>0</v>
      </c>
      <c r="AJ41" s="220">
        <v>0</v>
      </c>
      <c r="AK41" s="178">
        <f t="shared" si="19"/>
        <v>0</v>
      </c>
      <c r="AL41" s="178">
        <v>0</v>
      </c>
      <c r="AM41" s="178">
        <v>0</v>
      </c>
      <c r="AN41" s="178">
        <v>0</v>
      </c>
      <c r="AO41" s="178">
        <v>0</v>
      </c>
      <c r="AP41" s="178">
        <v>0</v>
      </c>
      <c r="AQ41" s="178">
        <v>0</v>
      </c>
      <c r="AR41" s="178">
        <v>0</v>
      </c>
      <c r="AS41" s="178">
        <v>0</v>
      </c>
      <c r="AT41" s="178">
        <v>0</v>
      </c>
    </row>
    <row r="42" spans="1:46" s="177" customFormat="1" ht="12" customHeight="1">
      <c r="A42" s="178" t="s">
        <v>152</v>
      </c>
      <c r="B42" s="179" t="s">
        <v>222</v>
      </c>
      <c r="C42" s="178" t="s">
        <v>223</v>
      </c>
      <c r="D42" s="220">
        <f t="shared" si="11"/>
        <v>6238</v>
      </c>
      <c r="E42" s="220">
        <f t="shared" si="12"/>
        <v>5035</v>
      </c>
      <c r="F42" s="220">
        <f t="shared" si="13"/>
        <v>952</v>
      </c>
      <c r="G42" s="220">
        <v>952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0">
        <v>0</v>
      </c>
      <c r="N42" s="220">
        <f t="shared" si="14"/>
        <v>0</v>
      </c>
      <c r="O42" s="220">
        <f>+'資源化量内訳'!Y42</f>
        <v>251</v>
      </c>
      <c r="P42" s="220">
        <f t="shared" si="15"/>
        <v>5178</v>
      </c>
      <c r="Q42" s="220">
        <v>5035</v>
      </c>
      <c r="R42" s="220">
        <f t="shared" si="16"/>
        <v>143</v>
      </c>
      <c r="S42" s="220">
        <v>143</v>
      </c>
      <c r="T42" s="220">
        <v>0</v>
      </c>
      <c r="U42" s="220">
        <v>0</v>
      </c>
      <c r="V42" s="220">
        <v>0</v>
      </c>
      <c r="W42" s="220">
        <v>0</v>
      </c>
      <c r="X42" s="220">
        <v>0</v>
      </c>
      <c r="Y42" s="220">
        <v>0</v>
      </c>
      <c r="Z42" s="220">
        <f t="shared" si="17"/>
        <v>825</v>
      </c>
      <c r="AA42" s="220">
        <v>0</v>
      </c>
      <c r="AB42" s="220">
        <v>630</v>
      </c>
      <c r="AC42" s="220">
        <f t="shared" si="18"/>
        <v>195</v>
      </c>
      <c r="AD42" s="220">
        <v>195</v>
      </c>
      <c r="AE42" s="220">
        <v>0</v>
      </c>
      <c r="AF42" s="220">
        <v>0</v>
      </c>
      <c r="AG42" s="220">
        <v>0</v>
      </c>
      <c r="AH42" s="220">
        <v>0</v>
      </c>
      <c r="AI42" s="220">
        <v>0</v>
      </c>
      <c r="AJ42" s="220">
        <v>0</v>
      </c>
      <c r="AK42" s="178">
        <f t="shared" si="19"/>
        <v>0</v>
      </c>
      <c r="AL42" s="178">
        <v>0</v>
      </c>
      <c r="AM42" s="178">
        <v>0</v>
      </c>
      <c r="AN42" s="178">
        <v>0</v>
      </c>
      <c r="AO42" s="178">
        <v>0</v>
      </c>
      <c r="AP42" s="178">
        <v>0</v>
      </c>
      <c r="AQ42" s="178">
        <v>0</v>
      </c>
      <c r="AR42" s="178">
        <v>0</v>
      </c>
      <c r="AS42" s="178">
        <v>0</v>
      </c>
      <c r="AT42" s="178">
        <v>0</v>
      </c>
    </row>
    <row r="43" spans="1:46" s="177" customFormat="1" ht="12" customHeight="1">
      <c r="A43" s="178" t="s">
        <v>152</v>
      </c>
      <c r="B43" s="179" t="s">
        <v>224</v>
      </c>
      <c r="C43" s="178" t="s">
        <v>225</v>
      </c>
      <c r="D43" s="220">
        <f t="shared" si="11"/>
        <v>1564</v>
      </c>
      <c r="E43" s="220">
        <f t="shared" si="12"/>
        <v>1169</v>
      </c>
      <c r="F43" s="220">
        <f t="shared" si="13"/>
        <v>316</v>
      </c>
      <c r="G43" s="220">
        <v>316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f t="shared" si="14"/>
        <v>0</v>
      </c>
      <c r="O43" s="220">
        <f>+'資源化量内訳'!Y43</f>
        <v>79</v>
      </c>
      <c r="P43" s="220">
        <f t="shared" si="15"/>
        <v>1224</v>
      </c>
      <c r="Q43" s="220">
        <v>1169</v>
      </c>
      <c r="R43" s="220">
        <f t="shared" si="16"/>
        <v>55</v>
      </c>
      <c r="S43" s="220">
        <v>55</v>
      </c>
      <c r="T43" s="220">
        <v>0</v>
      </c>
      <c r="U43" s="220">
        <v>0</v>
      </c>
      <c r="V43" s="220">
        <v>0</v>
      </c>
      <c r="W43" s="220">
        <v>0</v>
      </c>
      <c r="X43" s="220">
        <v>0</v>
      </c>
      <c r="Y43" s="220">
        <v>0</v>
      </c>
      <c r="Z43" s="220">
        <f t="shared" si="17"/>
        <v>233</v>
      </c>
      <c r="AA43" s="220">
        <v>0</v>
      </c>
      <c r="AB43" s="220">
        <v>159</v>
      </c>
      <c r="AC43" s="220">
        <f t="shared" si="18"/>
        <v>74</v>
      </c>
      <c r="AD43" s="220">
        <v>74</v>
      </c>
      <c r="AE43" s="220">
        <v>0</v>
      </c>
      <c r="AF43" s="220">
        <v>0</v>
      </c>
      <c r="AG43" s="220">
        <v>0</v>
      </c>
      <c r="AH43" s="220">
        <v>0</v>
      </c>
      <c r="AI43" s="220">
        <v>0</v>
      </c>
      <c r="AJ43" s="220">
        <v>0</v>
      </c>
      <c r="AK43" s="178">
        <f t="shared" si="19"/>
        <v>0</v>
      </c>
      <c r="AL43" s="178">
        <v>0</v>
      </c>
      <c r="AM43" s="178">
        <v>0</v>
      </c>
      <c r="AN43" s="178">
        <v>0</v>
      </c>
      <c r="AO43" s="178">
        <v>0</v>
      </c>
      <c r="AP43" s="178">
        <v>0</v>
      </c>
      <c r="AQ43" s="178">
        <v>0</v>
      </c>
      <c r="AR43" s="178">
        <v>0</v>
      </c>
      <c r="AS43" s="178">
        <v>0</v>
      </c>
      <c r="AT43" s="178">
        <v>0</v>
      </c>
    </row>
    <row r="44" spans="1:46" s="177" customFormat="1" ht="12" customHeight="1">
      <c r="A44" s="178" t="s">
        <v>152</v>
      </c>
      <c r="B44" s="179" t="s">
        <v>226</v>
      </c>
      <c r="C44" s="178" t="s">
        <v>227</v>
      </c>
      <c r="D44" s="220">
        <f t="shared" si="11"/>
        <v>911</v>
      </c>
      <c r="E44" s="220">
        <f t="shared" si="12"/>
        <v>666</v>
      </c>
      <c r="F44" s="220">
        <f t="shared" si="13"/>
        <v>214</v>
      </c>
      <c r="G44" s="220">
        <v>214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f t="shared" si="14"/>
        <v>0</v>
      </c>
      <c r="O44" s="220">
        <f>+'資源化量内訳'!Y44</f>
        <v>31</v>
      </c>
      <c r="P44" s="220">
        <f t="shared" si="15"/>
        <v>706</v>
      </c>
      <c r="Q44" s="220">
        <v>666</v>
      </c>
      <c r="R44" s="220">
        <f t="shared" si="16"/>
        <v>40</v>
      </c>
      <c r="S44" s="220">
        <v>40</v>
      </c>
      <c r="T44" s="220">
        <v>0</v>
      </c>
      <c r="U44" s="220">
        <v>0</v>
      </c>
      <c r="V44" s="220">
        <v>0</v>
      </c>
      <c r="W44" s="220">
        <v>0</v>
      </c>
      <c r="X44" s="220">
        <v>0</v>
      </c>
      <c r="Y44" s="220">
        <v>0</v>
      </c>
      <c r="Z44" s="220">
        <f t="shared" si="17"/>
        <v>143</v>
      </c>
      <c r="AA44" s="220">
        <v>0</v>
      </c>
      <c r="AB44" s="220">
        <v>89</v>
      </c>
      <c r="AC44" s="220">
        <f t="shared" si="18"/>
        <v>54</v>
      </c>
      <c r="AD44" s="220">
        <v>54</v>
      </c>
      <c r="AE44" s="220">
        <v>0</v>
      </c>
      <c r="AF44" s="220">
        <v>0</v>
      </c>
      <c r="AG44" s="220">
        <v>0</v>
      </c>
      <c r="AH44" s="220">
        <v>0</v>
      </c>
      <c r="AI44" s="220">
        <v>0</v>
      </c>
      <c r="AJ44" s="220">
        <v>0</v>
      </c>
      <c r="AK44" s="178">
        <f t="shared" si="19"/>
        <v>0</v>
      </c>
      <c r="AL44" s="178">
        <v>0</v>
      </c>
      <c r="AM44" s="178">
        <v>0</v>
      </c>
      <c r="AN44" s="178">
        <v>0</v>
      </c>
      <c r="AO44" s="178">
        <v>0</v>
      </c>
      <c r="AP44" s="178">
        <v>0</v>
      </c>
      <c r="AQ44" s="178">
        <v>0</v>
      </c>
      <c r="AR44" s="178">
        <v>0</v>
      </c>
      <c r="AS44" s="178">
        <v>0</v>
      </c>
      <c r="AT44" s="178">
        <v>0</v>
      </c>
    </row>
    <row r="45" spans="1:46" s="177" customFormat="1" ht="12" customHeight="1">
      <c r="A45" s="178" t="s">
        <v>152</v>
      </c>
      <c r="B45" s="179" t="s">
        <v>228</v>
      </c>
      <c r="C45" s="178" t="s">
        <v>229</v>
      </c>
      <c r="D45" s="220">
        <f t="shared" si="11"/>
        <v>5330</v>
      </c>
      <c r="E45" s="220">
        <f t="shared" si="12"/>
        <v>4204</v>
      </c>
      <c r="F45" s="220">
        <f t="shared" si="13"/>
        <v>954</v>
      </c>
      <c r="G45" s="220">
        <v>954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20">
        <f t="shared" si="14"/>
        <v>0</v>
      </c>
      <c r="O45" s="220">
        <f>+'資源化量内訳'!Y45</f>
        <v>172</v>
      </c>
      <c r="P45" s="220">
        <f t="shared" si="15"/>
        <v>4415</v>
      </c>
      <c r="Q45" s="220">
        <v>4204</v>
      </c>
      <c r="R45" s="220">
        <f t="shared" si="16"/>
        <v>211</v>
      </c>
      <c r="S45" s="220">
        <v>211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220">
        <f t="shared" si="17"/>
        <v>915</v>
      </c>
      <c r="AA45" s="220">
        <v>0</v>
      </c>
      <c r="AB45" s="220">
        <v>629</v>
      </c>
      <c r="AC45" s="220">
        <f t="shared" si="18"/>
        <v>286</v>
      </c>
      <c r="AD45" s="220">
        <v>286</v>
      </c>
      <c r="AE45" s="220">
        <v>0</v>
      </c>
      <c r="AF45" s="220">
        <v>0</v>
      </c>
      <c r="AG45" s="220">
        <v>0</v>
      </c>
      <c r="AH45" s="220">
        <v>0</v>
      </c>
      <c r="AI45" s="220">
        <v>0</v>
      </c>
      <c r="AJ45" s="220">
        <v>0</v>
      </c>
      <c r="AK45" s="178">
        <f t="shared" si="19"/>
        <v>0</v>
      </c>
      <c r="AL45" s="178">
        <v>0</v>
      </c>
      <c r="AM45" s="178">
        <v>0</v>
      </c>
      <c r="AN45" s="178">
        <v>0</v>
      </c>
      <c r="AO45" s="178">
        <v>0</v>
      </c>
      <c r="AP45" s="178">
        <v>0</v>
      </c>
      <c r="AQ45" s="178">
        <v>0</v>
      </c>
      <c r="AR45" s="178">
        <v>0</v>
      </c>
      <c r="AS45" s="178">
        <v>0</v>
      </c>
      <c r="AT45" s="178">
        <v>0</v>
      </c>
    </row>
    <row r="46" spans="1:46" s="177" customFormat="1" ht="12" customHeight="1">
      <c r="A46" s="178" t="s">
        <v>152</v>
      </c>
      <c r="B46" s="179" t="s">
        <v>230</v>
      </c>
      <c r="C46" s="178" t="s">
        <v>231</v>
      </c>
      <c r="D46" s="220">
        <f t="shared" si="11"/>
        <v>5207</v>
      </c>
      <c r="E46" s="220">
        <f t="shared" si="12"/>
        <v>4486</v>
      </c>
      <c r="F46" s="220">
        <f t="shared" si="13"/>
        <v>493</v>
      </c>
      <c r="G46" s="220">
        <v>0</v>
      </c>
      <c r="H46" s="220">
        <v>0</v>
      </c>
      <c r="I46" s="220">
        <v>0</v>
      </c>
      <c r="J46" s="220">
        <v>0</v>
      </c>
      <c r="K46" s="220">
        <v>0</v>
      </c>
      <c r="L46" s="220">
        <v>493</v>
      </c>
      <c r="M46" s="220">
        <v>0</v>
      </c>
      <c r="N46" s="220">
        <f t="shared" si="14"/>
        <v>0</v>
      </c>
      <c r="O46" s="220">
        <f>+'資源化量内訳'!Y46</f>
        <v>228</v>
      </c>
      <c r="P46" s="220">
        <f t="shared" si="15"/>
        <v>4539</v>
      </c>
      <c r="Q46" s="220">
        <v>4486</v>
      </c>
      <c r="R46" s="220">
        <f t="shared" si="16"/>
        <v>53</v>
      </c>
      <c r="S46" s="220">
        <v>0</v>
      </c>
      <c r="T46" s="220">
        <v>0</v>
      </c>
      <c r="U46" s="220">
        <v>0</v>
      </c>
      <c r="V46" s="220">
        <v>0</v>
      </c>
      <c r="W46" s="220">
        <v>0</v>
      </c>
      <c r="X46" s="220">
        <v>53</v>
      </c>
      <c r="Y46" s="220">
        <v>0</v>
      </c>
      <c r="Z46" s="220">
        <f t="shared" si="17"/>
        <v>667</v>
      </c>
      <c r="AA46" s="220">
        <v>0</v>
      </c>
      <c r="AB46" s="220">
        <v>538</v>
      </c>
      <c r="AC46" s="220">
        <f t="shared" si="18"/>
        <v>129</v>
      </c>
      <c r="AD46" s="220">
        <v>0</v>
      </c>
      <c r="AE46" s="220">
        <v>0</v>
      </c>
      <c r="AF46" s="220">
        <v>0</v>
      </c>
      <c r="AG46" s="220">
        <v>0</v>
      </c>
      <c r="AH46" s="220">
        <v>0</v>
      </c>
      <c r="AI46" s="220">
        <v>129</v>
      </c>
      <c r="AJ46" s="220">
        <v>0</v>
      </c>
      <c r="AK46" s="178">
        <f t="shared" si="19"/>
        <v>2134</v>
      </c>
      <c r="AL46" s="178">
        <v>0</v>
      </c>
      <c r="AM46" s="178">
        <v>2134</v>
      </c>
      <c r="AN46" s="178">
        <v>0</v>
      </c>
      <c r="AO46" s="178">
        <v>0</v>
      </c>
      <c r="AP46" s="178">
        <v>0</v>
      </c>
      <c r="AQ46" s="178">
        <v>0</v>
      </c>
      <c r="AR46" s="178">
        <v>0</v>
      </c>
      <c r="AS46" s="178">
        <v>0</v>
      </c>
      <c r="AT46" s="178">
        <v>0</v>
      </c>
    </row>
    <row r="47" spans="1:46" s="177" customFormat="1" ht="12" customHeight="1">
      <c r="A47" s="178" t="s">
        <v>152</v>
      </c>
      <c r="B47" s="179" t="s">
        <v>232</v>
      </c>
      <c r="C47" s="178" t="s">
        <v>233</v>
      </c>
      <c r="D47" s="220">
        <f t="shared" si="11"/>
        <v>1525</v>
      </c>
      <c r="E47" s="220">
        <f t="shared" si="12"/>
        <v>1240</v>
      </c>
      <c r="F47" s="220">
        <f t="shared" si="13"/>
        <v>222</v>
      </c>
      <c r="G47" s="220">
        <v>0</v>
      </c>
      <c r="H47" s="220">
        <v>0</v>
      </c>
      <c r="I47" s="220">
        <v>0</v>
      </c>
      <c r="J47" s="220">
        <v>0</v>
      </c>
      <c r="K47" s="220">
        <v>0</v>
      </c>
      <c r="L47" s="220">
        <v>222</v>
      </c>
      <c r="M47" s="220">
        <v>0</v>
      </c>
      <c r="N47" s="220">
        <f t="shared" si="14"/>
        <v>0</v>
      </c>
      <c r="O47" s="220">
        <f>+'資源化量内訳'!Y47</f>
        <v>63</v>
      </c>
      <c r="P47" s="220">
        <f t="shared" si="15"/>
        <v>1248</v>
      </c>
      <c r="Q47" s="220">
        <v>1240</v>
      </c>
      <c r="R47" s="220">
        <f t="shared" si="16"/>
        <v>8</v>
      </c>
      <c r="S47" s="220">
        <v>0</v>
      </c>
      <c r="T47" s="220">
        <v>0</v>
      </c>
      <c r="U47" s="220">
        <v>0</v>
      </c>
      <c r="V47" s="220">
        <v>0</v>
      </c>
      <c r="W47" s="220">
        <v>0</v>
      </c>
      <c r="X47" s="220">
        <v>8</v>
      </c>
      <c r="Y47" s="220">
        <v>0</v>
      </c>
      <c r="Z47" s="220">
        <f t="shared" si="17"/>
        <v>212</v>
      </c>
      <c r="AA47" s="220">
        <v>0</v>
      </c>
      <c r="AB47" s="220">
        <v>147</v>
      </c>
      <c r="AC47" s="220">
        <f t="shared" si="18"/>
        <v>65</v>
      </c>
      <c r="AD47" s="220">
        <v>0</v>
      </c>
      <c r="AE47" s="220">
        <v>0</v>
      </c>
      <c r="AF47" s="220">
        <v>0</v>
      </c>
      <c r="AG47" s="220">
        <v>0</v>
      </c>
      <c r="AH47" s="220">
        <v>0</v>
      </c>
      <c r="AI47" s="220">
        <v>65</v>
      </c>
      <c r="AJ47" s="220">
        <v>0</v>
      </c>
      <c r="AK47" s="178">
        <f t="shared" si="19"/>
        <v>0</v>
      </c>
      <c r="AL47" s="178">
        <v>0</v>
      </c>
      <c r="AM47" s="178">
        <v>0</v>
      </c>
      <c r="AN47" s="178">
        <v>0</v>
      </c>
      <c r="AO47" s="178">
        <v>0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</row>
    <row r="48" spans="1:46" s="177" customFormat="1" ht="12" customHeight="1">
      <c r="A48" s="178" t="s">
        <v>152</v>
      </c>
      <c r="B48" s="179" t="s">
        <v>234</v>
      </c>
      <c r="C48" s="178" t="s">
        <v>235</v>
      </c>
      <c r="D48" s="220">
        <f t="shared" si="11"/>
        <v>3763</v>
      </c>
      <c r="E48" s="220">
        <f t="shared" si="12"/>
        <v>3245</v>
      </c>
      <c r="F48" s="220">
        <f t="shared" si="13"/>
        <v>354</v>
      </c>
      <c r="G48" s="220">
        <v>0</v>
      </c>
      <c r="H48" s="220">
        <v>0</v>
      </c>
      <c r="I48" s="220">
        <v>0</v>
      </c>
      <c r="J48" s="220">
        <v>0</v>
      </c>
      <c r="K48" s="220">
        <v>0</v>
      </c>
      <c r="L48" s="220">
        <v>354</v>
      </c>
      <c r="M48" s="220">
        <v>0</v>
      </c>
      <c r="N48" s="220">
        <f t="shared" si="14"/>
        <v>0</v>
      </c>
      <c r="O48" s="220">
        <f>+'資源化量内訳'!Y48</f>
        <v>164</v>
      </c>
      <c r="P48" s="220">
        <f t="shared" si="15"/>
        <v>3262</v>
      </c>
      <c r="Q48" s="220">
        <v>3245</v>
      </c>
      <c r="R48" s="220">
        <f t="shared" si="16"/>
        <v>17</v>
      </c>
      <c r="S48" s="220">
        <v>0</v>
      </c>
      <c r="T48" s="220">
        <v>0</v>
      </c>
      <c r="U48" s="220">
        <v>0</v>
      </c>
      <c r="V48" s="220">
        <v>0</v>
      </c>
      <c r="W48" s="220">
        <v>0</v>
      </c>
      <c r="X48" s="220">
        <v>17</v>
      </c>
      <c r="Y48" s="220">
        <v>0</v>
      </c>
      <c r="Z48" s="220">
        <f t="shared" si="17"/>
        <v>489</v>
      </c>
      <c r="AA48" s="220">
        <v>0</v>
      </c>
      <c r="AB48" s="220">
        <v>389</v>
      </c>
      <c r="AC48" s="220">
        <f t="shared" si="18"/>
        <v>100</v>
      </c>
      <c r="AD48" s="220">
        <v>0</v>
      </c>
      <c r="AE48" s="220">
        <v>0</v>
      </c>
      <c r="AF48" s="220">
        <v>0</v>
      </c>
      <c r="AG48" s="220">
        <v>0</v>
      </c>
      <c r="AH48" s="220">
        <v>0</v>
      </c>
      <c r="AI48" s="220">
        <v>100</v>
      </c>
      <c r="AJ48" s="220">
        <v>0</v>
      </c>
      <c r="AK48" s="178">
        <f t="shared" si="19"/>
        <v>0</v>
      </c>
      <c r="AL48" s="178">
        <v>0</v>
      </c>
      <c r="AM48" s="178">
        <v>0</v>
      </c>
      <c r="AN48" s="178">
        <v>0</v>
      </c>
      <c r="AO48" s="178">
        <v>0</v>
      </c>
      <c r="AP48" s="178">
        <v>0</v>
      </c>
      <c r="AQ48" s="178">
        <v>0</v>
      </c>
      <c r="AR48" s="178">
        <v>0</v>
      </c>
      <c r="AS48" s="178">
        <v>0</v>
      </c>
      <c r="AT48" s="178">
        <v>0</v>
      </c>
    </row>
    <row r="49" spans="1:46" s="177" customFormat="1" ht="12" customHeight="1">
      <c r="A49" s="178" t="s">
        <v>152</v>
      </c>
      <c r="B49" s="179" t="s">
        <v>236</v>
      </c>
      <c r="C49" s="178" t="s">
        <v>237</v>
      </c>
      <c r="D49" s="220">
        <f t="shared" si="11"/>
        <v>738</v>
      </c>
      <c r="E49" s="220">
        <f t="shared" si="12"/>
        <v>573</v>
      </c>
      <c r="F49" s="220">
        <f t="shared" si="13"/>
        <v>136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136</v>
      </c>
      <c r="M49" s="220">
        <v>0</v>
      </c>
      <c r="N49" s="220">
        <f t="shared" si="14"/>
        <v>0</v>
      </c>
      <c r="O49" s="220">
        <f>+'資源化量内訳'!Y49</f>
        <v>29</v>
      </c>
      <c r="P49" s="220">
        <f t="shared" si="15"/>
        <v>577</v>
      </c>
      <c r="Q49" s="220">
        <v>573</v>
      </c>
      <c r="R49" s="220">
        <f t="shared" si="16"/>
        <v>4</v>
      </c>
      <c r="S49" s="220">
        <v>0</v>
      </c>
      <c r="T49" s="220">
        <v>0</v>
      </c>
      <c r="U49" s="220">
        <v>0</v>
      </c>
      <c r="V49" s="220">
        <v>0</v>
      </c>
      <c r="W49" s="220">
        <v>0</v>
      </c>
      <c r="X49" s="220">
        <v>4</v>
      </c>
      <c r="Y49" s="220">
        <v>0</v>
      </c>
      <c r="Z49" s="220">
        <f t="shared" si="17"/>
        <v>108</v>
      </c>
      <c r="AA49" s="220">
        <v>0</v>
      </c>
      <c r="AB49" s="220">
        <v>68</v>
      </c>
      <c r="AC49" s="220">
        <f t="shared" si="18"/>
        <v>40</v>
      </c>
      <c r="AD49" s="220">
        <v>0</v>
      </c>
      <c r="AE49" s="220">
        <v>0</v>
      </c>
      <c r="AF49" s="220">
        <v>0</v>
      </c>
      <c r="AG49" s="220">
        <v>0</v>
      </c>
      <c r="AH49" s="220">
        <v>0</v>
      </c>
      <c r="AI49" s="220">
        <v>40</v>
      </c>
      <c r="AJ49" s="220">
        <v>0</v>
      </c>
      <c r="AK49" s="178">
        <f t="shared" si="19"/>
        <v>0</v>
      </c>
      <c r="AL49" s="178">
        <v>0</v>
      </c>
      <c r="AM49" s="178">
        <v>0</v>
      </c>
      <c r="AN49" s="178">
        <v>0</v>
      </c>
      <c r="AO49" s="178">
        <v>0</v>
      </c>
      <c r="AP49" s="178">
        <v>0</v>
      </c>
      <c r="AQ49" s="178">
        <v>0</v>
      </c>
      <c r="AR49" s="178">
        <v>0</v>
      </c>
      <c r="AS49" s="178">
        <v>0</v>
      </c>
      <c r="AT49" s="178">
        <v>0</v>
      </c>
    </row>
    <row r="50" spans="1:46" s="177" customFormat="1" ht="12" customHeight="1">
      <c r="A50" s="178" t="s">
        <v>152</v>
      </c>
      <c r="B50" s="179" t="s">
        <v>238</v>
      </c>
      <c r="C50" s="178" t="s">
        <v>239</v>
      </c>
      <c r="D50" s="220">
        <f t="shared" si="11"/>
        <v>5307</v>
      </c>
      <c r="E50" s="220">
        <f t="shared" si="12"/>
        <v>4267</v>
      </c>
      <c r="F50" s="220">
        <f t="shared" si="13"/>
        <v>1040</v>
      </c>
      <c r="G50" s="220">
        <v>1040</v>
      </c>
      <c r="H50" s="220">
        <v>0</v>
      </c>
      <c r="I50" s="220">
        <v>0</v>
      </c>
      <c r="J50" s="220">
        <v>0</v>
      </c>
      <c r="K50" s="220">
        <v>0</v>
      </c>
      <c r="L50" s="220">
        <v>0</v>
      </c>
      <c r="M50" s="220">
        <v>0</v>
      </c>
      <c r="N50" s="220">
        <f t="shared" si="14"/>
        <v>0</v>
      </c>
      <c r="O50" s="220">
        <f>+'資源化量内訳'!Y50</f>
        <v>0</v>
      </c>
      <c r="P50" s="220">
        <f t="shared" si="15"/>
        <v>4356</v>
      </c>
      <c r="Q50" s="220">
        <v>4267</v>
      </c>
      <c r="R50" s="220">
        <f t="shared" si="16"/>
        <v>89</v>
      </c>
      <c r="S50" s="220">
        <v>89</v>
      </c>
      <c r="T50" s="220">
        <v>0</v>
      </c>
      <c r="U50" s="220">
        <v>0</v>
      </c>
      <c r="V50" s="220">
        <v>0</v>
      </c>
      <c r="W50" s="220">
        <v>0</v>
      </c>
      <c r="X50" s="220">
        <v>0</v>
      </c>
      <c r="Y50" s="220">
        <v>0</v>
      </c>
      <c r="Z50" s="220">
        <f t="shared" si="17"/>
        <v>719</v>
      </c>
      <c r="AA50" s="220">
        <v>0</v>
      </c>
      <c r="AB50" s="220">
        <v>574</v>
      </c>
      <c r="AC50" s="220">
        <f t="shared" si="18"/>
        <v>145</v>
      </c>
      <c r="AD50" s="220">
        <v>145</v>
      </c>
      <c r="AE50" s="220">
        <v>0</v>
      </c>
      <c r="AF50" s="220">
        <v>0</v>
      </c>
      <c r="AG50" s="220">
        <v>0</v>
      </c>
      <c r="AH50" s="220">
        <v>0</v>
      </c>
      <c r="AI50" s="220">
        <v>0</v>
      </c>
      <c r="AJ50" s="220">
        <v>0</v>
      </c>
      <c r="AK50" s="178">
        <f t="shared" si="19"/>
        <v>0</v>
      </c>
      <c r="AL50" s="178">
        <v>0</v>
      </c>
      <c r="AM50" s="178">
        <v>0</v>
      </c>
      <c r="AN50" s="178">
        <v>0</v>
      </c>
      <c r="AO50" s="178">
        <v>0</v>
      </c>
      <c r="AP50" s="178">
        <v>0</v>
      </c>
      <c r="AQ50" s="178">
        <v>0</v>
      </c>
      <c r="AR50" s="178">
        <v>0</v>
      </c>
      <c r="AS50" s="178">
        <v>0</v>
      </c>
      <c r="AT50" s="178">
        <v>0</v>
      </c>
    </row>
    <row r="51" spans="1:46" s="177" customFormat="1" ht="12" customHeight="1">
      <c r="A51" s="178" t="s">
        <v>152</v>
      </c>
      <c r="B51" s="179" t="s">
        <v>240</v>
      </c>
      <c r="C51" s="178" t="s">
        <v>241</v>
      </c>
      <c r="D51" s="220">
        <f t="shared" si="11"/>
        <v>1963</v>
      </c>
      <c r="E51" s="220">
        <f t="shared" si="12"/>
        <v>1553</v>
      </c>
      <c r="F51" s="220">
        <f t="shared" si="13"/>
        <v>410</v>
      </c>
      <c r="G51" s="220">
        <v>410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0">
        <v>0</v>
      </c>
      <c r="N51" s="220">
        <f t="shared" si="14"/>
        <v>0</v>
      </c>
      <c r="O51" s="220">
        <f>+'資源化量内訳'!Y51</f>
        <v>0</v>
      </c>
      <c r="P51" s="220">
        <f t="shared" si="15"/>
        <v>1585</v>
      </c>
      <c r="Q51" s="220">
        <v>1553</v>
      </c>
      <c r="R51" s="220">
        <f t="shared" si="16"/>
        <v>32</v>
      </c>
      <c r="S51" s="220">
        <v>32</v>
      </c>
      <c r="T51" s="220">
        <v>0</v>
      </c>
      <c r="U51" s="220">
        <v>0</v>
      </c>
      <c r="V51" s="220">
        <v>0</v>
      </c>
      <c r="W51" s="220">
        <v>0</v>
      </c>
      <c r="X51" s="220">
        <v>0</v>
      </c>
      <c r="Y51" s="220">
        <v>0</v>
      </c>
      <c r="Z51" s="220">
        <f t="shared" si="17"/>
        <v>261</v>
      </c>
      <c r="AA51" s="220">
        <v>0</v>
      </c>
      <c r="AB51" s="220">
        <v>209</v>
      </c>
      <c r="AC51" s="220">
        <f t="shared" si="18"/>
        <v>52</v>
      </c>
      <c r="AD51" s="220">
        <v>52</v>
      </c>
      <c r="AE51" s="220">
        <v>0</v>
      </c>
      <c r="AF51" s="220">
        <v>0</v>
      </c>
      <c r="AG51" s="220">
        <v>0</v>
      </c>
      <c r="AH51" s="220">
        <v>0</v>
      </c>
      <c r="AI51" s="220">
        <v>0</v>
      </c>
      <c r="AJ51" s="220">
        <v>0</v>
      </c>
      <c r="AK51" s="178">
        <f t="shared" si="19"/>
        <v>0</v>
      </c>
      <c r="AL51" s="178">
        <v>0</v>
      </c>
      <c r="AM51" s="178">
        <v>0</v>
      </c>
      <c r="AN51" s="178">
        <v>0</v>
      </c>
      <c r="AO51" s="178">
        <v>0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</row>
    <row r="52" spans="1:46" s="177" customFormat="1" ht="12" customHeight="1">
      <c r="A52" s="178" t="s">
        <v>152</v>
      </c>
      <c r="B52" s="179" t="s">
        <v>242</v>
      </c>
      <c r="C52" s="178" t="s">
        <v>243</v>
      </c>
      <c r="D52" s="220">
        <f t="shared" si="11"/>
        <v>1467</v>
      </c>
      <c r="E52" s="220">
        <f t="shared" si="12"/>
        <v>1185</v>
      </c>
      <c r="F52" s="220">
        <f t="shared" si="13"/>
        <v>282</v>
      </c>
      <c r="G52" s="220">
        <v>282</v>
      </c>
      <c r="H52" s="220">
        <v>0</v>
      </c>
      <c r="I52" s="220">
        <v>0</v>
      </c>
      <c r="J52" s="220">
        <v>0</v>
      </c>
      <c r="K52" s="220">
        <v>0</v>
      </c>
      <c r="L52" s="220">
        <v>0</v>
      </c>
      <c r="M52" s="220">
        <v>0</v>
      </c>
      <c r="N52" s="220">
        <f t="shared" si="14"/>
        <v>0</v>
      </c>
      <c r="O52" s="220">
        <f>+'資源化量内訳'!Y52</f>
        <v>0</v>
      </c>
      <c r="P52" s="220">
        <f t="shared" si="15"/>
        <v>1221</v>
      </c>
      <c r="Q52" s="220">
        <v>1185</v>
      </c>
      <c r="R52" s="220">
        <f t="shared" si="16"/>
        <v>36</v>
      </c>
      <c r="S52" s="220">
        <v>36</v>
      </c>
      <c r="T52" s="220">
        <v>0</v>
      </c>
      <c r="U52" s="220">
        <v>0</v>
      </c>
      <c r="V52" s="220">
        <v>0</v>
      </c>
      <c r="W52" s="220">
        <v>0</v>
      </c>
      <c r="X52" s="220">
        <v>0</v>
      </c>
      <c r="Y52" s="220">
        <v>0</v>
      </c>
      <c r="Z52" s="220">
        <f t="shared" si="17"/>
        <v>220</v>
      </c>
      <c r="AA52" s="220">
        <v>0</v>
      </c>
      <c r="AB52" s="220">
        <v>161</v>
      </c>
      <c r="AC52" s="220">
        <f t="shared" si="18"/>
        <v>59</v>
      </c>
      <c r="AD52" s="220">
        <v>59</v>
      </c>
      <c r="AE52" s="220">
        <v>0</v>
      </c>
      <c r="AF52" s="220">
        <v>0</v>
      </c>
      <c r="AG52" s="220">
        <v>0</v>
      </c>
      <c r="AH52" s="220">
        <v>0</v>
      </c>
      <c r="AI52" s="220">
        <v>0</v>
      </c>
      <c r="AJ52" s="220">
        <v>0</v>
      </c>
      <c r="AK52" s="178">
        <f t="shared" si="19"/>
        <v>0</v>
      </c>
      <c r="AL52" s="178">
        <v>0</v>
      </c>
      <c r="AM52" s="178">
        <v>0</v>
      </c>
      <c r="AN52" s="178">
        <v>0</v>
      </c>
      <c r="AO52" s="178">
        <v>0</v>
      </c>
      <c r="AP52" s="178">
        <v>0</v>
      </c>
      <c r="AQ52" s="178">
        <v>0</v>
      </c>
      <c r="AR52" s="178">
        <v>0</v>
      </c>
      <c r="AS52" s="178">
        <v>0</v>
      </c>
      <c r="AT52" s="178">
        <v>0</v>
      </c>
    </row>
    <row r="53" spans="1:46" s="177" customFormat="1" ht="12" customHeight="1">
      <c r="A53" s="178" t="s">
        <v>152</v>
      </c>
      <c r="B53" s="179" t="s">
        <v>244</v>
      </c>
      <c r="C53" s="178" t="s">
        <v>245</v>
      </c>
      <c r="D53" s="220">
        <f t="shared" si="11"/>
        <v>1956</v>
      </c>
      <c r="E53" s="220">
        <f t="shared" si="12"/>
        <v>1612</v>
      </c>
      <c r="F53" s="220">
        <f t="shared" si="13"/>
        <v>344</v>
      </c>
      <c r="G53" s="220">
        <v>344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  <c r="M53" s="220">
        <v>0</v>
      </c>
      <c r="N53" s="220">
        <f t="shared" si="14"/>
        <v>0</v>
      </c>
      <c r="O53" s="220">
        <f>+'資源化量内訳'!Y53</f>
        <v>0</v>
      </c>
      <c r="P53" s="220">
        <f t="shared" si="15"/>
        <v>1647</v>
      </c>
      <c r="Q53" s="220">
        <v>1612</v>
      </c>
      <c r="R53" s="220">
        <f t="shared" si="16"/>
        <v>35</v>
      </c>
      <c r="S53" s="220">
        <v>35</v>
      </c>
      <c r="T53" s="220">
        <v>0</v>
      </c>
      <c r="U53" s="220">
        <v>0</v>
      </c>
      <c r="V53" s="220">
        <v>0</v>
      </c>
      <c r="W53" s="220">
        <v>0</v>
      </c>
      <c r="X53" s="220">
        <v>0</v>
      </c>
      <c r="Y53" s="220">
        <v>0</v>
      </c>
      <c r="Z53" s="220">
        <f t="shared" si="17"/>
        <v>274</v>
      </c>
      <c r="AA53" s="220">
        <v>0</v>
      </c>
      <c r="AB53" s="220">
        <v>217</v>
      </c>
      <c r="AC53" s="220">
        <f t="shared" si="18"/>
        <v>57</v>
      </c>
      <c r="AD53" s="220">
        <v>57</v>
      </c>
      <c r="AE53" s="220">
        <v>0</v>
      </c>
      <c r="AF53" s="220">
        <v>0</v>
      </c>
      <c r="AG53" s="220">
        <v>0</v>
      </c>
      <c r="AH53" s="220">
        <v>0</v>
      </c>
      <c r="AI53" s="220">
        <v>0</v>
      </c>
      <c r="AJ53" s="220">
        <v>0</v>
      </c>
      <c r="AK53" s="178">
        <f t="shared" si="19"/>
        <v>0</v>
      </c>
      <c r="AL53" s="178">
        <v>0</v>
      </c>
      <c r="AM53" s="178">
        <v>0</v>
      </c>
      <c r="AN53" s="178">
        <v>0</v>
      </c>
      <c r="AO53" s="178">
        <v>0</v>
      </c>
      <c r="AP53" s="178">
        <v>0</v>
      </c>
      <c r="AQ53" s="178">
        <v>0</v>
      </c>
      <c r="AR53" s="178">
        <v>0</v>
      </c>
      <c r="AS53" s="178">
        <v>0</v>
      </c>
      <c r="AT53" s="178">
        <v>0</v>
      </c>
    </row>
    <row r="54" spans="1:46" s="177" customFormat="1" ht="12" customHeight="1">
      <c r="A54" s="178" t="s">
        <v>152</v>
      </c>
      <c r="B54" s="179" t="s">
        <v>246</v>
      </c>
      <c r="C54" s="178" t="s">
        <v>446</v>
      </c>
      <c r="D54" s="220">
        <f t="shared" si="11"/>
        <v>1627</v>
      </c>
      <c r="E54" s="220">
        <f t="shared" si="12"/>
        <v>1369</v>
      </c>
      <c r="F54" s="220">
        <f t="shared" si="13"/>
        <v>258</v>
      </c>
      <c r="G54" s="220">
        <v>258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f t="shared" si="14"/>
        <v>0</v>
      </c>
      <c r="O54" s="220">
        <f>+'資源化量内訳'!Y54</f>
        <v>0</v>
      </c>
      <c r="P54" s="220">
        <f t="shared" si="15"/>
        <v>1400</v>
      </c>
      <c r="Q54" s="220">
        <v>1369</v>
      </c>
      <c r="R54" s="220">
        <f t="shared" si="16"/>
        <v>31</v>
      </c>
      <c r="S54" s="220">
        <v>31</v>
      </c>
      <c r="T54" s="220">
        <v>0</v>
      </c>
      <c r="U54" s="220">
        <v>0</v>
      </c>
      <c r="V54" s="220">
        <v>0</v>
      </c>
      <c r="W54" s="220">
        <v>0</v>
      </c>
      <c r="X54" s="220">
        <v>0</v>
      </c>
      <c r="Y54" s="220">
        <v>0</v>
      </c>
      <c r="Z54" s="220">
        <f t="shared" si="17"/>
        <v>102</v>
      </c>
      <c r="AA54" s="220">
        <v>0</v>
      </c>
      <c r="AB54" s="220">
        <v>51</v>
      </c>
      <c r="AC54" s="220">
        <f t="shared" si="18"/>
        <v>51</v>
      </c>
      <c r="AD54" s="220">
        <v>51</v>
      </c>
      <c r="AE54" s="220">
        <v>0</v>
      </c>
      <c r="AF54" s="220">
        <v>0</v>
      </c>
      <c r="AG54" s="220">
        <v>0</v>
      </c>
      <c r="AH54" s="220">
        <v>0</v>
      </c>
      <c r="AI54" s="220">
        <v>0</v>
      </c>
      <c r="AJ54" s="220">
        <v>0</v>
      </c>
      <c r="AK54" s="178">
        <f t="shared" si="19"/>
        <v>0</v>
      </c>
      <c r="AL54" s="178">
        <v>0</v>
      </c>
      <c r="AM54" s="178">
        <v>0</v>
      </c>
      <c r="AN54" s="178">
        <v>0</v>
      </c>
      <c r="AO54" s="178">
        <v>0</v>
      </c>
      <c r="AP54" s="178">
        <v>0</v>
      </c>
      <c r="AQ54" s="178">
        <v>0</v>
      </c>
      <c r="AR54" s="178">
        <v>0</v>
      </c>
      <c r="AS54" s="178">
        <v>0</v>
      </c>
      <c r="AT54" s="178">
        <v>0</v>
      </c>
    </row>
    <row r="55" spans="1:46" s="177" customFormat="1" ht="12" customHeight="1">
      <c r="A55" s="178" t="s">
        <v>152</v>
      </c>
      <c r="B55" s="179" t="s">
        <v>447</v>
      </c>
      <c r="C55" s="178" t="s">
        <v>448</v>
      </c>
      <c r="D55" s="220">
        <f t="shared" si="11"/>
        <v>6511</v>
      </c>
      <c r="E55" s="220">
        <f t="shared" si="12"/>
        <v>4259</v>
      </c>
      <c r="F55" s="220">
        <f t="shared" si="13"/>
        <v>1760</v>
      </c>
      <c r="G55" s="220">
        <v>0</v>
      </c>
      <c r="H55" s="220">
        <v>0</v>
      </c>
      <c r="I55" s="220">
        <v>0</v>
      </c>
      <c r="J55" s="220">
        <v>0</v>
      </c>
      <c r="K55" s="220">
        <v>0</v>
      </c>
      <c r="L55" s="220">
        <v>1760</v>
      </c>
      <c r="M55" s="220">
        <v>0</v>
      </c>
      <c r="N55" s="220">
        <f t="shared" si="14"/>
        <v>0</v>
      </c>
      <c r="O55" s="220">
        <f>+'資源化量内訳'!Y55</f>
        <v>492</v>
      </c>
      <c r="P55" s="220">
        <f t="shared" si="15"/>
        <v>4610</v>
      </c>
      <c r="Q55" s="220">
        <v>4259</v>
      </c>
      <c r="R55" s="220">
        <f t="shared" si="16"/>
        <v>351</v>
      </c>
      <c r="S55" s="220">
        <v>0</v>
      </c>
      <c r="T55" s="220">
        <v>0</v>
      </c>
      <c r="U55" s="220">
        <v>0</v>
      </c>
      <c r="V55" s="220">
        <v>0</v>
      </c>
      <c r="W55" s="220">
        <v>0</v>
      </c>
      <c r="X55" s="220">
        <v>351</v>
      </c>
      <c r="Y55" s="220">
        <v>0</v>
      </c>
      <c r="Z55" s="220">
        <f t="shared" si="17"/>
        <v>1349</v>
      </c>
      <c r="AA55" s="220">
        <v>0</v>
      </c>
      <c r="AB55" s="220">
        <v>534</v>
      </c>
      <c r="AC55" s="220">
        <f t="shared" si="18"/>
        <v>815</v>
      </c>
      <c r="AD55" s="220">
        <v>0</v>
      </c>
      <c r="AE55" s="220">
        <v>0</v>
      </c>
      <c r="AF55" s="220">
        <v>0</v>
      </c>
      <c r="AG55" s="220">
        <v>0</v>
      </c>
      <c r="AH55" s="220">
        <v>0</v>
      </c>
      <c r="AI55" s="220">
        <v>815</v>
      </c>
      <c r="AJ55" s="220">
        <v>0</v>
      </c>
      <c r="AK55" s="178">
        <f t="shared" si="19"/>
        <v>0</v>
      </c>
      <c r="AL55" s="178">
        <v>0</v>
      </c>
      <c r="AM55" s="178">
        <v>0</v>
      </c>
      <c r="AN55" s="178">
        <v>0</v>
      </c>
      <c r="AO55" s="178">
        <v>0</v>
      </c>
      <c r="AP55" s="178">
        <v>0</v>
      </c>
      <c r="AQ55" s="178">
        <v>0</v>
      </c>
      <c r="AR55" s="178">
        <v>0</v>
      </c>
      <c r="AS55" s="178">
        <v>0</v>
      </c>
      <c r="AT55" s="178">
        <v>0</v>
      </c>
    </row>
    <row r="56" spans="1:46" s="177" customFormat="1" ht="12" customHeight="1">
      <c r="A56" s="178" t="s">
        <v>152</v>
      </c>
      <c r="B56" s="179" t="s">
        <v>449</v>
      </c>
      <c r="C56" s="178" t="s">
        <v>450</v>
      </c>
      <c r="D56" s="220">
        <f t="shared" si="11"/>
        <v>3064</v>
      </c>
      <c r="E56" s="220">
        <f t="shared" si="12"/>
        <v>2492</v>
      </c>
      <c r="F56" s="220">
        <f t="shared" si="13"/>
        <v>306</v>
      </c>
      <c r="G56" s="220">
        <v>306</v>
      </c>
      <c r="H56" s="220">
        <v>0</v>
      </c>
      <c r="I56" s="220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f t="shared" si="14"/>
        <v>0</v>
      </c>
      <c r="O56" s="220">
        <f>+'資源化量内訳'!Y56</f>
        <v>266</v>
      </c>
      <c r="P56" s="220">
        <f t="shared" si="15"/>
        <v>2595</v>
      </c>
      <c r="Q56" s="220">
        <v>2492</v>
      </c>
      <c r="R56" s="220">
        <f t="shared" si="16"/>
        <v>103</v>
      </c>
      <c r="S56" s="220">
        <v>103</v>
      </c>
      <c r="T56" s="220">
        <v>0</v>
      </c>
      <c r="U56" s="220">
        <v>0</v>
      </c>
      <c r="V56" s="220">
        <v>0</v>
      </c>
      <c r="W56" s="220">
        <v>0</v>
      </c>
      <c r="X56" s="220">
        <v>0</v>
      </c>
      <c r="Y56" s="220">
        <v>0</v>
      </c>
      <c r="Z56" s="220">
        <f t="shared" si="17"/>
        <v>139</v>
      </c>
      <c r="AA56" s="220">
        <v>0</v>
      </c>
      <c r="AB56" s="220">
        <v>47</v>
      </c>
      <c r="AC56" s="220">
        <f t="shared" si="18"/>
        <v>92</v>
      </c>
      <c r="AD56" s="220">
        <v>92</v>
      </c>
      <c r="AE56" s="220">
        <v>0</v>
      </c>
      <c r="AF56" s="220">
        <v>0</v>
      </c>
      <c r="AG56" s="220">
        <v>0</v>
      </c>
      <c r="AH56" s="220">
        <v>0</v>
      </c>
      <c r="AI56" s="220">
        <v>0</v>
      </c>
      <c r="AJ56" s="220">
        <v>0</v>
      </c>
      <c r="AK56" s="178">
        <f t="shared" si="19"/>
        <v>0</v>
      </c>
      <c r="AL56" s="178">
        <v>0</v>
      </c>
      <c r="AM56" s="178">
        <v>0</v>
      </c>
      <c r="AN56" s="178">
        <v>0</v>
      </c>
      <c r="AO56" s="178">
        <v>0</v>
      </c>
      <c r="AP56" s="178">
        <v>0</v>
      </c>
      <c r="AQ56" s="178">
        <v>0</v>
      </c>
      <c r="AR56" s="178">
        <v>0</v>
      </c>
      <c r="AS56" s="178">
        <v>0</v>
      </c>
      <c r="AT56" s="178">
        <v>0</v>
      </c>
    </row>
    <row r="57" spans="1:46" s="177" customFormat="1" ht="12" customHeight="1">
      <c r="A57" s="178" t="s">
        <v>152</v>
      </c>
      <c r="B57" s="179" t="s">
        <v>451</v>
      </c>
      <c r="C57" s="178" t="s">
        <v>452</v>
      </c>
      <c r="D57" s="220">
        <f t="shared" si="11"/>
        <v>831</v>
      </c>
      <c r="E57" s="220">
        <f t="shared" si="12"/>
        <v>725</v>
      </c>
      <c r="F57" s="220">
        <f t="shared" si="13"/>
        <v>106</v>
      </c>
      <c r="G57" s="220">
        <v>48</v>
      </c>
      <c r="H57" s="220">
        <v>0</v>
      </c>
      <c r="I57" s="220">
        <v>0</v>
      </c>
      <c r="J57" s="220">
        <v>0</v>
      </c>
      <c r="K57" s="220">
        <v>0</v>
      </c>
      <c r="L57" s="220">
        <v>41</v>
      </c>
      <c r="M57" s="220">
        <v>17</v>
      </c>
      <c r="N57" s="220">
        <f t="shared" si="14"/>
        <v>0</v>
      </c>
      <c r="O57" s="220">
        <f>+'資源化量内訳'!Y57</f>
        <v>0</v>
      </c>
      <c r="P57" s="220">
        <f t="shared" si="15"/>
        <v>726</v>
      </c>
      <c r="Q57" s="220">
        <v>725</v>
      </c>
      <c r="R57" s="220">
        <f t="shared" si="16"/>
        <v>1</v>
      </c>
      <c r="S57" s="220">
        <v>1</v>
      </c>
      <c r="T57" s="220">
        <v>0</v>
      </c>
      <c r="U57" s="220">
        <v>0</v>
      </c>
      <c r="V57" s="220">
        <v>0</v>
      </c>
      <c r="W57" s="220">
        <v>0</v>
      </c>
      <c r="X57" s="220">
        <v>0</v>
      </c>
      <c r="Y57" s="220">
        <v>0</v>
      </c>
      <c r="Z57" s="220">
        <f t="shared" si="17"/>
        <v>210</v>
      </c>
      <c r="AA57" s="220">
        <v>0</v>
      </c>
      <c r="AB57" s="220">
        <v>105</v>
      </c>
      <c r="AC57" s="220">
        <f t="shared" si="18"/>
        <v>105</v>
      </c>
      <c r="AD57" s="220">
        <v>47</v>
      </c>
      <c r="AE57" s="220">
        <v>0</v>
      </c>
      <c r="AF57" s="220">
        <v>0</v>
      </c>
      <c r="AG57" s="220">
        <v>0</v>
      </c>
      <c r="AH57" s="220">
        <v>0</v>
      </c>
      <c r="AI57" s="220">
        <v>41</v>
      </c>
      <c r="AJ57" s="220">
        <v>17</v>
      </c>
      <c r="AK57" s="178">
        <f t="shared" si="19"/>
        <v>0</v>
      </c>
      <c r="AL57" s="178">
        <v>0</v>
      </c>
      <c r="AM57" s="178">
        <v>0</v>
      </c>
      <c r="AN57" s="178">
        <v>0</v>
      </c>
      <c r="AO57" s="178">
        <v>0</v>
      </c>
      <c r="AP57" s="178">
        <v>0</v>
      </c>
      <c r="AQ57" s="178">
        <v>0</v>
      </c>
      <c r="AR57" s="178">
        <v>0</v>
      </c>
      <c r="AS57" s="178">
        <v>0</v>
      </c>
      <c r="AT57" s="178">
        <v>0</v>
      </c>
    </row>
    <row r="58" spans="1:46" s="177" customFormat="1" ht="12" customHeight="1">
      <c r="A58" s="178" t="s">
        <v>152</v>
      </c>
      <c r="B58" s="179" t="s">
        <v>453</v>
      </c>
      <c r="C58" s="178" t="s">
        <v>454</v>
      </c>
      <c r="D58" s="220">
        <f t="shared" si="11"/>
        <v>5</v>
      </c>
      <c r="E58" s="220">
        <f t="shared" si="12"/>
        <v>4</v>
      </c>
      <c r="F58" s="220">
        <f t="shared" si="13"/>
        <v>1</v>
      </c>
      <c r="G58" s="220">
        <v>1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f t="shared" si="14"/>
        <v>0</v>
      </c>
      <c r="O58" s="220">
        <f>+'資源化量内訳'!Y58</f>
        <v>0</v>
      </c>
      <c r="P58" s="220">
        <f t="shared" si="15"/>
        <v>4</v>
      </c>
      <c r="Q58" s="220">
        <v>4</v>
      </c>
      <c r="R58" s="220">
        <f t="shared" si="16"/>
        <v>0</v>
      </c>
      <c r="S58" s="220">
        <v>0</v>
      </c>
      <c r="T58" s="220">
        <v>0</v>
      </c>
      <c r="U58" s="220">
        <v>0</v>
      </c>
      <c r="V58" s="220">
        <v>0</v>
      </c>
      <c r="W58" s="220">
        <v>0</v>
      </c>
      <c r="X58" s="220">
        <v>0</v>
      </c>
      <c r="Y58" s="220">
        <v>0</v>
      </c>
      <c r="Z58" s="220">
        <f t="shared" si="17"/>
        <v>0</v>
      </c>
      <c r="AA58" s="220">
        <v>0</v>
      </c>
      <c r="AB58" s="220">
        <v>0</v>
      </c>
      <c r="AC58" s="220">
        <f t="shared" si="18"/>
        <v>0</v>
      </c>
      <c r="AD58" s="220">
        <v>0</v>
      </c>
      <c r="AE58" s="220">
        <v>0</v>
      </c>
      <c r="AF58" s="220">
        <v>0</v>
      </c>
      <c r="AG58" s="220">
        <v>0</v>
      </c>
      <c r="AH58" s="220">
        <v>0</v>
      </c>
      <c r="AI58" s="220">
        <v>0</v>
      </c>
      <c r="AJ58" s="220">
        <v>0</v>
      </c>
      <c r="AK58" s="178">
        <f t="shared" si="19"/>
        <v>0</v>
      </c>
      <c r="AL58" s="178">
        <v>0</v>
      </c>
      <c r="AM58" s="178">
        <v>0</v>
      </c>
      <c r="AN58" s="178">
        <v>0</v>
      </c>
      <c r="AO58" s="178">
        <v>0</v>
      </c>
      <c r="AP58" s="178">
        <v>0</v>
      </c>
      <c r="AQ58" s="178">
        <v>0</v>
      </c>
      <c r="AR58" s="178">
        <v>0</v>
      </c>
      <c r="AS58" s="178">
        <v>0</v>
      </c>
      <c r="AT58" s="178">
        <v>0</v>
      </c>
    </row>
    <row r="59" spans="1:46" s="177" customFormat="1" ht="12" customHeight="1">
      <c r="A59" s="178" t="s">
        <v>152</v>
      </c>
      <c r="B59" s="179" t="s">
        <v>455</v>
      </c>
      <c r="C59" s="178" t="s">
        <v>456</v>
      </c>
      <c r="D59" s="220">
        <f t="shared" si="11"/>
        <v>0</v>
      </c>
      <c r="E59" s="220">
        <f t="shared" si="12"/>
        <v>0</v>
      </c>
      <c r="F59" s="220">
        <f t="shared" si="13"/>
        <v>0</v>
      </c>
      <c r="G59" s="220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0</v>
      </c>
      <c r="M59" s="220">
        <v>0</v>
      </c>
      <c r="N59" s="220">
        <f t="shared" si="14"/>
        <v>0</v>
      </c>
      <c r="O59" s="220">
        <f>+'資源化量内訳'!Y59</f>
        <v>0</v>
      </c>
      <c r="P59" s="220">
        <f t="shared" si="15"/>
        <v>0</v>
      </c>
      <c r="Q59" s="220">
        <v>0</v>
      </c>
      <c r="R59" s="220">
        <f t="shared" si="16"/>
        <v>0</v>
      </c>
      <c r="S59" s="220">
        <v>0</v>
      </c>
      <c r="T59" s="220">
        <v>0</v>
      </c>
      <c r="U59" s="220">
        <v>0</v>
      </c>
      <c r="V59" s="220">
        <v>0</v>
      </c>
      <c r="W59" s="220">
        <v>0</v>
      </c>
      <c r="X59" s="220">
        <v>0</v>
      </c>
      <c r="Y59" s="220">
        <v>0</v>
      </c>
      <c r="Z59" s="220">
        <f t="shared" si="17"/>
        <v>0</v>
      </c>
      <c r="AA59" s="220">
        <v>0</v>
      </c>
      <c r="AB59" s="220">
        <v>0</v>
      </c>
      <c r="AC59" s="220">
        <f t="shared" si="18"/>
        <v>0</v>
      </c>
      <c r="AD59" s="220">
        <v>0</v>
      </c>
      <c r="AE59" s="220">
        <v>0</v>
      </c>
      <c r="AF59" s="220">
        <v>0</v>
      </c>
      <c r="AG59" s="220">
        <v>0</v>
      </c>
      <c r="AH59" s="220">
        <v>0</v>
      </c>
      <c r="AI59" s="220">
        <v>0</v>
      </c>
      <c r="AJ59" s="220">
        <v>0</v>
      </c>
      <c r="AK59" s="178">
        <f t="shared" si="19"/>
        <v>0</v>
      </c>
      <c r="AL59" s="178">
        <v>0</v>
      </c>
      <c r="AM59" s="178">
        <v>0</v>
      </c>
      <c r="AN59" s="178">
        <v>0</v>
      </c>
      <c r="AO59" s="178">
        <v>0</v>
      </c>
      <c r="AP59" s="178">
        <v>0</v>
      </c>
      <c r="AQ59" s="178">
        <v>0</v>
      </c>
      <c r="AR59" s="178">
        <v>0</v>
      </c>
      <c r="AS59" s="178">
        <v>0</v>
      </c>
      <c r="AT59" s="178">
        <v>0</v>
      </c>
    </row>
    <row r="60" spans="1:46" s="177" customFormat="1" ht="12" customHeight="1">
      <c r="A60" s="178" t="s">
        <v>152</v>
      </c>
      <c r="B60" s="179" t="s">
        <v>457</v>
      </c>
      <c r="C60" s="178" t="s">
        <v>458</v>
      </c>
      <c r="D60" s="220">
        <f t="shared" si="11"/>
        <v>139</v>
      </c>
      <c r="E60" s="220">
        <f t="shared" si="12"/>
        <v>101</v>
      </c>
      <c r="F60" s="220">
        <f t="shared" si="13"/>
        <v>38</v>
      </c>
      <c r="G60" s="220">
        <v>24</v>
      </c>
      <c r="H60" s="220">
        <v>0</v>
      </c>
      <c r="I60" s="220">
        <v>0</v>
      </c>
      <c r="J60" s="220">
        <v>0</v>
      </c>
      <c r="K60" s="220">
        <v>0</v>
      </c>
      <c r="L60" s="220">
        <v>14</v>
      </c>
      <c r="M60" s="220">
        <v>0</v>
      </c>
      <c r="N60" s="220">
        <f t="shared" si="14"/>
        <v>0</v>
      </c>
      <c r="O60" s="220">
        <f>+'資源化量内訳'!Y60</f>
        <v>0</v>
      </c>
      <c r="P60" s="220">
        <f t="shared" si="15"/>
        <v>101</v>
      </c>
      <c r="Q60" s="220">
        <v>101</v>
      </c>
      <c r="R60" s="220">
        <f t="shared" si="16"/>
        <v>0</v>
      </c>
      <c r="S60" s="220">
        <v>0</v>
      </c>
      <c r="T60" s="220">
        <v>0</v>
      </c>
      <c r="U60" s="220">
        <v>0</v>
      </c>
      <c r="V60" s="220">
        <v>0</v>
      </c>
      <c r="W60" s="220">
        <v>0</v>
      </c>
      <c r="X60" s="220">
        <v>0</v>
      </c>
      <c r="Y60" s="220">
        <v>0</v>
      </c>
      <c r="Z60" s="220">
        <f t="shared" si="17"/>
        <v>36</v>
      </c>
      <c r="AA60" s="220">
        <v>0</v>
      </c>
      <c r="AB60" s="220">
        <v>16</v>
      </c>
      <c r="AC60" s="220">
        <f t="shared" si="18"/>
        <v>20</v>
      </c>
      <c r="AD60" s="220">
        <v>20</v>
      </c>
      <c r="AE60" s="220">
        <v>0</v>
      </c>
      <c r="AF60" s="220">
        <v>0</v>
      </c>
      <c r="AG60" s="220">
        <v>0</v>
      </c>
      <c r="AH60" s="220">
        <v>0</v>
      </c>
      <c r="AI60" s="220">
        <v>0</v>
      </c>
      <c r="AJ60" s="220">
        <v>0</v>
      </c>
      <c r="AK60" s="178">
        <f t="shared" si="19"/>
        <v>0</v>
      </c>
      <c r="AL60" s="178">
        <v>0</v>
      </c>
      <c r="AM60" s="178">
        <v>0</v>
      </c>
      <c r="AN60" s="178">
        <v>0</v>
      </c>
      <c r="AO60" s="178">
        <v>0</v>
      </c>
      <c r="AP60" s="178">
        <v>0</v>
      </c>
      <c r="AQ60" s="178">
        <v>0</v>
      </c>
      <c r="AR60" s="178">
        <v>0</v>
      </c>
      <c r="AS60" s="178">
        <v>0</v>
      </c>
      <c r="AT60" s="178">
        <v>0</v>
      </c>
    </row>
    <row r="61" spans="1:46" s="177" customFormat="1" ht="12" customHeight="1">
      <c r="A61" s="178" t="s">
        <v>152</v>
      </c>
      <c r="B61" s="179" t="s">
        <v>459</v>
      </c>
      <c r="C61" s="178" t="s">
        <v>460</v>
      </c>
      <c r="D61" s="220">
        <f t="shared" si="11"/>
        <v>0</v>
      </c>
      <c r="E61" s="220">
        <f t="shared" si="12"/>
        <v>0</v>
      </c>
      <c r="F61" s="220">
        <f t="shared" si="13"/>
        <v>0</v>
      </c>
      <c r="G61" s="220">
        <v>0</v>
      </c>
      <c r="H61" s="220">
        <v>0</v>
      </c>
      <c r="I61" s="220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f t="shared" si="14"/>
        <v>0</v>
      </c>
      <c r="O61" s="220">
        <f>+'資源化量内訳'!Y61</f>
        <v>0</v>
      </c>
      <c r="P61" s="220">
        <f t="shared" si="15"/>
        <v>0</v>
      </c>
      <c r="Q61" s="220">
        <v>0</v>
      </c>
      <c r="R61" s="220">
        <f t="shared" si="16"/>
        <v>0</v>
      </c>
      <c r="S61" s="220">
        <v>0</v>
      </c>
      <c r="T61" s="220">
        <v>0</v>
      </c>
      <c r="U61" s="220">
        <v>0</v>
      </c>
      <c r="V61" s="220">
        <v>0</v>
      </c>
      <c r="W61" s="220">
        <v>0</v>
      </c>
      <c r="X61" s="220">
        <v>0</v>
      </c>
      <c r="Y61" s="220">
        <v>0</v>
      </c>
      <c r="Z61" s="220">
        <f t="shared" si="17"/>
        <v>0</v>
      </c>
      <c r="AA61" s="220">
        <v>0</v>
      </c>
      <c r="AB61" s="220">
        <v>0</v>
      </c>
      <c r="AC61" s="220">
        <f t="shared" si="18"/>
        <v>0</v>
      </c>
      <c r="AD61" s="220">
        <v>0</v>
      </c>
      <c r="AE61" s="220">
        <v>0</v>
      </c>
      <c r="AF61" s="220">
        <v>0</v>
      </c>
      <c r="AG61" s="220">
        <v>0</v>
      </c>
      <c r="AH61" s="220">
        <v>0</v>
      </c>
      <c r="AI61" s="220">
        <v>0</v>
      </c>
      <c r="AJ61" s="220">
        <v>0</v>
      </c>
      <c r="AK61" s="178">
        <f t="shared" si="19"/>
        <v>0</v>
      </c>
      <c r="AL61" s="178">
        <v>0</v>
      </c>
      <c r="AM61" s="178">
        <v>0</v>
      </c>
      <c r="AN61" s="178">
        <v>0</v>
      </c>
      <c r="AO61" s="178">
        <v>0</v>
      </c>
      <c r="AP61" s="178">
        <v>0</v>
      </c>
      <c r="AQ61" s="178">
        <v>0</v>
      </c>
      <c r="AR61" s="178">
        <v>0</v>
      </c>
      <c r="AS61" s="178">
        <v>0</v>
      </c>
      <c r="AT61" s="178">
        <v>0</v>
      </c>
    </row>
    <row r="62" spans="1:46" s="177" customFormat="1" ht="12" customHeight="1">
      <c r="A62" s="178" t="s">
        <v>152</v>
      </c>
      <c r="B62" s="179" t="s">
        <v>461</v>
      </c>
      <c r="C62" s="178" t="s">
        <v>462</v>
      </c>
      <c r="D62" s="220">
        <f t="shared" si="11"/>
        <v>0</v>
      </c>
      <c r="E62" s="220">
        <f t="shared" si="12"/>
        <v>0</v>
      </c>
      <c r="F62" s="220">
        <f t="shared" si="13"/>
        <v>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0">
        <v>0</v>
      </c>
      <c r="N62" s="220">
        <f t="shared" si="14"/>
        <v>0</v>
      </c>
      <c r="O62" s="220">
        <f>+'資源化量内訳'!Y62</f>
        <v>0</v>
      </c>
      <c r="P62" s="220">
        <f t="shared" si="15"/>
        <v>0</v>
      </c>
      <c r="Q62" s="220">
        <v>0</v>
      </c>
      <c r="R62" s="220">
        <f t="shared" si="16"/>
        <v>0</v>
      </c>
      <c r="S62" s="220">
        <v>0</v>
      </c>
      <c r="T62" s="220">
        <v>0</v>
      </c>
      <c r="U62" s="220">
        <v>0</v>
      </c>
      <c r="V62" s="220">
        <v>0</v>
      </c>
      <c r="W62" s="220">
        <v>0</v>
      </c>
      <c r="X62" s="220">
        <v>0</v>
      </c>
      <c r="Y62" s="220">
        <v>0</v>
      </c>
      <c r="Z62" s="220">
        <f t="shared" si="17"/>
        <v>0</v>
      </c>
      <c r="AA62" s="220">
        <v>0</v>
      </c>
      <c r="AB62" s="220">
        <v>0</v>
      </c>
      <c r="AC62" s="220">
        <f t="shared" si="18"/>
        <v>0</v>
      </c>
      <c r="AD62" s="220">
        <v>0</v>
      </c>
      <c r="AE62" s="220">
        <v>0</v>
      </c>
      <c r="AF62" s="220">
        <v>0</v>
      </c>
      <c r="AG62" s="220">
        <v>0</v>
      </c>
      <c r="AH62" s="220">
        <v>0</v>
      </c>
      <c r="AI62" s="220">
        <v>0</v>
      </c>
      <c r="AJ62" s="220">
        <v>0</v>
      </c>
      <c r="AK62" s="178">
        <f t="shared" si="19"/>
        <v>0</v>
      </c>
      <c r="AL62" s="178">
        <v>0</v>
      </c>
      <c r="AM62" s="178">
        <v>0</v>
      </c>
      <c r="AN62" s="178">
        <v>0</v>
      </c>
      <c r="AO62" s="178">
        <v>0</v>
      </c>
      <c r="AP62" s="178">
        <v>0</v>
      </c>
      <c r="AQ62" s="178">
        <v>0</v>
      </c>
      <c r="AR62" s="178">
        <v>0</v>
      </c>
      <c r="AS62" s="178">
        <v>0</v>
      </c>
      <c r="AT62" s="178">
        <v>0</v>
      </c>
    </row>
    <row r="63" spans="1:46" s="177" customFormat="1" ht="12" customHeight="1">
      <c r="A63" s="178" t="s">
        <v>152</v>
      </c>
      <c r="B63" s="179" t="s">
        <v>463</v>
      </c>
      <c r="C63" s="178" t="s">
        <v>464</v>
      </c>
      <c r="D63" s="220">
        <f t="shared" si="11"/>
        <v>0</v>
      </c>
      <c r="E63" s="220">
        <f t="shared" si="12"/>
        <v>0</v>
      </c>
      <c r="F63" s="220">
        <f t="shared" si="13"/>
        <v>0</v>
      </c>
      <c r="G63" s="220">
        <v>0</v>
      </c>
      <c r="H63" s="220">
        <v>0</v>
      </c>
      <c r="I63" s="220">
        <v>0</v>
      </c>
      <c r="J63" s="220">
        <v>0</v>
      </c>
      <c r="K63" s="220">
        <v>0</v>
      </c>
      <c r="L63" s="220">
        <v>0</v>
      </c>
      <c r="M63" s="220">
        <v>0</v>
      </c>
      <c r="N63" s="220">
        <f t="shared" si="14"/>
        <v>0</v>
      </c>
      <c r="O63" s="220">
        <f>+'資源化量内訳'!Y63</f>
        <v>0</v>
      </c>
      <c r="P63" s="220">
        <f t="shared" si="15"/>
        <v>0</v>
      </c>
      <c r="Q63" s="220">
        <v>0</v>
      </c>
      <c r="R63" s="220">
        <f t="shared" si="16"/>
        <v>0</v>
      </c>
      <c r="S63" s="220">
        <v>0</v>
      </c>
      <c r="T63" s="220">
        <v>0</v>
      </c>
      <c r="U63" s="220">
        <v>0</v>
      </c>
      <c r="V63" s="220">
        <v>0</v>
      </c>
      <c r="W63" s="220">
        <v>0</v>
      </c>
      <c r="X63" s="220">
        <v>0</v>
      </c>
      <c r="Y63" s="220">
        <v>0</v>
      </c>
      <c r="Z63" s="220">
        <f t="shared" si="17"/>
        <v>0</v>
      </c>
      <c r="AA63" s="220">
        <v>0</v>
      </c>
      <c r="AB63" s="220">
        <v>0</v>
      </c>
      <c r="AC63" s="220">
        <f t="shared" si="18"/>
        <v>0</v>
      </c>
      <c r="AD63" s="220">
        <v>0</v>
      </c>
      <c r="AE63" s="220">
        <v>0</v>
      </c>
      <c r="AF63" s="220">
        <v>0</v>
      </c>
      <c r="AG63" s="220">
        <v>0</v>
      </c>
      <c r="AH63" s="220">
        <v>0</v>
      </c>
      <c r="AI63" s="220">
        <v>0</v>
      </c>
      <c r="AJ63" s="220">
        <v>0</v>
      </c>
      <c r="AK63" s="178">
        <f t="shared" si="19"/>
        <v>0</v>
      </c>
      <c r="AL63" s="178">
        <v>0</v>
      </c>
      <c r="AM63" s="178">
        <v>0</v>
      </c>
      <c r="AN63" s="178">
        <v>0</v>
      </c>
      <c r="AO63" s="178">
        <v>0</v>
      </c>
      <c r="AP63" s="178">
        <v>0</v>
      </c>
      <c r="AQ63" s="178">
        <v>0</v>
      </c>
      <c r="AR63" s="178">
        <v>0</v>
      </c>
      <c r="AS63" s="178">
        <v>0</v>
      </c>
      <c r="AT63" s="178">
        <v>0</v>
      </c>
    </row>
    <row r="64" spans="1:46" s="177" customFormat="1" ht="12" customHeight="1">
      <c r="A64" s="178" t="s">
        <v>152</v>
      </c>
      <c r="B64" s="179" t="s">
        <v>465</v>
      </c>
      <c r="C64" s="178" t="s">
        <v>466</v>
      </c>
      <c r="D64" s="220">
        <f t="shared" si="11"/>
        <v>8</v>
      </c>
      <c r="E64" s="220">
        <f t="shared" si="12"/>
        <v>6</v>
      </c>
      <c r="F64" s="220">
        <f t="shared" si="13"/>
        <v>2</v>
      </c>
      <c r="G64" s="220">
        <v>2</v>
      </c>
      <c r="H64" s="220">
        <v>0</v>
      </c>
      <c r="I64" s="220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f t="shared" si="14"/>
        <v>0</v>
      </c>
      <c r="O64" s="220">
        <f>+'資源化量内訳'!Y64</f>
        <v>0</v>
      </c>
      <c r="P64" s="220">
        <f t="shared" si="15"/>
        <v>6</v>
      </c>
      <c r="Q64" s="220">
        <v>6</v>
      </c>
      <c r="R64" s="220">
        <f t="shared" si="16"/>
        <v>0</v>
      </c>
      <c r="S64" s="220">
        <v>0</v>
      </c>
      <c r="T64" s="220">
        <v>0</v>
      </c>
      <c r="U64" s="220">
        <v>0</v>
      </c>
      <c r="V64" s="220">
        <v>0</v>
      </c>
      <c r="W64" s="220">
        <v>0</v>
      </c>
      <c r="X64" s="220">
        <v>0</v>
      </c>
      <c r="Y64" s="220">
        <v>0</v>
      </c>
      <c r="Z64" s="220">
        <f t="shared" si="17"/>
        <v>1</v>
      </c>
      <c r="AA64" s="220">
        <v>0</v>
      </c>
      <c r="AB64" s="220">
        <v>0</v>
      </c>
      <c r="AC64" s="220">
        <f t="shared" si="18"/>
        <v>1</v>
      </c>
      <c r="AD64" s="220">
        <v>1</v>
      </c>
      <c r="AE64" s="220">
        <v>0</v>
      </c>
      <c r="AF64" s="220">
        <v>0</v>
      </c>
      <c r="AG64" s="220">
        <v>0</v>
      </c>
      <c r="AH64" s="220">
        <v>0</v>
      </c>
      <c r="AI64" s="220">
        <v>0</v>
      </c>
      <c r="AJ64" s="220">
        <v>0</v>
      </c>
      <c r="AK64" s="178">
        <f t="shared" si="19"/>
        <v>0</v>
      </c>
      <c r="AL64" s="178">
        <v>0</v>
      </c>
      <c r="AM64" s="178">
        <v>0</v>
      </c>
      <c r="AN64" s="178">
        <v>0</v>
      </c>
      <c r="AO64" s="178">
        <v>0</v>
      </c>
      <c r="AP64" s="178">
        <v>0</v>
      </c>
      <c r="AQ64" s="178">
        <v>0</v>
      </c>
      <c r="AR64" s="178">
        <v>0</v>
      </c>
      <c r="AS64" s="178">
        <v>0</v>
      </c>
      <c r="AT64" s="178">
        <v>0</v>
      </c>
    </row>
    <row r="65" spans="1:46" s="177" customFormat="1" ht="12" customHeight="1">
      <c r="A65" s="178" t="s">
        <v>152</v>
      </c>
      <c r="B65" s="179" t="s">
        <v>467</v>
      </c>
      <c r="C65" s="178" t="s">
        <v>468</v>
      </c>
      <c r="D65" s="220">
        <f t="shared" si="11"/>
        <v>1889</v>
      </c>
      <c r="E65" s="220">
        <f t="shared" si="12"/>
        <v>1463</v>
      </c>
      <c r="F65" s="220">
        <f t="shared" si="13"/>
        <v>189</v>
      </c>
      <c r="G65" s="220">
        <v>0</v>
      </c>
      <c r="H65" s="220">
        <v>0</v>
      </c>
      <c r="I65" s="220">
        <v>0</v>
      </c>
      <c r="J65" s="220">
        <v>0</v>
      </c>
      <c r="K65" s="220">
        <v>0</v>
      </c>
      <c r="L65" s="220">
        <v>189</v>
      </c>
      <c r="M65" s="220">
        <v>0</v>
      </c>
      <c r="N65" s="220">
        <f t="shared" si="14"/>
        <v>88</v>
      </c>
      <c r="O65" s="220">
        <f>+'資源化量内訳'!Y65</f>
        <v>149</v>
      </c>
      <c r="P65" s="220">
        <f t="shared" si="15"/>
        <v>1463</v>
      </c>
      <c r="Q65" s="220">
        <v>1463</v>
      </c>
      <c r="R65" s="220">
        <f t="shared" si="16"/>
        <v>0</v>
      </c>
      <c r="S65" s="220">
        <v>0</v>
      </c>
      <c r="T65" s="220">
        <v>0</v>
      </c>
      <c r="U65" s="220">
        <v>0</v>
      </c>
      <c r="V65" s="220">
        <v>0</v>
      </c>
      <c r="W65" s="220">
        <v>0</v>
      </c>
      <c r="X65" s="220">
        <v>0</v>
      </c>
      <c r="Y65" s="220">
        <v>0</v>
      </c>
      <c r="Z65" s="220">
        <f t="shared" si="17"/>
        <v>397</v>
      </c>
      <c r="AA65" s="220">
        <v>88</v>
      </c>
      <c r="AB65" s="220">
        <v>289</v>
      </c>
      <c r="AC65" s="220">
        <f t="shared" si="18"/>
        <v>20</v>
      </c>
      <c r="AD65" s="220">
        <v>0</v>
      </c>
      <c r="AE65" s="220">
        <v>0</v>
      </c>
      <c r="AF65" s="220">
        <v>0</v>
      </c>
      <c r="AG65" s="220">
        <v>0</v>
      </c>
      <c r="AH65" s="220">
        <v>0</v>
      </c>
      <c r="AI65" s="220">
        <v>20</v>
      </c>
      <c r="AJ65" s="220">
        <v>0</v>
      </c>
      <c r="AK65" s="178">
        <f t="shared" si="19"/>
        <v>0</v>
      </c>
      <c r="AL65" s="178">
        <v>0</v>
      </c>
      <c r="AM65" s="178">
        <v>0</v>
      </c>
      <c r="AN65" s="178">
        <v>0</v>
      </c>
      <c r="AO65" s="178">
        <v>0</v>
      </c>
      <c r="AP65" s="178">
        <v>0</v>
      </c>
      <c r="AQ65" s="178">
        <v>0</v>
      </c>
      <c r="AR65" s="178">
        <v>0</v>
      </c>
      <c r="AS65" s="178">
        <v>0</v>
      </c>
      <c r="AT65" s="178">
        <v>0</v>
      </c>
    </row>
    <row r="66" spans="1:46" s="177" customFormat="1" ht="12" customHeight="1">
      <c r="A66" s="178" t="s">
        <v>152</v>
      </c>
      <c r="B66" s="179" t="s">
        <v>469</v>
      </c>
      <c r="C66" s="178" t="s">
        <v>470</v>
      </c>
      <c r="D66" s="220">
        <f t="shared" si="11"/>
        <v>290</v>
      </c>
      <c r="E66" s="220">
        <f t="shared" si="12"/>
        <v>128</v>
      </c>
      <c r="F66" s="220">
        <f t="shared" si="13"/>
        <v>35</v>
      </c>
      <c r="G66" s="220">
        <v>0</v>
      </c>
      <c r="H66" s="220">
        <v>0</v>
      </c>
      <c r="I66" s="220">
        <v>0</v>
      </c>
      <c r="J66" s="220">
        <v>0</v>
      </c>
      <c r="K66" s="220">
        <v>0</v>
      </c>
      <c r="L66" s="220">
        <v>35</v>
      </c>
      <c r="M66" s="220">
        <v>0</v>
      </c>
      <c r="N66" s="220">
        <f t="shared" si="14"/>
        <v>42</v>
      </c>
      <c r="O66" s="220">
        <f>+'資源化量内訳'!Y66</f>
        <v>85</v>
      </c>
      <c r="P66" s="220">
        <f t="shared" si="15"/>
        <v>128</v>
      </c>
      <c r="Q66" s="220">
        <v>128</v>
      </c>
      <c r="R66" s="220">
        <f t="shared" si="16"/>
        <v>0</v>
      </c>
      <c r="S66" s="220">
        <v>0</v>
      </c>
      <c r="T66" s="220">
        <v>0</v>
      </c>
      <c r="U66" s="220">
        <v>0</v>
      </c>
      <c r="V66" s="220">
        <v>0</v>
      </c>
      <c r="W66" s="220">
        <v>0</v>
      </c>
      <c r="X66" s="220">
        <v>0</v>
      </c>
      <c r="Y66" s="220">
        <v>0</v>
      </c>
      <c r="Z66" s="220">
        <f t="shared" si="17"/>
        <v>42</v>
      </c>
      <c r="AA66" s="220">
        <v>42</v>
      </c>
      <c r="AB66" s="220">
        <v>0</v>
      </c>
      <c r="AC66" s="220">
        <f t="shared" si="18"/>
        <v>0</v>
      </c>
      <c r="AD66" s="220">
        <v>0</v>
      </c>
      <c r="AE66" s="220">
        <v>0</v>
      </c>
      <c r="AF66" s="220">
        <v>0</v>
      </c>
      <c r="AG66" s="220">
        <v>0</v>
      </c>
      <c r="AH66" s="220">
        <v>0</v>
      </c>
      <c r="AI66" s="220">
        <v>0</v>
      </c>
      <c r="AJ66" s="220">
        <v>0</v>
      </c>
      <c r="AK66" s="178">
        <f t="shared" si="19"/>
        <v>0</v>
      </c>
      <c r="AL66" s="178">
        <v>0</v>
      </c>
      <c r="AM66" s="178">
        <v>0</v>
      </c>
      <c r="AN66" s="178">
        <v>0</v>
      </c>
      <c r="AO66" s="178">
        <v>0</v>
      </c>
      <c r="AP66" s="178">
        <v>0</v>
      </c>
      <c r="AQ66" s="178">
        <v>0</v>
      </c>
      <c r="AR66" s="178">
        <v>0</v>
      </c>
      <c r="AS66" s="178">
        <v>0</v>
      </c>
      <c r="AT66" s="178">
        <v>0</v>
      </c>
    </row>
  </sheetData>
  <sheetProtection/>
  <mergeCells count="48">
    <mergeCell ref="AI4:AI5"/>
    <mergeCell ref="AH4:AH5"/>
    <mergeCell ref="D3:D5"/>
    <mergeCell ref="E3:E5"/>
    <mergeCell ref="M4:M5"/>
    <mergeCell ref="G4:G5"/>
    <mergeCell ref="Y4:Y5"/>
    <mergeCell ref="AJ4:AJ5"/>
    <mergeCell ref="AD4:AD5"/>
    <mergeCell ref="AE4:AE5"/>
    <mergeCell ref="AF4:AF5"/>
    <mergeCell ref="AG4:AG5"/>
    <mergeCell ref="H4:H5"/>
    <mergeCell ref="AB3:AB5"/>
    <mergeCell ref="AC4:AC5"/>
    <mergeCell ref="Z3:Z5"/>
    <mergeCell ref="R4:R5"/>
    <mergeCell ref="T4:T5"/>
    <mergeCell ref="X4:X5"/>
    <mergeCell ref="W4:W5"/>
    <mergeCell ref="U4:U5"/>
    <mergeCell ref="S4:S5"/>
    <mergeCell ref="AA3:AA5"/>
    <mergeCell ref="K4:K5"/>
    <mergeCell ref="Q3:Q5"/>
    <mergeCell ref="L4:L5"/>
    <mergeCell ref="N3:N5"/>
    <mergeCell ref="O3:O5"/>
    <mergeCell ref="A2:A6"/>
    <mergeCell ref="B2:B6"/>
    <mergeCell ref="C2:C6"/>
    <mergeCell ref="F3:M3"/>
    <mergeCell ref="F4:F5"/>
    <mergeCell ref="V4:V5"/>
    <mergeCell ref="P3:P5"/>
    <mergeCell ref="I4:I5"/>
    <mergeCell ref="J4:J5"/>
    <mergeCell ref="R3:Y3"/>
    <mergeCell ref="AT3:AT5"/>
    <mergeCell ref="AO3:AO5"/>
    <mergeCell ref="AP3:AP5"/>
    <mergeCell ref="AK3:AK5"/>
    <mergeCell ref="AL3:AL5"/>
    <mergeCell ref="AM3:AM5"/>
    <mergeCell ref="AN3:AN5"/>
    <mergeCell ref="AQ3:AQ5"/>
    <mergeCell ref="AR3:AR5"/>
    <mergeCell ref="AS3:AS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2" customWidth="1"/>
    <col min="88" max="88" width="9" style="183" customWidth="1"/>
    <col min="89" max="16384" width="9" style="168" customWidth="1"/>
  </cols>
  <sheetData>
    <row r="1" spans="1:87" ht="17.25">
      <c r="A1" s="256" t="s">
        <v>471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06" t="s">
        <v>435</v>
      </c>
      <c r="B2" s="306" t="s">
        <v>436</v>
      </c>
      <c r="C2" s="306" t="s">
        <v>437</v>
      </c>
      <c r="D2" s="262" t="s">
        <v>472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62" t="s">
        <v>473</v>
      </c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62" t="s">
        <v>474</v>
      </c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63" t="s">
        <v>475</v>
      </c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304" t="s">
        <v>476</v>
      </c>
    </row>
    <row r="3" spans="1:88" s="169" customFormat="1" ht="25.5" customHeight="1">
      <c r="A3" s="307"/>
      <c r="B3" s="307"/>
      <c r="C3" s="309"/>
      <c r="D3" s="313" t="s">
        <v>121</v>
      </c>
      <c r="E3" s="341" t="s">
        <v>759</v>
      </c>
      <c r="F3" s="341" t="s">
        <v>760</v>
      </c>
      <c r="G3" s="341" t="s">
        <v>761</v>
      </c>
      <c r="H3" s="341" t="s">
        <v>762</v>
      </c>
      <c r="I3" s="341" t="s">
        <v>763</v>
      </c>
      <c r="J3" s="341" t="s">
        <v>764</v>
      </c>
      <c r="K3" s="341" t="s">
        <v>765</v>
      </c>
      <c r="L3" s="341" t="s">
        <v>766</v>
      </c>
      <c r="M3" s="341" t="s">
        <v>767</v>
      </c>
      <c r="N3" s="341" t="s">
        <v>768</v>
      </c>
      <c r="O3" s="341" t="s">
        <v>769</v>
      </c>
      <c r="P3" s="341" t="s">
        <v>770</v>
      </c>
      <c r="Q3" s="341" t="s">
        <v>771</v>
      </c>
      <c r="R3" s="341" t="s">
        <v>772</v>
      </c>
      <c r="S3" s="341" t="s">
        <v>773</v>
      </c>
      <c r="T3" s="341" t="s">
        <v>774</v>
      </c>
      <c r="U3" s="341" t="s">
        <v>91</v>
      </c>
      <c r="V3" s="341" t="s">
        <v>775</v>
      </c>
      <c r="W3" s="341" t="s">
        <v>776</v>
      </c>
      <c r="X3" s="341" t="s">
        <v>777</v>
      </c>
      <c r="Y3" s="313" t="s">
        <v>778</v>
      </c>
      <c r="Z3" s="341" t="s">
        <v>759</v>
      </c>
      <c r="AA3" s="341" t="s">
        <v>760</v>
      </c>
      <c r="AB3" s="341" t="s">
        <v>761</v>
      </c>
      <c r="AC3" s="341" t="s">
        <v>762</v>
      </c>
      <c r="AD3" s="341" t="s">
        <v>763</v>
      </c>
      <c r="AE3" s="341" t="s">
        <v>764</v>
      </c>
      <c r="AF3" s="341" t="s">
        <v>765</v>
      </c>
      <c r="AG3" s="341" t="s">
        <v>766</v>
      </c>
      <c r="AH3" s="341" t="s">
        <v>767</v>
      </c>
      <c r="AI3" s="341" t="s">
        <v>768</v>
      </c>
      <c r="AJ3" s="341" t="s">
        <v>769</v>
      </c>
      <c r="AK3" s="341" t="s">
        <v>770</v>
      </c>
      <c r="AL3" s="341" t="s">
        <v>771</v>
      </c>
      <c r="AM3" s="341" t="s">
        <v>772</v>
      </c>
      <c r="AN3" s="341" t="s">
        <v>773</v>
      </c>
      <c r="AO3" s="341" t="s">
        <v>774</v>
      </c>
      <c r="AP3" s="341" t="s">
        <v>91</v>
      </c>
      <c r="AQ3" s="341" t="s">
        <v>775</v>
      </c>
      <c r="AR3" s="341" t="s">
        <v>776</v>
      </c>
      <c r="AS3" s="341" t="s">
        <v>777</v>
      </c>
      <c r="AT3" s="313" t="s">
        <v>778</v>
      </c>
      <c r="AU3" s="341" t="s">
        <v>759</v>
      </c>
      <c r="AV3" s="341" t="s">
        <v>760</v>
      </c>
      <c r="AW3" s="341" t="s">
        <v>761</v>
      </c>
      <c r="AX3" s="341" t="s">
        <v>762</v>
      </c>
      <c r="AY3" s="341" t="s">
        <v>763</v>
      </c>
      <c r="AZ3" s="341" t="s">
        <v>764</v>
      </c>
      <c r="BA3" s="341" t="s">
        <v>765</v>
      </c>
      <c r="BB3" s="341" t="s">
        <v>766</v>
      </c>
      <c r="BC3" s="341" t="s">
        <v>767</v>
      </c>
      <c r="BD3" s="341" t="s">
        <v>768</v>
      </c>
      <c r="BE3" s="341" t="s">
        <v>769</v>
      </c>
      <c r="BF3" s="341" t="s">
        <v>770</v>
      </c>
      <c r="BG3" s="341" t="s">
        <v>771</v>
      </c>
      <c r="BH3" s="341" t="s">
        <v>772</v>
      </c>
      <c r="BI3" s="341" t="s">
        <v>773</v>
      </c>
      <c r="BJ3" s="341" t="s">
        <v>774</v>
      </c>
      <c r="BK3" s="341" t="s">
        <v>91</v>
      </c>
      <c r="BL3" s="341" t="s">
        <v>775</v>
      </c>
      <c r="BM3" s="341" t="s">
        <v>776</v>
      </c>
      <c r="BN3" s="341" t="s">
        <v>777</v>
      </c>
      <c r="BO3" s="313" t="s">
        <v>778</v>
      </c>
      <c r="BP3" s="341" t="s">
        <v>759</v>
      </c>
      <c r="BQ3" s="341" t="s">
        <v>760</v>
      </c>
      <c r="BR3" s="341" t="s">
        <v>761</v>
      </c>
      <c r="BS3" s="341" t="s">
        <v>762</v>
      </c>
      <c r="BT3" s="341" t="s">
        <v>763</v>
      </c>
      <c r="BU3" s="341" t="s">
        <v>764</v>
      </c>
      <c r="BV3" s="341" t="s">
        <v>765</v>
      </c>
      <c r="BW3" s="341" t="s">
        <v>766</v>
      </c>
      <c r="BX3" s="341" t="s">
        <v>767</v>
      </c>
      <c r="BY3" s="341" t="s">
        <v>768</v>
      </c>
      <c r="BZ3" s="341" t="s">
        <v>769</v>
      </c>
      <c r="CA3" s="341" t="s">
        <v>770</v>
      </c>
      <c r="CB3" s="341" t="s">
        <v>771</v>
      </c>
      <c r="CC3" s="341" t="s">
        <v>772</v>
      </c>
      <c r="CD3" s="341" t="s">
        <v>773</v>
      </c>
      <c r="CE3" s="341" t="s">
        <v>774</v>
      </c>
      <c r="CF3" s="341" t="s">
        <v>91</v>
      </c>
      <c r="CG3" s="341" t="s">
        <v>775</v>
      </c>
      <c r="CH3" s="341" t="s">
        <v>776</v>
      </c>
      <c r="CI3" s="341" t="s">
        <v>777</v>
      </c>
      <c r="CJ3" s="305"/>
    </row>
    <row r="4" spans="1:88" s="169" customFormat="1" ht="25.5" customHeight="1">
      <c r="A4" s="307"/>
      <c r="B4" s="307"/>
      <c r="C4" s="309"/>
      <c r="D4" s="313"/>
      <c r="E4" s="314"/>
      <c r="F4" s="314"/>
      <c r="G4" s="314"/>
      <c r="H4" s="314"/>
      <c r="I4" s="314"/>
      <c r="J4" s="314"/>
      <c r="K4" s="314"/>
      <c r="L4" s="314"/>
      <c r="M4" s="305"/>
      <c r="N4" s="314"/>
      <c r="O4" s="314"/>
      <c r="P4" s="314"/>
      <c r="Q4" s="314"/>
      <c r="R4" s="314"/>
      <c r="S4" s="314"/>
      <c r="T4" s="314"/>
      <c r="U4" s="314"/>
      <c r="V4" s="305"/>
      <c r="W4" s="305"/>
      <c r="X4" s="305"/>
      <c r="Y4" s="313"/>
      <c r="Z4" s="314"/>
      <c r="AA4" s="314"/>
      <c r="AB4" s="314"/>
      <c r="AC4" s="314"/>
      <c r="AD4" s="314"/>
      <c r="AE4" s="314"/>
      <c r="AF4" s="314"/>
      <c r="AG4" s="314"/>
      <c r="AH4" s="305"/>
      <c r="AI4" s="314"/>
      <c r="AJ4" s="314"/>
      <c r="AK4" s="314"/>
      <c r="AL4" s="314"/>
      <c r="AM4" s="314"/>
      <c r="AN4" s="314"/>
      <c r="AO4" s="314"/>
      <c r="AP4" s="314"/>
      <c r="AQ4" s="305"/>
      <c r="AR4" s="305"/>
      <c r="AS4" s="305"/>
      <c r="AT4" s="313"/>
      <c r="AU4" s="314"/>
      <c r="AV4" s="314"/>
      <c r="AW4" s="314"/>
      <c r="AX4" s="314"/>
      <c r="AY4" s="314"/>
      <c r="AZ4" s="314"/>
      <c r="BA4" s="314"/>
      <c r="BB4" s="314"/>
      <c r="BC4" s="305"/>
      <c r="BD4" s="314"/>
      <c r="BE4" s="314"/>
      <c r="BF4" s="314"/>
      <c r="BG4" s="314"/>
      <c r="BH4" s="314"/>
      <c r="BI4" s="314"/>
      <c r="BJ4" s="314"/>
      <c r="BK4" s="314"/>
      <c r="BL4" s="305"/>
      <c r="BM4" s="305"/>
      <c r="BN4" s="305"/>
      <c r="BO4" s="313"/>
      <c r="BP4" s="314"/>
      <c r="BQ4" s="314"/>
      <c r="BR4" s="314"/>
      <c r="BS4" s="314"/>
      <c r="BT4" s="314"/>
      <c r="BU4" s="314"/>
      <c r="BV4" s="314"/>
      <c r="BW4" s="314"/>
      <c r="BX4" s="305"/>
      <c r="BY4" s="314"/>
      <c r="BZ4" s="314"/>
      <c r="CA4" s="314"/>
      <c r="CB4" s="314"/>
      <c r="CC4" s="314"/>
      <c r="CD4" s="314"/>
      <c r="CE4" s="314"/>
      <c r="CF4" s="314"/>
      <c r="CG4" s="305"/>
      <c r="CH4" s="305"/>
      <c r="CI4" s="305"/>
      <c r="CJ4" s="305"/>
    </row>
    <row r="5" spans="1:88" s="169" customFormat="1" ht="25.5" customHeight="1">
      <c r="A5" s="307"/>
      <c r="B5" s="307"/>
      <c r="C5" s="309"/>
      <c r="D5" s="313"/>
      <c r="E5" s="314"/>
      <c r="F5" s="314"/>
      <c r="G5" s="314"/>
      <c r="H5" s="314"/>
      <c r="I5" s="314"/>
      <c r="J5" s="314"/>
      <c r="K5" s="314"/>
      <c r="L5" s="314"/>
      <c r="M5" s="305"/>
      <c r="N5" s="314"/>
      <c r="O5" s="314"/>
      <c r="P5" s="314"/>
      <c r="Q5" s="314"/>
      <c r="R5" s="314"/>
      <c r="S5" s="314"/>
      <c r="T5" s="314"/>
      <c r="U5" s="314"/>
      <c r="V5" s="305"/>
      <c r="W5" s="305"/>
      <c r="X5" s="305"/>
      <c r="Y5" s="313"/>
      <c r="Z5" s="314"/>
      <c r="AA5" s="314"/>
      <c r="AB5" s="314"/>
      <c r="AC5" s="314"/>
      <c r="AD5" s="314"/>
      <c r="AE5" s="314"/>
      <c r="AF5" s="314"/>
      <c r="AG5" s="314"/>
      <c r="AH5" s="305"/>
      <c r="AI5" s="314"/>
      <c r="AJ5" s="314"/>
      <c r="AK5" s="314"/>
      <c r="AL5" s="314"/>
      <c r="AM5" s="314"/>
      <c r="AN5" s="314"/>
      <c r="AO5" s="314"/>
      <c r="AP5" s="314"/>
      <c r="AQ5" s="305"/>
      <c r="AR5" s="305"/>
      <c r="AS5" s="305"/>
      <c r="AT5" s="313"/>
      <c r="AU5" s="314"/>
      <c r="AV5" s="314"/>
      <c r="AW5" s="314"/>
      <c r="AX5" s="314"/>
      <c r="AY5" s="314"/>
      <c r="AZ5" s="314"/>
      <c r="BA5" s="314"/>
      <c r="BB5" s="314"/>
      <c r="BC5" s="305"/>
      <c r="BD5" s="314"/>
      <c r="BE5" s="314"/>
      <c r="BF5" s="314"/>
      <c r="BG5" s="314"/>
      <c r="BH5" s="314"/>
      <c r="BI5" s="314"/>
      <c r="BJ5" s="314"/>
      <c r="BK5" s="314"/>
      <c r="BL5" s="305"/>
      <c r="BM5" s="305"/>
      <c r="BN5" s="305"/>
      <c r="BO5" s="313"/>
      <c r="BP5" s="314"/>
      <c r="BQ5" s="314"/>
      <c r="BR5" s="314"/>
      <c r="BS5" s="314"/>
      <c r="BT5" s="314"/>
      <c r="BU5" s="314"/>
      <c r="BV5" s="314"/>
      <c r="BW5" s="314"/>
      <c r="BX5" s="305"/>
      <c r="BY5" s="314"/>
      <c r="BZ5" s="314"/>
      <c r="CA5" s="314"/>
      <c r="CB5" s="314"/>
      <c r="CC5" s="314"/>
      <c r="CD5" s="314"/>
      <c r="CE5" s="314"/>
      <c r="CF5" s="314"/>
      <c r="CG5" s="305"/>
      <c r="CH5" s="305"/>
      <c r="CI5" s="305"/>
      <c r="CJ5" s="305"/>
    </row>
    <row r="6" spans="1:88" s="171" customFormat="1" ht="13.5">
      <c r="A6" s="308"/>
      <c r="B6" s="308"/>
      <c r="C6" s="334"/>
      <c r="D6" s="202" t="s">
        <v>315</v>
      </c>
      <c r="E6" s="248" t="s">
        <v>315</v>
      </c>
      <c r="F6" s="248" t="s">
        <v>315</v>
      </c>
      <c r="G6" s="248" t="s">
        <v>315</v>
      </c>
      <c r="H6" s="248" t="s">
        <v>315</v>
      </c>
      <c r="I6" s="248" t="s">
        <v>315</v>
      </c>
      <c r="J6" s="248" t="s">
        <v>315</v>
      </c>
      <c r="K6" s="248" t="s">
        <v>315</v>
      </c>
      <c r="L6" s="248" t="s">
        <v>315</v>
      </c>
      <c r="M6" s="248" t="s">
        <v>315</v>
      </c>
      <c r="N6" s="248" t="s">
        <v>315</v>
      </c>
      <c r="O6" s="248" t="s">
        <v>315</v>
      </c>
      <c r="P6" s="248" t="s">
        <v>315</v>
      </c>
      <c r="Q6" s="248" t="s">
        <v>315</v>
      </c>
      <c r="R6" s="248" t="s">
        <v>315</v>
      </c>
      <c r="S6" s="248" t="s">
        <v>315</v>
      </c>
      <c r="T6" s="248" t="s">
        <v>315</v>
      </c>
      <c r="U6" s="248" t="s">
        <v>316</v>
      </c>
      <c r="V6" s="248" t="s">
        <v>315</v>
      </c>
      <c r="W6" s="248" t="s">
        <v>315</v>
      </c>
      <c r="X6" s="248" t="s">
        <v>315</v>
      </c>
      <c r="Y6" s="248" t="s">
        <v>315</v>
      </c>
      <c r="Z6" s="248" t="s">
        <v>315</v>
      </c>
      <c r="AA6" s="248" t="s">
        <v>315</v>
      </c>
      <c r="AB6" s="248" t="s">
        <v>315</v>
      </c>
      <c r="AC6" s="248" t="s">
        <v>315</v>
      </c>
      <c r="AD6" s="248" t="s">
        <v>315</v>
      </c>
      <c r="AE6" s="248" t="s">
        <v>315</v>
      </c>
      <c r="AF6" s="248" t="s">
        <v>315</v>
      </c>
      <c r="AG6" s="248" t="s">
        <v>315</v>
      </c>
      <c r="AH6" s="248" t="s">
        <v>315</v>
      </c>
      <c r="AI6" s="248" t="s">
        <v>315</v>
      </c>
      <c r="AJ6" s="248" t="s">
        <v>315</v>
      </c>
      <c r="AK6" s="248" t="s">
        <v>315</v>
      </c>
      <c r="AL6" s="248" t="s">
        <v>315</v>
      </c>
      <c r="AM6" s="248" t="s">
        <v>315</v>
      </c>
      <c r="AN6" s="248" t="s">
        <v>315</v>
      </c>
      <c r="AO6" s="248" t="s">
        <v>315</v>
      </c>
      <c r="AP6" s="248" t="s">
        <v>316</v>
      </c>
      <c r="AQ6" s="248" t="s">
        <v>315</v>
      </c>
      <c r="AR6" s="248" t="s">
        <v>315</v>
      </c>
      <c r="AS6" s="248" t="s">
        <v>315</v>
      </c>
      <c r="AT6" s="248" t="s">
        <v>315</v>
      </c>
      <c r="AU6" s="248" t="s">
        <v>315</v>
      </c>
      <c r="AV6" s="248" t="s">
        <v>315</v>
      </c>
      <c r="AW6" s="248" t="s">
        <v>315</v>
      </c>
      <c r="AX6" s="248" t="s">
        <v>315</v>
      </c>
      <c r="AY6" s="248" t="s">
        <v>315</v>
      </c>
      <c r="AZ6" s="248" t="s">
        <v>315</v>
      </c>
      <c r="BA6" s="248" t="s">
        <v>315</v>
      </c>
      <c r="BB6" s="248" t="s">
        <v>315</v>
      </c>
      <c r="BC6" s="248" t="s">
        <v>315</v>
      </c>
      <c r="BD6" s="248" t="s">
        <v>315</v>
      </c>
      <c r="BE6" s="248" t="s">
        <v>315</v>
      </c>
      <c r="BF6" s="248" t="s">
        <v>315</v>
      </c>
      <c r="BG6" s="248" t="s">
        <v>315</v>
      </c>
      <c r="BH6" s="248" t="s">
        <v>315</v>
      </c>
      <c r="BI6" s="248" t="s">
        <v>315</v>
      </c>
      <c r="BJ6" s="248" t="s">
        <v>315</v>
      </c>
      <c r="BK6" s="248" t="s">
        <v>316</v>
      </c>
      <c r="BL6" s="248" t="s">
        <v>315</v>
      </c>
      <c r="BM6" s="248" t="s">
        <v>315</v>
      </c>
      <c r="BN6" s="248" t="s">
        <v>315</v>
      </c>
      <c r="BO6" s="248" t="s">
        <v>315</v>
      </c>
      <c r="BP6" s="248" t="s">
        <v>315</v>
      </c>
      <c r="BQ6" s="248" t="s">
        <v>315</v>
      </c>
      <c r="BR6" s="248" t="s">
        <v>315</v>
      </c>
      <c r="BS6" s="248" t="s">
        <v>315</v>
      </c>
      <c r="BT6" s="248" t="s">
        <v>315</v>
      </c>
      <c r="BU6" s="248" t="s">
        <v>315</v>
      </c>
      <c r="BV6" s="248" t="s">
        <v>315</v>
      </c>
      <c r="BW6" s="248" t="s">
        <v>315</v>
      </c>
      <c r="BX6" s="248" t="s">
        <v>315</v>
      </c>
      <c r="BY6" s="248" t="s">
        <v>315</v>
      </c>
      <c r="BZ6" s="248" t="s">
        <v>315</v>
      </c>
      <c r="CA6" s="248" t="s">
        <v>315</v>
      </c>
      <c r="CB6" s="248" t="s">
        <v>315</v>
      </c>
      <c r="CC6" s="248" t="s">
        <v>315</v>
      </c>
      <c r="CD6" s="248" t="s">
        <v>315</v>
      </c>
      <c r="CE6" s="248" t="s">
        <v>315</v>
      </c>
      <c r="CF6" s="248" t="s">
        <v>315</v>
      </c>
      <c r="CG6" s="248" t="s">
        <v>315</v>
      </c>
      <c r="CH6" s="248" t="s">
        <v>315</v>
      </c>
      <c r="CI6" s="248" t="s">
        <v>315</v>
      </c>
      <c r="CJ6" s="305"/>
    </row>
    <row r="7" spans="1:88" s="175" customFormat="1" ht="12" customHeight="1">
      <c r="A7" s="173" t="s">
        <v>248</v>
      </c>
      <c r="B7" s="188" t="s">
        <v>317</v>
      </c>
      <c r="C7" s="174" t="s">
        <v>121</v>
      </c>
      <c r="D7" s="208">
        <f aca="true" t="shared" si="0" ref="D7:AI7">SUM(D8:D66)</f>
        <v>108783</v>
      </c>
      <c r="E7" s="208">
        <f t="shared" si="0"/>
        <v>54719</v>
      </c>
      <c r="F7" s="208">
        <f t="shared" si="0"/>
        <v>244</v>
      </c>
      <c r="G7" s="208">
        <f t="shared" si="0"/>
        <v>1891</v>
      </c>
      <c r="H7" s="208">
        <f t="shared" si="0"/>
        <v>19019</v>
      </c>
      <c r="I7" s="208">
        <f t="shared" si="0"/>
        <v>14171</v>
      </c>
      <c r="J7" s="208">
        <f t="shared" si="0"/>
        <v>5096</v>
      </c>
      <c r="K7" s="208">
        <f t="shared" si="0"/>
        <v>2773</v>
      </c>
      <c r="L7" s="208">
        <f t="shared" si="0"/>
        <v>5604</v>
      </c>
      <c r="M7" s="208">
        <f t="shared" si="0"/>
        <v>368</v>
      </c>
      <c r="N7" s="208">
        <f t="shared" si="0"/>
        <v>468</v>
      </c>
      <c r="O7" s="208">
        <f t="shared" si="0"/>
        <v>0</v>
      </c>
      <c r="P7" s="208">
        <f t="shared" si="0"/>
        <v>0</v>
      </c>
      <c r="Q7" s="208">
        <f t="shared" si="0"/>
        <v>873</v>
      </c>
      <c r="R7" s="208">
        <f t="shared" si="0"/>
        <v>0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1311</v>
      </c>
      <c r="W7" s="208">
        <f t="shared" si="0"/>
        <v>3</v>
      </c>
      <c r="X7" s="208">
        <f t="shared" si="0"/>
        <v>2243</v>
      </c>
      <c r="Y7" s="208">
        <f t="shared" si="0"/>
        <v>30226</v>
      </c>
      <c r="Z7" s="208">
        <f t="shared" si="0"/>
        <v>23949</v>
      </c>
      <c r="AA7" s="208">
        <f t="shared" si="0"/>
        <v>136</v>
      </c>
      <c r="AB7" s="208">
        <f t="shared" si="0"/>
        <v>861</v>
      </c>
      <c r="AC7" s="208">
        <f t="shared" si="0"/>
        <v>3033</v>
      </c>
      <c r="AD7" s="208">
        <f t="shared" si="0"/>
        <v>1516</v>
      </c>
      <c r="AE7" s="208">
        <f t="shared" si="0"/>
        <v>103</v>
      </c>
      <c r="AF7" s="208">
        <f t="shared" si="0"/>
        <v>0</v>
      </c>
      <c r="AG7" s="208">
        <f t="shared" si="0"/>
        <v>166</v>
      </c>
      <c r="AH7" s="208">
        <f t="shared" si="0"/>
        <v>304</v>
      </c>
      <c r="AI7" s="208">
        <f t="shared" si="0"/>
        <v>3</v>
      </c>
      <c r="AJ7" s="208">
        <f aca="true" t="shared" si="1" ref="AJ7:BO7">SUM(AJ8:AJ66)</f>
        <v>0</v>
      </c>
      <c r="AK7" s="208">
        <f t="shared" si="1"/>
        <v>0</v>
      </c>
      <c r="AL7" s="208">
        <f t="shared" si="1"/>
        <v>0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2</v>
      </c>
      <c r="AS7" s="208">
        <f t="shared" si="1"/>
        <v>153</v>
      </c>
      <c r="AT7" s="208">
        <f t="shared" si="1"/>
        <v>47827</v>
      </c>
      <c r="AU7" s="208">
        <f t="shared" si="1"/>
        <v>1481</v>
      </c>
      <c r="AV7" s="208">
        <f t="shared" si="1"/>
        <v>35</v>
      </c>
      <c r="AW7" s="208">
        <f t="shared" si="1"/>
        <v>673</v>
      </c>
      <c r="AX7" s="208">
        <f t="shared" si="1"/>
        <v>15628</v>
      </c>
      <c r="AY7" s="208">
        <f t="shared" si="1"/>
        <v>12062</v>
      </c>
      <c r="AZ7" s="208">
        <f t="shared" si="1"/>
        <v>4975</v>
      </c>
      <c r="BA7" s="208">
        <f t="shared" si="1"/>
        <v>2773</v>
      </c>
      <c r="BB7" s="208">
        <f t="shared" si="1"/>
        <v>5427</v>
      </c>
      <c r="BC7" s="208">
        <f t="shared" si="1"/>
        <v>64</v>
      </c>
      <c r="BD7" s="208">
        <f t="shared" si="1"/>
        <v>447</v>
      </c>
      <c r="BE7" s="208">
        <f t="shared" si="1"/>
        <v>0</v>
      </c>
      <c r="BF7" s="208">
        <f t="shared" si="1"/>
        <v>0</v>
      </c>
      <c r="BG7" s="208">
        <f t="shared" si="1"/>
        <v>873</v>
      </c>
      <c r="BH7" s="208">
        <f t="shared" si="1"/>
        <v>0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1311</v>
      </c>
      <c r="BM7" s="208">
        <f t="shared" si="1"/>
        <v>0</v>
      </c>
      <c r="BN7" s="208">
        <f t="shared" si="1"/>
        <v>2078</v>
      </c>
      <c r="BO7" s="208">
        <f t="shared" si="1"/>
        <v>30730</v>
      </c>
      <c r="BP7" s="208">
        <f aca="true" t="shared" si="2" ref="BP7:CI7">SUM(BP8:BP66)</f>
        <v>29289</v>
      </c>
      <c r="BQ7" s="208">
        <f t="shared" si="2"/>
        <v>73</v>
      </c>
      <c r="BR7" s="208">
        <f t="shared" si="2"/>
        <v>357</v>
      </c>
      <c r="BS7" s="208">
        <f t="shared" si="2"/>
        <v>358</v>
      </c>
      <c r="BT7" s="208">
        <f t="shared" si="2"/>
        <v>593</v>
      </c>
      <c r="BU7" s="208">
        <f t="shared" si="2"/>
        <v>18</v>
      </c>
      <c r="BV7" s="208">
        <f t="shared" si="2"/>
        <v>0</v>
      </c>
      <c r="BW7" s="208">
        <f t="shared" si="2"/>
        <v>11</v>
      </c>
      <c r="BX7" s="208">
        <f t="shared" si="2"/>
        <v>0</v>
      </c>
      <c r="BY7" s="208">
        <f t="shared" si="2"/>
        <v>18</v>
      </c>
      <c r="BZ7" s="208">
        <f t="shared" si="2"/>
        <v>0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1</v>
      </c>
      <c r="CI7" s="208">
        <f t="shared" si="2"/>
        <v>12</v>
      </c>
      <c r="CJ7" s="189">
        <f>+COUNTIF(CJ8:CJ66,"有る")</f>
        <v>53</v>
      </c>
    </row>
    <row r="8" spans="1:88" s="177" customFormat="1" ht="12" customHeight="1">
      <c r="A8" s="176" t="s">
        <v>248</v>
      </c>
      <c r="B8" s="190" t="s">
        <v>318</v>
      </c>
      <c r="C8" s="176" t="s">
        <v>319</v>
      </c>
      <c r="D8" s="209">
        <f aca="true" t="shared" si="3" ref="D8:D39">SUM(Y8,AT8,BO8)</f>
        <v>15137</v>
      </c>
      <c r="E8" s="209">
        <f aca="true" t="shared" si="4" ref="E8:E39">SUM(Z8,AU8,BP8)</f>
        <v>8167</v>
      </c>
      <c r="F8" s="209">
        <f aca="true" t="shared" si="5" ref="F8:F39">SUM(AA8,AV8,BQ8)</f>
        <v>77</v>
      </c>
      <c r="G8" s="209">
        <f aca="true" t="shared" si="6" ref="G8:G39">SUM(AB8,AW8,BR8)</f>
        <v>400</v>
      </c>
      <c r="H8" s="209">
        <f aca="true" t="shared" si="7" ref="H8:H39">SUM(AC8,AX8,BS8)</f>
        <v>3022</v>
      </c>
      <c r="I8" s="209">
        <f aca="true" t="shared" si="8" ref="I8:I39">SUM(AD8,AY8,BT8)</f>
        <v>1065</v>
      </c>
      <c r="J8" s="209">
        <f aca="true" t="shared" si="9" ref="J8:J39">SUM(AE8,AZ8,BU8)</f>
        <v>744</v>
      </c>
      <c r="K8" s="209">
        <f aca="true" t="shared" si="10" ref="K8:K39">SUM(AF8,BA8,BV8)</f>
        <v>0</v>
      </c>
      <c r="L8" s="209">
        <f aca="true" t="shared" si="11" ref="L8:L39">SUM(AG8,BB8,BW8)</f>
        <v>1296</v>
      </c>
      <c r="M8" s="209">
        <f aca="true" t="shared" si="12" ref="M8:M39">SUM(AH8,BC8,BX8)</f>
        <v>0</v>
      </c>
      <c r="N8" s="209">
        <f aca="true" t="shared" si="13" ref="N8:N39">SUM(AI8,BD8,BY8)</f>
        <v>13</v>
      </c>
      <c r="O8" s="209">
        <f aca="true" t="shared" si="14" ref="O8:O39">SUM(AJ8,BE8,BZ8)</f>
        <v>0</v>
      </c>
      <c r="P8" s="209">
        <f aca="true" t="shared" si="15" ref="P8:P39">SUM(AK8,BF8,CA8)</f>
        <v>0</v>
      </c>
      <c r="Q8" s="209">
        <f aca="true" t="shared" si="16" ref="Q8:Q39">SUM(AL8,BG8,CB8)</f>
        <v>0</v>
      </c>
      <c r="R8" s="209">
        <f aca="true" t="shared" si="17" ref="R8:R39">SUM(AM8,BH8,CC8)</f>
        <v>0</v>
      </c>
      <c r="S8" s="209">
        <f aca="true" t="shared" si="18" ref="S8:S39">SUM(AN8,BI8,CD8)</f>
        <v>0</v>
      </c>
      <c r="T8" s="209">
        <f aca="true" t="shared" si="19" ref="T8:T39">SUM(AO8,BJ8,CE8)</f>
        <v>0</v>
      </c>
      <c r="U8" s="209">
        <f aca="true" t="shared" si="20" ref="U8:U39">SUM(AP8,BK8,CF8)</f>
        <v>0</v>
      </c>
      <c r="V8" s="209">
        <f aca="true" t="shared" si="21" ref="V8:V39">SUM(AQ8,BL8,CG8)</f>
        <v>0</v>
      </c>
      <c r="W8" s="209">
        <f aca="true" t="shared" si="22" ref="W8:W39">SUM(AR8,BM8,CH8)</f>
        <v>0</v>
      </c>
      <c r="X8" s="209">
        <f aca="true" t="shared" si="23" ref="X8:X39">SUM(AS8,BN8,CI8)</f>
        <v>353</v>
      </c>
      <c r="Y8" s="209">
        <f aca="true" t="shared" si="24" ref="Y8:Y39">SUM(Z8:AS8)</f>
        <v>6041</v>
      </c>
      <c r="Z8" s="209">
        <v>5520</v>
      </c>
      <c r="AA8" s="209">
        <v>65</v>
      </c>
      <c r="AB8" s="209">
        <v>400</v>
      </c>
      <c r="AC8" s="209">
        <v>0</v>
      </c>
      <c r="AD8" s="209">
        <v>56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10" t="s">
        <v>492</v>
      </c>
      <c r="AK8" s="210" t="s">
        <v>493</v>
      </c>
      <c r="AL8" s="210" t="s">
        <v>493</v>
      </c>
      <c r="AM8" s="210" t="s">
        <v>493</v>
      </c>
      <c r="AN8" s="210" t="s">
        <v>493</v>
      </c>
      <c r="AO8" s="210" t="s">
        <v>493</v>
      </c>
      <c r="AP8" s="210" t="s">
        <v>493</v>
      </c>
      <c r="AQ8" s="210" t="s">
        <v>493</v>
      </c>
      <c r="AR8" s="209">
        <v>0</v>
      </c>
      <c r="AS8" s="209">
        <v>0</v>
      </c>
      <c r="AT8" s="209">
        <f>'施設資源化量内訳'!D8</f>
        <v>6259</v>
      </c>
      <c r="AU8" s="209">
        <f>'施設資源化量内訳'!E8</f>
        <v>0</v>
      </c>
      <c r="AV8" s="209">
        <f>'施設資源化量内訳'!F8</f>
        <v>0</v>
      </c>
      <c r="AW8" s="209">
        <f>'施設資源化量内訳'!G8</f>
        <v>0</v>
      </c>
      <c r="AX8" s="209">
        <f>'施設資源化量内訳'!H8</f>
        <v>2974</v>
      </c>
      <c r="AY8" s="209">
        <f>'施設資源化量内訳'!I8</f>
        <v>892</v>
      </c>
      <c r="AZ8" s="209">
        <f>'施設資源化量内訳'!J8</f>
        <v>744</v>
      </c>
      <c r="BA8" s="209">
        <f>'施設資源化量内訳'!K8</f>
        <v>0</v>
      </c>
      <c r="BB8" s="209">
        <f>'施設資源化量内訳'!L8</f>
        <v>1296</v>
      </c>
      <c r="BC8" s="209">
        <f>'施設資源化量内訳'!M8</f>
        <v>0</v>
      </c>
      <c r="BD8" s="209">
        <f>'施設資源化量内訳'!N8</f>
        <v>0</v>
      </c>
      <c r="BE8" s="209">
        <f>'施設資源化量内訳'!O8</f>
        <v>0</v>
      </c>
      <c r="BF8" s="209">
        <f>'施設資源化量内訳'!P8</f>
        <v>0</v>
      </c>
      <c r="BG8" s="209">
        <f>'施設資源化量内訳'!Q8</f>
        <v>0</v>
      </c>
      <c r="BH8" s="209">
        <f>'施設資源化量内訳'!R8</f>
        <v>0</v>
      </c>
      <c r="BI8" s="209">
        <f>'施設資源化量内訳'!S8</f>
        <v>0</v>
      </c>
      <c r="BJ8" s="209">
        <f>'施設資源化量内訳'!T8</f>
        <v>0</v>
      </c>
      <c r="BK8" s="209">
        <f>'施設資源化量内訳'!U8</f>
        <v>0</v>
      </c>
      <c r="BL8" s="209">
        <f>'施設資源化量内訳'!V8</f>
        <v>0</v>
      </c>
      <c r="BM8" s="209">
        <f>'施設資源化量内訳'!W8</f>
        <v>0</v>
      </c>
      <c r="BN8" s="209">
        <f>'施設資源化量内訳'!X8</f>
        <v>353</v>
      </c>
      <c r="BO8" s="209">
        <f aca="true" t="shared" si="25" ref="BO8:BO39">SUM(BP8:CI8)</f>
        <v>2837</v>
      </c>
      <c r="BP8" s="209">
        <v>2647</v>
      </c>
      <c r="BQ8" s="209">
        <v>12</v>
      </c>
      <c r="BR8" s="209">
        <v>0</v>
      </c>
      <c r="BS8" s="209">
        <v>48</v>
      </c>
      <c r="BT8" s="209">
        <v>117</v>
      </c>
      <c r="BU8" s="209">
        <v>0</v>
      </c>
      <c r="BV8" s="209">
        <v>0</v>
      </c>
      <c r="BW8" s="209">
        <v>0</v>
      </c>
      <c r="BX8" s="209">
        <v>0</v>
      </c>
      <c r="BY8" s="209">
        <v>13</v>
      </c>
      <c r="BZ8" s="210" t="s">
        <v>493</v>
      </c>
      <c r="CA8" s="210" t="s">
        <v>493</v>
      </c>
      <c r="CB8" s="210" t="s">
        <v>493</v>
      </c>
      <c r="CC8" s="210" t="s">
        <v>493</v>
      </c>
      <c r="CD8" s="210" t="s">
        <v>493</v>
      </c>
      <c r="CE8" s="210" t="s">
        <v>493</v>
      </c>
      <c r="CF8" s="210" t="s">
        <v>493</v>
      </c>
      <c r="CG8" s="210" t="s">
        <v>493</v>
      </c>
      <c r="CH8" s="210">
        <v>0</v>
      </c>
      <c r="CI8" s="209">
        <v>0</v>
      </c>
      <c r="CJ8" s="187" t="s">
        <v>494</v>
      </c>
    </row>
    <row r="9" spans="1:88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3"/>
        <v>8824</v>
      </c>
      <c r="E9" s="209">
        <f t="shared" si="4"/>
        <v>4932</v>
      </c>
      <c r="F9" s="209">
        <f t="shared" si="5"/>
        <v>42</v>
      </c>
      <c r="G9" s="209">
        <f t="shared" si="6"/>
        <v>0</v>
      </c>
      <c r="H9" s="209">
        <f t="shared" si="7"/>
        <v>1514</v>
      </c>
      <c r="I9" s="209">
        <f t="shared" si="8"/>
        <v>1089</v>
      </c>
      <c r="J9" s="209">
        <f t="shared" si="9"/>
        <v>363</v>
      </c>
      <c r="K9" s="209">
        <f t="shared" si="10"/>
        <v>0</v>
      </c>
      <c r="L9" s="209">
        <f t="shared" si="11"/>
        <v>755</v>
      </c>
      <c r="M9" s="209">
        <f t="shared" si="12"/>
        <v>0</v>
      </c>
      <c r="N9" s="209">
        <f t="shared" si="13"/>
        <v>1</v>
      </c>
      <c r="O9" s="209">
        <f t="shared" si="14"/>
        <v>0</v>
      </c>
      <c r="P9" s="209">
        <f t="shared" si="15"/>
        <v>0</v>
      </c>
      <c r="Q9" s="209">
        <f t="shared" si="16"/>
        <v>0</v>
      </c>
      <c r="R9" s="209">
        <f t="shared" si="17"/>
        <v>0</v>
      </c>
      <c r="S9" s="209">
        <f t="shared" si="18"/>
        <v>0</v>
      </c>
      <c r="T9" s="209">
        <f t="shared" si="19"/>
        <v>0</v>
      </c>
      <c r="U9" s="209">
        <f t="shared" si="20"/>
        <v>0</v>
      </c>
      <c r="V9" s="209">
        <f t="shared" si="21"/>
        <v>0</v>
      </c>
      <c r="W9" s="209">
        <f t="shared" si="22"/>
        <v>1</v>
      </c>
      <c r="X9" s="209">
        <f t="shared" si="23"/>
        <v>127</v>
      </c>
      <c r="Y9" s="209">
        <f t="shared" si="24"/>
        <v>3778</v>
      </c>
      <c r="Z9" s="209">
        <v>2583</v>
      </c>
      <c r="AA9" s="209">
        <v>22</v>
      </c>
      <c r="AB9" s="209">
        <v>0</v>
      </c>
      <c r="AC9" s="209">
        <v>1173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10" t="s">
        <v>493</v>
      </c>
      <c r="AK9" s="210" t="s">
        <v>493</v>
      </c>
      <c r="AL9" s="210" t="s">
        <v>493</v>
      </c>
      <c r="AM9" s="210" t="s">
        <v>493</v>
      </c>
      <c r="AN9" s="210" t="s">
        <v>493</v>
      </c>
      <c r="AO9" s="210" t="s">
        <v>493</v>
      </c>
      <c r="AP9" s="210" t="s">
        <v>493</v>
      </c>
      <c r="AQ9" s="210" t="s">
        <v>493</v>
      </c>
      <c r="AR9" s="209">
        <v>0</v>
      </c>
      <c r="AS9" s="209">
        <v>0</v>
      </c>
      <c r="AT9" s="209">
        <f>'施設資源化量内訳'!D9</f>
        <v>2594</v>
      </c>
      <c r="AU9" s="209">
        <f>'施設資源化量内訳'!E9</f>
        <v>0</v>
      </c>
      <c r="AV9" s="209">
        <f>'施設資源化量内訳'!F9</f>
        <v>0</v>
      </c>
      <c r="AW9" s="209">
        <f>'施設資源化量内訳'!G9</f>
        <v>0</v>
      </c>
      <c r="AX9" s="209">
        <f>'施設資源化量内訳'!H9</f>
        <v>308</v>
      </c>
      <c r="AY9" s="209">
        <f>'施設資源化量内訳'!I9</f>
        <v>1041</v>
      </c>
      <c r="AZ9" s="209">
        <f>'施設資源化量内訳'!J9</f>
        <v>363</v>
      </c>
      <c r="BA9" s="209">
        <f>'施設資源化量内訳'!K9</f>
        <v>0</v>
      </c>
      <c r="BB9" s="209">
        <f>'施設資源化量内訳'!L9</f>
        <v>755</v>
      </c>
      <c r="BC9" s="209">
        <f>'施設資源化量内訳'!M9</f>
        <v>0</v>
      </c>
      <c r="BD9" s="209">
        <f>'施設資源化量内訳'!N9</f>
        <v>0</v>
      </c>
      <c r="BE9" s="209">
        <f>'施設資源化量内訳'!O9</f>
        <v>0</v>
      </c>
      <c r="BF9" s="209">
        <f>'施設資源化量内訳'!P9</f>
        <v>0</v>
      </c>
      <c r="BG9" s="209">
        <f>'施設資源化量内訳'!Q9</f>
        <v>0</v>
      </c>
      <c r="BH9" s="209">
        <f>'施設資源化量内訳'!R9</f>
        <v>0</v>
      </c>
      <c r="BI9" s="209">
        <f>'施設資源化量内訳'!S9</f>
        <v>0</v>
      </c>
      <c r="BJ9" s="209">
        <f>'施設資源化量内訳'!T9</f>
        <v>0</v>
      </c>
      <c r="BK9" s="209">
        <f>'施設資源化量内訳'!U9</f>
        <v>0</v>
      </c>
      <c r="BL9" s="209">
        <f>'施設資源化量内訳'!V9</f>
        <v>0</v>
      </c>
      <c r="BM9" s="209">
        <f>'施設資源化量内訳'!W9</f>
        <v>0</v>
      </c>
      <c r="BN9" s="209">
        <f>'施設資源化量内訳'!X9</f>
        <v>127</v>
      </c>
      <c r="BO9" s="209">
        <f t="shared" si="25"/>
        <v>2452</v>
      </c>
      <c r="BP9" s="209">
        <v>2349</v>
      </c>
      <c r="BQ9" s="209">
        <v>20</v>
      </c>
      <c r="BR9" s="209">
        <v>0</v>
      </c>
      <c r="BS9" s="209">
        <v>33</v>
      </c>
      <c r="BT9" s="209">
        <v>48</v>
      </c>
      <c r="BU9" s="209">
        <v>0</v>
      </c>
      <c r="BV9" s="209">
        <v>0</v>
      </c>
      <c r="BW9" s="209">
        <v>0</v>
      </c>
      <c r="BX9" s="209">
        <v>0</v>
      </c>
      <c r="BY9" s="209">
        <v>1</v>
      </c>
      <c r="BZ9" s="210" t="s">
        <v>493</v>
      </c>
      <c r="CA9" s="210" t="s">
        <v>493</v>
      </c>
      <c r="CB9" s="210" t="s">
        <v>493</v>
      </c>
      <c r="CC9" s="210" t="s">
        <v>493</v>
      </c>
      <c r="CD9" s="210" t="s">
        <v>493</v>
      </c>
      <c r="CE9" s="210" t="s">
        <v>493</v>
      </c>
      <c r="CF9" s="210" t="s">
        <v>493</v>
      </c>
      <c r="CG9" s="210" t="s">
        <v>493</v>
      </c>
      <c r="CH9" s="210">
        <v>1</v>
      </c>
      <c r="CI9" s="209">
        <v>0</v>
      </c>
      <c r="CJ9" s="191" t="s">
        <v>494</v>
      </c>
    </row>
    <row r="10" spans="1:88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3"/>
        <v>19180</v>
      </c>
      <c r="E10" s="209">
        <f t="shared" si="4"/>
        <v>10897</v>
      </c>
      <c r="F10" s="209">
        <f t="shared" si="5"/>
        <v>28</v>
      </c>
      <c r="G10" s="209">
        <f t="shared" si="6"/>
        <v>267</v>
      </c>
      <c r="H10" s="209">
        <f t="shared" si="7"/>
        <v>4394</v>
      </c>
      <c r="I10" s="209">
        <f t="shared" si="8"/>
        <v>1600</v>
      </c>
      <c r="J10" s="209">
        <f t="shared" si="9"/>
        <v>784</v>
      </c>
      <c r="K10" s="209">
        <f t="shared" si="10"/>
        <v>0</v>
      </c>
      <c r="L10" s="209">
        <f t="shared" si="11"/>
        <v>1209</v>
      </c>
      <c r="M10" s="209">
        <f t="shared" si="12"/>
        <v>0</v>
      </c>
      <c r="N10" s="209">
        <f t="shared" si="13"/>
        <v>1</v>
      </c>
      <c r="O10" s="209">
        <f t="shared" si="14"/>
        <v>0</v>
      </c>
      <c r="P10" s="209">
        <f t="shared" si="15"/>
        <v>0</v>
      </c>
      <c r="Q10" s="209">
        <f t="shared" si="16"/>
        <v>0</v>
      </c>
      <c r="R10" s="209">
        <f t="shared" si="17"/>
        <v>0</v>
      </c>
      <c r="S10" s="209">
        <f t="shared" si="18"/>
        <v>0</v>
      </c>
      <c r="T10" s="209">
        <f t="shared" si="19"/>
        <v>0</v>
      </c>
      <c r="U10" s="209">
        <f t="shared" si="20"/>
        <v>0</v>
      </c>
      <c r="V10" s="209">
        <f t="shared" si="21"/>
        <v>0</v>
      </c>
      <c r="W10" s="209">
        <f t="shared" si="22"/>
        <v>0</v>
      </c>
      <c r="X10" s="209">
        <f t="shared" si="23"/>
        <v>0</v>
      </c>
      <c r="Y10" s="209">
        <f t="shared" si="24"/>
        <v>4631</v>
      </c>
      <c r="Z10" s="209">
        <v>4631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10" t="s">
        <v>493</v>
      </c>
      <c r="AK10" s="210" t="s">
        <v>493</v>
      </c>
      <c r="AL10" s="210" t="s">
        <v>493</v>
      </c>
      <c r="AM10" s="210" t="s">
        <v>493</v>
      </c>
      <c r="AN10" s="210" t="s">
        <v>493</v>
      </c>
      <c r="AO10" s="210" t="s">
        <v>493</v>
      </c>
      <c r="AP10" s="210" t="s">
        <v>493</v>
      </c>
      <c r="AQ10" s="210" t="s">
        <v>493</v>
      </c>
      <c r="AR10" s="209">
        <v>0</v>
      </c>
      <c r="AS10" s="209">
        <v>0</v>
      </c>
      <c r="AT10" s="209">
        <f>'施設資源化量内訳'!D10</f>
        <v>7947</v>
      </c>
      <c r="AU10" s="209">
        <f>'施設資源化量内訳'!E10</f>
        <v>0</v>
      </c>
      <c r="AV10" s="209">
        <f>'施設資源化量内訳'!F10</f>
        <v>21</v>
      </c>
      <c r="AW10" s="209">
        <f>'施設資源化量内訳'!G10</f>
        <v>267</v>
      </c>
      <c r="AX10" s="209">
        <f>'施設資源化量内訳'!H10</f>
        <v>4255</v>
      </c>
      <c r="AY10" s="209">
        <f>'施設資源化量内訳'!I10</f>
        <v>1411</v>
      </c>
      <c r="AZ10" s="209">
        <f>'施設資源化量内訳'!J10</f>
        <v>784</v>
      </c>
      <c r="BA10" s="209">
        <f>'施設資源化量内訳'!K10</f>
        <v>0</v>
      </c>
      <c r="BB10" s="209">
        <f>'施設資源化量内訳'!L10</f>
        <v>1209</v>
      </c>
      <c r="BC10" s="209">
        <f>'施設資源化量内訳'!M10</f>
        <v>0</v>
      </c>
      <c r="BD10" s="209">
        <f>'施設資源化量内訳'!N10</f>
        <v>0</v>
      </c>
      <c r="BE10" s="209">
        <f>'施設資源化量内訳'!O10</f>
        <v>0</v>
      </c>
      <c r="BF10" s="209">
        <f>'施設資源化量内訳'!P10</f>
        <v>0</v>
      </c>
      <c r="BG10" s="209">
        <f>'施設資源化量内訳'!Q10</f>
        <v>0</v>
      </c>
      <c r="BH10" s="209">
        <f>'施設資源化量内訳'!R10</f>
        <v>0</v>
      </c>
      <c r="BI10" s="209">
        <f>'施設資源化量内訳'!S10</f>
        <v>0</v>
      </c>
      <c r="BJ10" s="209">
        <f>'施設資源化量内訳'!T10</f>
        <v>0</v>
      </c>
      <c r="BK10" s="209">
        <f>'施設資源化量内訳'!U10</f>
        <v>0</v>
      </c>
      <c r="BL10" s="209">
        <f>'施設資源化量内訳'!V10</f>
        <v>0</v>
      </c>
      <c r="BM10" s="209">
        <f>'施設資源化量内訳'!W10</f>
        <v>0</v>
      </c>
      <c r="BN10" s="209">
        <f>'施設資源化量内訳'!X10</f>
        <v>0</v>
      </c>
      <c r="BO10" s="209">
        <f t="shared" si="25"/>
        <v>6602</v>
      </c>
      <c r="BP10" s="209">
        <v>6266</v>
      </c>
      <c r="BQ10" s="209">
        <v>7</v>
      </c>
      <c r="BR10" s="209">
        <v>0</v>
      </c>
      <c r="BS10" s="209">
        <v>139</v>
      </c>
      <c r="BT10" s="209">
        <v>189</v>
      </c>
      <c r="BU10" s="209">
        <v>0</v>
      </c>
      <c r="BV10" s="209">
        <v>0</v>
      </c>
      <c r="BW10" s="209">
        <v>0</v>
      </c>
      <c r="BX10" s="209">
        <v>0</v>
      </c>
      <c r="BY10" s="209">
        <v>1</v>
      </c>
      <c r="BZ10" s="210" t="s">
        <v>493</v>
      </c>
      <c r="CA10" s="210" t="s">
        <v>493</v>
      </c>
      <c r="CB10" s="210" t="s">
        <v>493</v>
      </c>
      <c r="CC10" s="210" t="s">
        <v>493</v>
      </c>
      <c r="CD10" s="210" t="s">
        <v>493</v>
      </c>
      <c r="CE10" s="210" t="s">
        <v>493</v>
      </c>
      <c r="CF10" s="210" t="s">
        <v>493</v>
      </c>
      <c r="CG10" s="210" t="s">
        <v>493</v>
      </c>
      <c r="CH10" s="210">
        <v>0</v>
      </c>
      <c r="CI10" s="209">
        <v>0</v>
      </c>
      <c r="CJ10" s="191" t="s">
        <v>494</v>
      </c>
    </row>
    <row r="11" spans="1:88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3"/>
        <v>25604</v>
      </c>
      <c r="E11" s="209">
        <f t="shared" si="4"/>
        <v>12467</v>
      </c>
      <c r="F11" s="209">
        <f t="shared" si="5"/>
        <v>32</v>
      </c>
      <c r="G11" s="209">
        <f t="shared" si="6"/>
        <v>347</v>
      </c>
      <c r="H11" s="209">
        <f t="shared" si="7"/>
        <v>2291</v>
      </c>
      <c r="I11" s="209">
        <f t="shared" si="8"/>
        <v>3394</v>
      </c>
      <c r="J11" s="209">
        <f t="shared" si="9"/>
        <v>1492</v>
      </c>
      <c r="K11" s="209">
        <f t="shared" si="10"/>
        <v>2387</v>
      </c>
      <c r="L11" s="209">
        <f t="shared" si="11"/>
        <v>0</v>
      </c>
      <c r="M11" s="209">
        <f t="shared" si="12"/>
        <v>304</v>
      </c>
      <c r="N11" s="209">
        <f t="shared" si="13"/>
        <v>0</v>
      </c>
      <c r="O11" s="209">
        <f t="shared" si="14"/>
        <v>0</v>
      </c>
      <c r="P11" s="209">
        <f t="shared" si="15"/>
        <v>0</v>
      </c>
      <c r="Q11" s="209">
        <f t="shared" si="16"/>
        <v>0</v>
      </c>
      <c r="R11" s="209">
        <f t="shared" si="17"/>
        <v>0</v>
      </c>
      <c r="S11" s="209">
        <f t="shared" si="18"/>
        <v>0</v>
      </c>
      <c r="T11" s="209">
        <f t="shared" si="19"/>
        <v>0</v>
      </c>
      <c r="U11" s="209">
        <f t="shared" si="20"/>
        <v>0</v>
      </c>
      <c r="V11" s="209">
        <f t="shared" si="21"/>
        <v>1311</v>
      </c>
      <c r="W11" s="209">
        <f t="shared" si="22"/>
        <v>0</v>
      </c>
      <c r="X11" s="209">
        <f t="shared" si="23"/>
        <v>1579</v>
      </c>
      <c r="Y11" s="209">
        <f t="shared" si="24"/>
        <v>402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304</v>
      </c>
      <c r="AI11" s="209">
        <v>0</v>
      </c>
      <c r="AJ11" s="210" t="s">
        <v>493</v>
      </c>
      <c r="AK11" s="210" t="s">
        <v>493</v>
      </c>
      <c r="AL11" s="210" t="s">
        <v>493</v>
      </c>
      <c r="AM11" s="210" t="s">
        <v>493</v>
      </c>
      <c r="AN11" s="210" t="s">
        <v>493</v>
      </c>
      <c r="AO11" s="210" t="s">
        <v>493</v>
      </c>
      <c r="AP11" s="210" t="s">
        <v>493</v>
      </c>
      <c r="AQ11" s="210" t="s">
        <v>493</v>
      </c>
      <c r="AR11" s="209">
        <v>0</v>
      </c>
      <c r="AS11" s="209">
        <v>98</v>
      </c>
      <c r="AT11" s="209">
        <f>'施設資源化量内訳'!D11</f>
        <v>12356</v>
      </c>
      <c r="AU11" s="209">
        <f>'施設資源化量内訳'!E11</f>
        <v>0</v>
      </c>
      <c r="AV11" s="209">
        <f>'施設資源化量内訳'!F11</f>
        <v>0</v>
      </c>
      <c r="AW11" s="209">
        <f>'施設資源化量内訳'!G11</f>
        <v>0</v>
      </c>
      <c r="AX11" s="209">
        <f>'施設資源化量内訳'!H11</f>
        <v>2291</v>
      </c>
      <c r="AY11" s="209">
        <f>'施設資源化量内訳'!I11</f>
        <v>3394</v>
      </c>
      <c r="AZ11" s="209">
        <f>'施設資源化量内訳'!J11</f>
        <v>1492</v>
      </c>
      <c r="BA11" s="209">
        <f>'施設資源化量内訳'!K11</f>
        <v>2387</v>
      </c>
      <c r="BB11" s="209">
        <f>'施設資源化量内訳'!L11</f>
        <v>0</v>
      </c>
      <c r="BC11" s="209">
        <f>'施設資源化量内訳'!M11</f>
        <v>0</v>
      </c>
      <c r="BD11" s="209">
        <f>'施設資源化量内訳'!N11</f>
        <v>0</v>
      </c>
      <c r="BE11" s="209">
        <f>'施設資源化量内訳'!O11</f>
        <v>0</v>
      </c>
      <c r="BF11" s="209">
        <f>'施設資源化量内訳'!P11</f>
        <v>0</v>
      </c>
      <c r="BG11" s="209">
        <f>'施設資源化量内訳'!Q11</f>
        <v>0</v>
      </c>
      <c r="BH11" s="209">
        <f>'施設資源化量内訳'!R11</f>
        <v>0</v>
      </c>
      <c r="BI11" s="209">
        <f>'施設資源化量内訳'!S11</f>
        <v>0</v>
      </c>
      <c r="BJ11" s="209">
        <f>'施設資源化量内訳'!T11</f>
        <v>0</v>
      </c>
      <c r="BK11" s="209">
        <f>'施設資源化量内訳'!U11</f>
        <v>0</v>
      </c>
      <c r="BL11" s="209">
        <f>'施設資源化量内訳'!V11</f>
        <v>1311</v>
      </c>
      <c r="BM11" s="209">
        <f>'施設資源化量内訳'!W11</f>
        <v>0</v>
      </c>
      <c r="BN11" s="209">
        <f>'施設資源化量内訳'!X11</f>
        <v>1481</v>
      </c>
      <c r="BO11" s="209">
        <f t="shared" si="25"/>
        <v>12846</v>
      </c>
      <c r="BP11" s="209">
        <v>12467</v>
      </c>
      <c r="BQ11" s="209">
        <v>32</v>
      </c>
      <c r="BR11" s="209">
        <v>347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10" t="s">
        <v>493</v>
      </c>
      <c r="CA11" s="210" t="s">
        <v>493</v>
      </c>
      <c r="CB11" s="210" t="s">
        <v>493</v>
      </c>
      <c r="CC11" s="210" t="s">
        <v>493</v>
      </c>
      <c r="CD11" s="210" t="s">
        <v>493</v>
      </c>
      <c r="CE11" s="210" t="s">
        <v>493</v>
      </c>
      <c r="CF11" s="210" t="s">
        <v>493</v>
      </c>
      <c r="CG11" s="210" t="s">
        <v>493</v>
      </c>
      <c r="CH11" s="210">
        <v>0</v>
      </c>
      <c r="CI11" s="209">
        <v>0</v>
      </c>
      <c r="CJ11" s="191" t="s">
        <v>494</v>
      </c>
    </row>
    <row r="12" spans="1:88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3"/>
        <v>2447</v>
      </c>
      <c r="E12" s="211">
        <f t="shared" si="4"/>
        <v>915</v>
      </c>
      <c r="F12" s="211">
        <f t="shared" si="5"/>
        <v>0</v>
      </c>
      <c r="G12" s="211">
        <f t="shared" si="6"/>
        <v>17</v>
      </c>
      <c r="H12" s="211">
        <f t="shared" si="7"/>
        <v>504</v>
      </c>
      <c r="I12" s="211">
        <f t="shared" si="8"/>
        <v>530</v>
      </c>
      <c r="J12" s="211">
        <f t="shared" si="9"/>
        <v>125</v>
      </c>
      <c r="K12" s="211">
        <f t="shared" si="10"/>
        <v>0</v>
      </c>
      <c r="L12" s="211">
        <f t="shared" si="11"/>
        <v>314</v>
      </c>
      <c r="M12" s="211">
        <f t="shared" si="12"/>
        <v>0</v>
      </c>
      <c r="N12" s="211">
        <f t="shared" si="13"/>
        <v>0</v>
      </c>
      <c r="O12" s="211">
        <f t="shared" si="14"/>
        <v>0</v>
      </c>
      <c r="P12" s="211">
        <f t="shared" si="15"/>
        <v>0</v>
      </c>
      <c r="Q12" s="211">
        <f t="shared" si="16"/>
        <v>0</v>
      </c>
      <c r="R12" s="211">
        <f t="shared" si="17"/>
        <v>0</v>
      </c>
      <c r="S12" s="211">
        <f t="shared" si="18"/>
        <v>0</v>
      </c>
      <c r="T12" s="211">
        <f t="shared" si="19"/>
        <v>0</v>
      </c>
      <c r="U12" s="211">
        <f t="shared" si="20"/>
        <v>0</v>
      </c>
      <c r="V12" s="211">
        <f t="shared" si="21"/>
        <v>0</v>
      </c>
      <c r="W12" s="211">
        <f t="shared" si="22"/>
        <v>0</v>
      </c>
      <c r="X12" s="211">
        <f t="shared" si="23"/>
        <v>42</v>
      </c>
      <c r="Y12" s="211">
        <f t="shared" si="24"/>
        <v>915</v>
      </c>
      <c r="Z12" s="211">
        <v>915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493</v>
      </c>
      <c r="AK12" s="211" t="s">
        <v>493</v>
      </c>
      <c r="AL12" s="211" t="s">
        <v>493</v>
      </c>
      <c r="AM12" s="211" t="s">
        <v>493</v>
      </c>
      <c r="AN12" s="211" t="s">
        <v>493</v>
      </c>
      <c r="AO12" s="211" t="s">
        <v>493</v>
      </c>
      <c r="AP12" s="211" t="s">
        <v>493</v>
      </c>
      <c r="AQ12" s="211" t="s">
        <v>493</v>
      </c>
      <c r="AR12" s="211">
        <v>0</v>
      </c>
      <c r="AS12" s="211">
        <v>0</v>
      </c>
      <c r="AT12" s="211">
        <f>'施設資源化量内訳'!D12</f>
        <v>1532</v>
      </c>
      <c r="AU12" s="211">
        <f>'施設資源化量内訳'!E12</f>
        <v>0</v>
      </c>
      <c r="AV12" s="211">
        <f>'施設資源化量内訳'!F12</f>
        <v>0</v>
      </c>
      <c r="AW12" s="211">
        <f>'施設資源化量内訳'!G12</f>
        <v>17</v>
      </c>
      <c r="AX12" s="211">
        <f>'施設資源化量内訳'!H12</f>
        <v>504</v>
      </c>
      <c r="AY12" s="211">
        <f>'施設資源化量内訳'!I12</f>
        <v>530</v>
      </c>
      <c r="AZ12" s="211">
        <f>'施設資源化量内訳'!J12</f>
        <v>125</v>
      </c>
      <c r="BA12" s="211">
        <f>'施設資源化量内訳'!K12</f>
        <v>0</v>
      </c>
      <c r="BB12" s="211">
        <f>'施設資源化量内訳'!L12</f>
        <v>314</v>
      </c>
      <c r="BC12" s="211">
        <f>'施設資源化量内訳'!M12</f>
        <v>0</v>
      </c>
      <c r="BD12" s="211">
        <f>'施設資源化量内訳'!N12</f>
        <v>0</v>
      </c>
      <c r="BE12" s="211">
        <f>'施設資源化量内訳'!O12</f>
        <v>0</v>
      </c>
      <c r="BF12" s="211">
        <f>'施設資源化量内訳'!P12</f>
        <v>0</v>
      </c>
      <c r="BG12" s="211">
        <f>'施設資源化量内訳'!Q12</f>
        <v>0</v>
      </c>
      <c r="BH12" s="211">
        <f>'施設資源化量内訳'!R12</f>
        <v>0</v>
      </c>
      <c r="BI12" s="211">
        <f>'施設資源化量内訳'!S12</f>
        <v>0</v>
      </c>
      <c r="BJ12" s="211">
        <f>'施設資源化量内訳'!T12</f>
        <v>0</v>
      </c>
      <c r="BK12" s="211">
        <f>'施設資源化量内訳'!U12</f>
        <v>0</v>
      </c>
      <c r="BL12" s="211">
        <f>'施設資源化量内訳'!V12</f>
        <v>0</v>
      </c>
      <c r="BM12" s="211">
        <f>'施設資源化量内訳'!W12</f>
        <v>0</v>
      </c>
      <c r="BN12" s="211">
        <f>'施設資源化量内訳'!X12</f>
        <v>42</v>
      </c>
      <c r="BO12" s="211">
        <f t="shared" si="25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 t="s">
        <v>493</v>
      </c>
      <c r="CA12" s="211" t="s">
        <v>493</v>
      </c>
      <c r="CB12" s="211" t="s">
        <v>493</v>
      </c>
      <c r="CC12" s="211" t="s">
        <v>493</v>
      </c>
      <c r="CD12" s="211" t="s">
        <v>493</v>
      </c>
      <c r="CE12" s="211" t="s">
        <v>493</v>
      </c>
      <c r="CF12" s="211" t="s">
        <v>493</v>
      </c>
      <c r="CG12" s="211" t="s">
        <v>493</v>
      </c>
      <c r="CH12" s="211">
        <v>0</v>
      </c>
      <c r="CI12" s="211">
        <v>0</v>
      </c>
      <c r="CJ12" s="192" t="s">
        <v>494</v>
      </c>
    </row>
    <row r="13" spans="1:88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3"/>
        <v>4358</v>
      </c>
      <c r="E13" s="211">
        <f t="shared" si="4"/>
        <v>2059</v>
      </c>
      <c r="F13" s="211">
        <f t="shared" si="5"/>
        <v>0</v>
      </c>
      <c r="G13" s="211">
        <f t="shared" si="6"/>
        <v>0</v>
      </c>
      <c r="H13" s="211">
        <f t="shared" si="7"/>
        <v>1203</v>
      </c>
      <c r="I13" s="211">
        <f t="shared" si="8"/>
        <v>873</v>
      </c>
      <c r="J13" s="211">
        <f t="shared" si="9"/>
        <v>190</v>
      </c>
      <c r="K13" s="211">
        <f t="shared" si="10"/>
        <v>0</v>
      </c>
      <c r="L13" s="211">
        <f t="shared" si="11"/>
        <v>21</v>
      </c>
      <c r="M13" s="211">
        <f t="shared" si="12"/>
        <v>0</v>
      </c>
      <c r="N13" s="211">
        <f t="shared" si="13"/>
        <v>1</v>
      </c>
      <c r="O13" s="211">
        <f t="shared" si="14"/>
        <v>0</v>
      </c>
      <c r="P13" s="211">
        <f t="shared" si="15"/>
        <v>0</v>
      </c>
      <c r="Q13" s="211">
        <f t="shared" si="16"/>
        <v>0</v>
      </c>
      <c r="R13" s="211">
        <f t="shared" si="17"/>
        <v>0</v>
      </c>
      <c r="S13" s="211">
        <f t="shared" si="18"/>
        <v>0</v>
      </c>
      <c r="T13" s="211">
        <f t="shared" si="19"/>
        <v>0</v>
      </c>
      <c r="U13" s="211">
        <f t="shared" si="20"/>
        <v>0</v>
      </c>
      <c r="V13" s="211">
        <f t="shared" si="21"/>
        <v>0</v>
      </c>
      <c r="W13" s="211">
        <f t="shared" si="22"/>
        <v>0</v>
      </c>
      <c r="X13" s="211">
        <f t="shared" si="23"/>
        <v>11</v>
      </c>
      <c r="Y13" s="211">
        <f t="shared" si="24"/>
        <v>3298</v>
      </c>
      <c r="Z13" s="211">
        <v>1280</v>
      </c>
      <c r="AA13" s="211">
        <v>0</v>
      </c>
      <c r="AB13" s="211">
        <v>0</v>
      </c>
      <c r="AC13" s="211">
        <v>1183</v>
      </c>
      <c r="AD13" s="211">
        <v>824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493</v>
      </c>
      <c r="AK13" s="211" t="s">
        <v>493</v>
      </c>
      <c r="AL13" s="211" t="s">
        <v>493</v>
      </c>
      <c r="AM13" s="211" t="s">
        <v>493</v>
      </c>
      <c r="AN13" s="211" t="s">
        <v>493</v>
      </c>
      <c r="AO13" s="211" t="s">
        <v>493</v>
      </c>
      <c r="AP13" s="211" t="s">
        <v>493</v>
      </c>
      <c r="AQ13" s="211" t="s">
        <v>493</v>
      </c>
      <c r="AR13" s="211">
        <v>0</v>
      </c>
      <c r="AS13" s="211">
        <v>11</v>
      </c>
      <c r="AT13" s="211">
        <f>'施設資源化量内訳'!D13</f>
        <v>211</v>
      </c>
      <c r="AU13" s="211">
        <f>'施設資源化量内訳'!E13</f>
        <v>0</v>
      </c>
      <c r="AV13" s="211">
        <f>'施設資源化量内訳'!F13</f>
        <v>0</v>
      </c>
      <c r="AW13" s="211">
        <f>'施設資源化量内訳'!G13</f>
        <v>0</v>
      </c>
      <c r="AX13" s="211">
        <f>'施設資源化量内訳'!H13</f>
        <v>0</v>
      </c>
      <c r="AY13" s="211">
        <f>'施設資源化量内訳'!I13</f>
        <v>0</v>
      </c>
      <c r="AZ13" s="211">
        <f>'施設資源化量内訳'!J13</f>
        <v>190</v>
      </c>
      <c r="BA13" s="211">
        <f>'施設資源化量内訳'!K13</f>
        <v>0</v>
      </c>
      <c r="BB13" s="211">
        <f>'施設資源化量内訳'!L13</f>
        <v>21</v>
      </c>
      <c r="BC13" s="211">
        <f>'施設資源化量内訳'!M13</f>
        <v>0</v>
      </c>
      <c r="BD13" s="211">
        <f>'施設資源化量内訳'!N13</f>
        <v>0</v>
      </c>
      <c r="BE13" s="211">
        <f>'施設資源化量内訳'!O13</f>
        <v>0</v>
      </c>
      <c r="BF13" s="211">
        <f>'施設資源化量内訳'!P13</f>
        <v>0</v>
      </c>
      <c r="BG13" s="211">
        <f>'施設資源化量内訳'!Q13</f>
        <v>0</v>
      </c>
      <c r="BH13" s="211">
        <f>'施設資源化量内訳'!R13</f>
        <v>0</v>
      </c>
      <c r="BI13" s="211">
        <f>'施設資源化量内訳'!S13</f>
        <v>0</v>
      </c>
      <c r="BJ13" s="211">
        <f>'施設資源化量内訳'!T13</f>
        <v>0</v>
      </c>
      <c r="BK13" s="211">
        <f>'施設資源化量内訳'!U13</f>
        <v>0</v>
      </c>
      <c r="BL13" s="211">
        <f>'施設資源化量内訳'!V13</f>
        <v>0</v>
      </c>
      <c r="BM13" s="211">
        <f>'施設資源化量内訳'!W13</f>
        <v>0</v>
      </c>
      <c r="BN13" s="211">
        <f>'施設資源化量内訳'!X13</f>
        <v>0</v>
      </c>
      <c r="BO13" s="211">
        <f t="shared" si="25"/>
        <v>849</v>
      </c>
      <c r="BP13" s="211">
        <v>779</v>
      </c>
      <c r="BQ13" s="211">
        <v>0</v>
      </c>
      <c r="BR13" s="211">
        <v>0</v>
      </c>
      <c r="BS13" s="211">
        <v>20</v>
      </c>
      <c r="BT13" s="211">
        <v>49</v>
      </c>
      <c r="BU13" s="211">
        <v>0</v>
      </c>
      <c r="BV13" s="211">
        <v>0</v>
      </c>
      <c r="BW13" s="211">
        <v>0</v>
      </c>
      <c r="BX13" s="211">
        <v>0</v>
      </c>
      <c r="BY13" s="211">
        <v>1</v>
      </c>
      <c r="BZ13" s="211" t="s">
        <v>493</v>
      </c>
      <c r="CA13" s="211" t="s">
        <v>493</v>
      </c>
      <c r="CB13" s="211" t="s">
        <v>493</v>
      </c>
      <c r="CC13" s="211" t="s">
        <v>493</v>
      </c>
      <c r="CD13" s="211" t="s">
        <v>493</v>
      </c>
      <c r="CE13" s="211" t="s">
        <v>493</v>
      </c>
      <c r="CF13" s="211" t="s">
        <v>493</v>
      </c>
      <c r="CG13" s="211" t="s">
        <v>493</v>
      </c>
      <c r="CH13" s="211">
        <v>0</v>
      </c>
      <c r="CI13" s="211">
        <v>0</v>
      </c>
      <c r="CJ13" s="192" t="s">
        <v>494</v>
      </c>
    </row>
    <row r="14" spans="1:88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3"/>
        <v>907</v>
      </c>
      <c r="E14" s="211">
        <f t="shared" si="4"/>
        <v>732</v>
      </c>
      <c r="F14" s="211">
        <f t="shared" si="5"/>
        <v>0</v>
      </c>
      <c r="G14" s="211">
        <f t="shared" si="6"/>
        <v>0</v>
      </c>
      <c r="H14" s="211">
        <f t="shared" si="7"/>
        <v>66</v>
      </c>
      <c r="I14" s="211">
        <f t="shared" si="8"/>
        <v>107</v>
      </c>
      <c r="J14" s="211">
        <f t="shared" si="9"/>
        <v>0</v>
      </c>
      <c r="K14" s="211">
        <f t="shared" si="10"/>
        <v>0</v>
      </c>
      <c r="L14" s="211">
        <f t="shared" si="11"/>
        <v>0</v>
      </c>
      <c r="M14" s="211">
        <f t="shared" si="12"/>
        <v>2</v>
      </c>
      <c r="N14" s="211">
        <f t="shared" si="13"/>
        <v>0</v>
      </c>
      <c r="O14" s="211">
        <f t="shared" si="14"/>
        <v>0</v>
      </c>
      <c r="P14" s="211">
        <f t="shared" si="15"/>
        <v>0</v>
      </c>
      <c r="Q14" s="211">
        <f t="shared" si="16"/>
        <v>0</v>
      </c>
      <c r="R14" s="211">
        <f t="shared" si="17"/>
        <v>0</v>
      </c>
      <c r="S14" s="211">
        <f t="shared" si="18"/>
        <v>0</v>
      </c>
      <c r="T14" s="211">
        <f t="shared" si="19"/>
        <v>0</v>
      </c>
      <c r="U14" s="211">
        <f t="shared" si="20"/>
        <v>0</v>
      </c>
      <c r="V14" s="211">
        <f t="shared" si="21"/>
        <v>0</v>
      </c>
      <c r="W14" s="211">
        <f t="shared" si="22"/>
        <v>0</v>
      </c>
      <c r="X14" s="211">
        <f t="shared" si="23"/>
        <v>0</v>
      </c>
      <c r="Y14" s="211">
        <f t="shared" si="24"/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 t="s">
        <v>493</v>
      </c>
      <c r="AK14" s="211" t="s">
        <v>493</v>
      </c>
      <c r="AL14" s="211" t="s">
        <v>493</v>
      </c>
      <c r="AM14" s="211" t="s">
        <v>493</v>
      </c>
      <c r="AN14" s="211" t="s">
        <v>493</v>
      </c>
      <c r="AO14" s="211" t="s">
        <v>493</v>
      </c>
      <c r="AP14" s="211" t="s">
        <v>493</v>
      </c>
      <c r="AQ14" s="211" t="s">
        <v>493</v>
      </c>
      <c r="AR14" s="211">
        <v>0</v>
      </c>
      <c r="AS14" s="211">
        <v>0</v>
      </c>
      <c r="AT14" s="211">
        <f>'施設資源化量内訳'!D14</f>
        <v>267</v>
      </c>
      <c r="AU14" s="211">
        <f>'施設資源化量内訳'!E14</f>
        <v>92</v>
      </c>
      <c r="AV14" s="211">
        <f>'施設資源化量内訳'!F14</f>
        <v>0</v>
      </c>
      <c r="AW14" s="211">
        <f>'施設資源化量内訳'!G14</f>
        <v>0</v>
      </c>
      <c r="AX14" s="211">
        <f>'施設資源化量内訳'!H14</f>
        <v>66</v>
      </c>
      <c r="AY14" s="211">
        <f>'施設資源化量内訳'!I14</f>
        <v>107</v>
      </c>
      <c r="AZ14" s="211">
        <f>'施設資源化量内訳'!J14</f>
        <v>0</v>
      </c>
      <c r="BA14" s="211">
        <f>'施設資源化量内訳'!K14</f>
        <v>0</v>
      </c>
      <c r="BB14" s="211">
        <f>'施設資源化量内訳'!L14</f>
        <v>0</v>
      </c>
      <c r="BC14" s="211">
        <f>'施設資源化量内訳'!M14</f>
        <v>2</v>
      </c>
      <c r="BD14" s="211">
        <f>'施設資源化量内訳'!N14</f>
        <v>0</v>
      </c>
      <c r="BE14" s="211">
        <f>'施設資源化量内訳'!O14</f>
        <v>0</v>
      </c>
      <c r="BF14" s="211">
        <f>'施設資源化量内訳'!P14</f>
        <v>0</v>
      </c>
      <c r="BG14" s="211">
        <f>'施設資源化量内訳'!Q14</f>
        <v>0</v>
      </c>
      <c r="BH14" s="211">
        <f>'施設資源化量内訳'!R14</f>
        <v>0</v>
      </c>
      <c r="BI14" s="211">
        <f>'施設資源化量内訳'!S14</f>
        <v>0</v>
      </c>
      <c r="BJ14" s="211">
        <f>'施設資源化量内訳'!T14</f>
        <v>0</v>
      </c>
      <c r="BK14" s="211">
        <f>'施設資源化量内訳'!U14</f>
        <v>0</v>
      </c>
      <c r="BL14" s="211">
        <f>'施設資源化量内訳'!V14</f>
        <v>0</v>
      </c>
      <c r="BM14" s="211">
        <f>'施設資源化量内訳'!W14</f>
        <v>0</v>
      </c>
      <c r="BN14" s="211">
        <f>'施設資源化量内訳'!X14</f>
        <v>0</v>
      </c>
      <c r="BO14" s="211">
        <f t="shared" si="25"/>
        <v>640</v>
      </c>
      <c r="BP14" s="211">
        <v>640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 t="s">
        <v>493</v>
      </c>
      <c r="CA14" s="211" t="s">
        <v>493</v>
      </c>
      <c r="CB14" s="211" t="s">
        <v>493</v>
      </c>
      <c r="CC14" s="211" t="s">
        <v>493</v>
      </c>
      <c r="CD14" s="211" t="s">
        <v>493</v>
      </c>
      <c r="CE14" s="211" t="s">
        <v>493</v>
      </c>
      <c r="CF14" s="211" t="s">
        <v>493</v>
      </c>
      <c r="CG14" s="211" t="s">
        <v>493</v>
      </c>
      <c r="CH14" s="211">
        <v>0</v>
      </c>
      <c r="CI14" s="211">
        <v>0</v>
      </c>
      <c r="CJ14" s="192" t="s">
        <v>494</v>
      </c>
    </row>
    <row r="15" spans="1:88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3"/>
        <v>1886</v>
      </c>
      <c r="E15" s="211">
        <f t="shared" si="4"/>
        <v>884</v>
      </c>
      <c r="F15" s="211">
        <f t="shared" si="5"/>
        <v>3</v>
      </c>
      <c r="G15" s="211">
        <f t="shared" si="6"/>
        <v>270</v>
      </c>
      <c r="H15" s="211">
        <f t="shared" si="7"/>
        <v>167</v>
      </c>
      <c r="I15" s="211">
        <f t="shared" si="8"/>
        <v>306</v>
      </c>
      <c r="J15" s="211">
        <f t="shared" si="9"/>
        <v>149</v>
      </c>
      <c r="K15" s="211">
        <f t="shared" si="10"/>
        <v>49</v>
      </c>
      <c r="L15" s="211">
        <f t="shared" si="11"/>
        <v>43</v>
      </c>
      <c r="M15" s="211">
        <f t="shared" si="12"/>
        <v>1</v>
      </c>
      <c r="N15" s="211">
        <f t="shared" si="13"/>
        <v>0</v>
      </c>
      <c r="O15" s="211">
        <f t="shared" si="14"/>
        <v>0</v>
      </c>
      <c r="P15" s="211">
        <f t="shared" si="15"/>
        <v>0</v>
      </c>
      <c r="Q15" s="211">
        <f t="shared" si="16"/>
        <v>0</v>
      </c>
      <c r="R15" s="211">
        <f t="shared" si="17"/>
        <v>0</v>
      </c>
      <c r="S15" s="211">
        <f t="shared" si="18"/>
        <v>0</v>
      </c>
      <c r="T15" s="211">
        <f t="shared" si="19"/>
        <v>0</v>
      </c>
      <c r="U15" s="211">
        <f t="shared" si="20"/>
        <v>0</v>
      </c>
      <c r="V15" s="211">
        <f t="shared" si="21"/>
        <v>0</v>
      </c>
      <c r="W15" s="211">
        <f t="shared" si="22"/>
        <v>0</v>
      </c>
      <c r="X15" s="211">
        <f t="shared" si="23"/>
        <v>14</v>
      </c>
      <c r="Y15" s="211">
        <f t="shared" si="24"/>
        <v>812</v>
      </c>
      <c r="Z15" s="211">
        <v>544</v>
      </c>
      <c r="AA15" s="211">
        <v>3</v>
      </c>
      <c r="AB15" s="211">
        <v>265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493</v>
      </c>
      <c r="AK15" s="211" t="s">
        <v>493</v>
      </c>
      <c r="AL15" s="211" t="s">
        <v>493</v>
      </c>
      <c r="AM15" s="211" t="s">
        <v>493</v>
      </c>
      <c r="AN15" s="211" t="s">
        <v>493</v>
      </c>
      <c r="AO15" s="211" t="s">
        <v>493</v>
      </c>
      <c r="AP15" s="211" t="s">
        <v>493</v>
      </c>
      <c r="AQ15" s="211" t="s">
        <v>493</v>
      </c>
      <c r="AR15" s="211">
        <v>0</v>
      </c>
      <c r="AS15" s="211">
        <v>0</v>
      </c>
      <c r="AT15" s="211">
        <f>'施設資源化量内訳'!D15</f>
        <v>699</v>
      </c>
      <c r="AU15" s="211">
        <f>'施設資源化量内訳'!E15</f>
        <v>0</v>
      </c>
      <c r="AV15" s="211">
        <f>'施設資源化量内訳'!F15</f>
        <v>0</v>
      </c>
      <c r="AW15" s="211">
        <f>'施設資源化量内訳'!G15</f>
        <v>0</v>
      </c>
      <c r="AX15" s="211">
        <f>'施設資源化量内訳'!H15</f>
        <v>157</v>
      </c>
      <c r="AY15" s="211">
        <f>'施設資源化量内訳'!I15</f>
        <v>305</v>
      </c>
      <c r="AZ15" s="211">
        <f>'施設資源化量内訳'!J15</f>
        <v>142</v>
      </c>
      <c r="BA15" s="211">
        <f>'施設資源化量内訳'!K15</f>
        <v>49</v>
      </c>
      <c r="BB15" s="211">
        <f>'施設資源化量内訳'!L15</f>
        <v>43</v>
      </c>
      <c r="BC15" s="211">
        <f>'施設資源化量内訳'!M15</f>
        <v>1</v>
      </c>
      <c r="BD15" s="211">
        <f>'施設資源化量内訳'!N15</f>
        <v>0</v>
      </c>
      <c r="BE15" s="211">
        <f>'施設資源化量内訳'!O15</f>
        <v>0</v>
      </c>
      <c r="BF15" s="211">
        <f>'施設資源化量内訳'!P15</f>
        <v>0</v>
      </c>
      <c r="BG15" s="211">
        <f>'施設資源化量内訳'!Q15</f>
        <v>0</v>
      </c>
      <c r="BH15" s="211">
        <f>'施設資源化量内訳'!R15</f>
        <v>0</v>
      </c>
      <c r="BI15" s="211">
        <f>'施設資源化量内訳'!S15</f>
        <v>0</v>
      </c>
      <c r="BJ15" s="211">
        <f>'施設資源化量内訳'!T15</f>
        <v>0</v>
      </c>
      <c r="BK15" s="211">
        <f>'施設資源化量内訳'!U15</f>
        <v>0</v>
      </c>
      <c r="BL15" s="211">
        <f>'施設資源化量内訳'!V15</f>
        <v>0</v>
      </c>
      <c r="BM15" s="211">
        <f>'施設資源化量内訳'!W15</f>
        <v>0</v>
      </c>
      <c r="BN15" s="211">
        <f>'施設資源化量内訳'!X15</f>
        <v>2</v>
      </c>
      <c r="BO15" s="211">
        <f t="shared" si="25"/>
        <v>375</v>
      </c>
      <c r="BP15" s="211">
        <v>340</v>
      </c>
      <c r="BQ15" s="211">
        <v>0</v>
      </c>
      <c r="BR15" s="211">
        <v>5</v>
      </c>
      <c r="BS15" s="211">
        <v>10</v>
      </c>
      <c r="BT15" s="211">
        <v>1</v>
      </c>
      <c r="BU15" s="211">
        <v>7</v>
      </c>
      <c r="BV15" s="211">
        <v>0</v>
      </c>
      <c r="BW15" s="211">
        <v>0</v>
      </c>
      <c r="BX15" s="211">
        <v>0</v>
      </c>
      <c r="BY15" s="211">
        <v>0</v>
      </c>
      <c r="BZ15" s="211" t="s">
        <v>493</v>
      </c>
      <c r="CA15" s="211" t="s">
        <v>493</v>
      </c>
      <c r="CB15" s="211" t="s">
        <v>493</v>
      </c>
      <c r="CC15" s="211" t="s">
        <v>493</v>
      </c>
      <c r="CD15" s="211" t="s">
        <v>493</v>
      </c>
      <c r="CE15" s="211" t="s">
        <v>493</v>
      </c>
      <c r="CF15" s="211" t="s">
        <v>493</v>
      </c>
      <c r="CG15" s="211" t="s">
        <v>493</v>
      </c>
      <c r="CH15" s="211">
        <v>0</v>
      </c>
      <c r="CI15" s="211">
        <v>12</v>
      </c>
      <c r="CJ15" s="192" t="s">
        <v>494</v>
      </c>
    </row>
    <row r="16" spans="1:88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3"/>
        <v>3475</v>
      </c>
      <c r="E16" s="211">
        <f t="shared" si="4"/>
        <v>1472</v>
      </c>
      <c r="F16" s="211">
        <f t="shared" si="5"/>
        <v>11</v>
      </c>
      <c r="G16" s="211">
        <f t="shared" si="6"/>
        <v>47</v>
      </c>
      <c r="H16" s="211">
        <f t="shared" si="7"/>
        <v>484</v>
      </c>
      <c r="I16" s="211">
        <f t="shared" si="8"/>
        <v>679</v>
      </c>
      <c r="J16" s="211">
        <f t="shared" si="9"/>
        <v>178</v>
      </c>
      <c r="K16" s="211">
        <f t="shared" si="10"/>
        <v>0</v>
      </c>
      <c r="L16" s="211">
        <f t="shared" si="11"/>
        <v>330</v>
      </c>
      <c r="M16" s="211">
        <f t="shared" si="12"/>
        <v>0</v>
      </c>
      <c r="N16" s="211">
        <f t="shared" si="13"/>
        <v>274</v>
      </c>
      <c r="O16" s="211">
        <f t="shared" si="14"/>
        <v>0</v>
      </c>
      <c r="P16" s="211">
        <f t="shared" si="15"/>
        <v>0</v>
      </c>
      <c r="Q16" s="211">
        <f t="shared" si="16"/>
        <v>0</v>
      </c>
      <c r="R16" s="211">
        <f t="shared" si="17"/>
        <v>0</v>
      </c>
      <c r="S16" s="211">
        <f t="shared" si="18"/>
        <v>0</v>
      </c>
      <c r="T16" s="211">
        <f t="shared" si="19"/>
        <v>0</v>
      </c>
      <c r="U16" s="211">
        <f t="shared" si="20"/>
        <v>0</v>
      </c>
      <c r="V16" s="211">
        <f t="shared" si="21"/>
        <v>0</v>
      </c>
      <c r="W16" s="211">
        <f t="shared" si="22"/>
        <v>0</v>
      </c>
      <c r="X16" s="211">
        <f t="shared" si="23"/>
        <v>0</v>
      </c>
      <c r="Y16" s="211">
        <f t="shared" si="24"/>
        <v>1530</v>
      </c>
      <c r="Z16" s="211">
        <v>1472</v>
      </c>
      <c r="AA16" s="211">
        <v>11</v>
      </c>
      <c r="AB16" s="211">
        <v>47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 t="s">
        <v>493</v>
      </c>
      <c r="AK16" s="211" t="s">
        <v>493</v>
      </c>
      <c r="AL16" s="211" t="s">
        <v>493</v>
      </c>
      <c r="AM16" s="211" t="s">
        <v>493</v>
      </c>
      <c r="AN16" s="211" t="s">
        <v>493</v>
      </c>
      <c r="AO16" s="211" t="s">
        <v>493</v>
      </c>
      <c r="AP16" s="211" t="s">
        <v>493</v>
      </c>
      <c r="AQ16" s="211" t="s">
        <v>493</v>
      </c>
      <c r="AR16" s="211">
        <v>0</v>
      </c>
      <c r="AS16" s="211">
        <v>0</v>
      </c>
      <c r="AT16" s="211">
        <f>'施設資源化量内訳'!D16</f>
        <v>1945</v>
      </c>
      <c r="AU16" s="211">
        <f>'施設資源化量内訳'!E16</f>
        <v>0</v>
      </c>
      <c r="AV16" s="211">
        <f>'施設資源化量内訳'!F16</f>
        <v>0</v>
      </c>
      <c r="AW16" s="211">
        <f>'施設資源化量内訳'!G16</f>
        <v>0</v>
      </c>
      <c r="AX16" s="211">
        <f>'施設資源化量内訳'!H16</f>
        <v>484</v>
      </c>
      <c r="AY16" s="211">
        <f>'施設資源化量内訳'!I16</f>
        <v>679</v>
      </c>
      <c r="AZ16" s="211">
        <f>'施設資源化量内訳'!J16</f>
        <v>178</v>
      </c>
      <c r="BA16" s="211">
        <f>'施設資源化量内訳'!K16</f>
        <v>0</v>
      </c>
      <c r="BB16" s="211">
        <f>'施設資源化量内訳'!L16</f>
        <v>330</v>
      </c>
      <c r="BC16" s="211">
        <f>'施設資源化量内訳'!M16</f>
        <v>0</v>
      </c>
      <c r="BD16" s="211">
        <f>'施設資源化量内訳'!N16</f>
        <v>274</v>
      </c>
      <c r="BE16" s="211">
        <f>'施設資源化量内訳'!O16</f>
        <v>0</v>
      </c>
      <c r="BF16" s="211">
        <f>'施設資源化量内訳'!P16</f>
        <v>0</v>
      </c>
      <c r="BG16" s="211">
        <f>'施設資源化量内訳'!Q16</f>
        <v>0</v>
      </c>
      <c r="BH16" s="211">
        <f>'施設資源化量内訳'!R16</f>
        <v>0</v>
      </c>
      <c r="BI16" s="211">
        <f>'施設資源化量内訳'!S16</f>
        <v>0</v>
      </c>
      <c r="BJ16" s="211">
        <f>'施設資源化量内訳'!T16</f>
        <v>0</v>
      </c>
      <c r="BK16" s="211">
        <f>'施設資源化量内訳'!U16</f>
        <v>0</v>
      </c>
      <c r="BL16" s="211">
        <f>'施設資源化量内訳'!V16</f>
        <v>0</v>
      </c>
      <c r="BM16" s="211">
        <f>'施設資源化量内訳'!W16</f>
        <v>0</v>
      </c>
      <c r="BN16" s="211">
        <f>'施設資源化量内訳'!X16</f>
        <v>0</v>
      </c>
      <c r="BO16" s="211">
        <f t="shared" si="25"/>
        <v>0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 t="s">
        <v>493</v>
      </c>
      <c r="CA16" s="211" t="s">
        <v>493</v>
      </c>
      <c r="CB16" s="211" t="s">
        <v>493</v>
      </c>
      <c r="CC16" s="211" t="s">
        <v>493</v>
      </c>
      <c r="CD16" s="211" t="s">
        <v>493</v>
      </c>
      <c r="CE16" s="211" t="s">
        <v>493</v>
      </c>
      <c r="CF16" s="211" t="s">
        <v>493</v>
      </c>
      <c r="CG16" s="211" t="s">
        <v>493</v>
      </c>
      <c r="CH16" s="211">
        <v>0</v>
      </c>
      <c r="CI16" s="211">
        <v>0</v>
      </c>
      <c r="CJ16" s="192" t="s">
        <v>494</v>
      </c>
    </row>
    <row r="17" spans="1:88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3"/>
        <v>2220</v>
      </c>
      <c r="E17" s="211">
        <f t="shared" si="4"/>
        <v>724</v>
      </c>
      <c r="F17" s="211">
        <f t="shared" si="5"/>
        <v>1</v>
      </c>
      <c r="G17" s="211">
        <f t="shared" si="6"/>
        <v>3</v>
      </c>
      <c r="H17" s="211">
        <f t="shared" si="7"/>
        <v>334</v>
      </c>
      <c r="I17" s="211">
        <f t="shared" si="8"/>
        <v>397</v>
      </c>
      <c r="J17" s="211">
        <f t="shared" si="9"/>
        <v>77</v>
      </c>
      <c r="K17" s="211">
        <f t="shared" si="10"/>
        <v>0</v>
      </c>
      <c r="L17" s="211">
        <f t="shared" si="11"/>
        <v>166</v>
      </c>
      <c r="M17" s="211">
        <f t="shared" si="12"/>
        <v>0</v>
      </c>
      <c r="N17" s="211">
        <f t="shared" si="13"/>
        <v>0</v>
      </c>
      <c r="O17" s="211">
        <f t="shared" si="14"/>
        <v>0</v>
      </c>
      <c r="P17" s="211">
        <f t="shared" si="15"/>
        <v>0</v>
      </c>
      <c r="Q17" s="211">
        <f t="shared" si="16"/>
        <v>500</v>
      </c>
      <c r="R17" s="211">
        <f t="shared" si="17"/>
        <v>0</v>
      </c>
      <c r="S17" s="211">
        <f t="shared" si="18"/>
        <v>0</v>
      </c>
      <c r="T17" s="211">
        <f t="shared" si="19"/>
        <v>0</v>
      </c>
      <c r="U17" s="211">
        <f t="shared" si="20"/>
        <v>0</v>
      </c>
      <c r="V17" s="211">
        <f t="shared" si="21"/>
        <v>0</v>
      </c>
      <c r="W17" s="211">
        <f t="shared" si="22"/>
        <v>0</v>
      </c>
      <c r="X17" s="211">
        <f t="shared" si="23"/>
        <v>18</v>
      </c>
      <c r="Y17" s="211">
        <f t="shared" si="24"/>
        <v>1108</v>
      </c>
      <c r="Z17" s="211">
        <v>457</v>
      </c>
      <c r="AA17" s="211">
        <v>1</v>
      </c>
      <c r="AB17" s="211">
        <v>3</v>
      </c>
      <c r="AC17" s="211">
        <v>47</v>
      </c>
      <c r="AD17" s="211">
        <v>339</v>
      </c>
      <c r="AE17" s="211">
        <v>77</v>
      </c>
      <c r="AF17" s="211">
        <v>0</v>
      </c>
      <c r="AG17" s="211">
        <v>166</v>
      </c>
      <c r="AH17" s="211">
        <v>0</v>
      </c>
      <c r="AI17" s="211">
        <v>0</v>
      </c>
      <c r="AJ17" s="211" t="s">
        <v>493</v>
      </c>
      <c r="AK17" s="211" t="s">
        <v>493</v>
      </c>
      <c r="AL17" s="211" t="s">
        <v>493</v>
      </c>
      <c r="AM17" s="211" t="s">
        <v>493</v>
      </c>
      <c r="AN17" s="211" t="s">
        <v>493</v>
      </c>
      <c r="AO17" s="211" t="s">
        <v>493</v>
      </c>
      <c r="AP17" s="211" t="s">
        <v>493</v>
      </c>
      <c r="AQ17" s="211" t="s">
        <v>493</v>
      </c>
      <c r="AR17" s="211">
        <v>0</v>
      </c>
      <c r="AS17" s="211">
        <v>18</v>
      </c>
      <c r="AT17" s="211">
        <f>'施設資源化量内訳'!D17</f>
        <v>776</v>
      </c>
      <c r="AU17" s="211">
        <f>'施設資源化量内訳'!E17</f>
        <v>0</v>
      </c>
      <c r="AV17" s="211">
        <f>'施設資源化量内訳'!F17</f>
        <v>0</v>
      </c>
      <c r="AW17" s="211">
        <f>'施設資源化量内訳'!G17</f>
        <v>0</v>
      </c>
      <c r="AX17" s="211">
        <f>'施設資源化量内訳'!H17</f>
        <v>276</v>
      </c>
      <c r="AY17" s="211">
        <f>'施設資源化量内訳'!I17</f>
        <v>0</v>
      </c>
      <c r="AZ17" s="211">
        <f>'施設資源化量内訳'!J17</f>
        <v>0</v>
      </c>
      <c r="BA17" s="211">
        <f>'施設資源化量内訳'!K17</f>
        <v>0</v>
      </c>
      <c r="BB17" s="211">
        <f>'施設資源化量内訳'!L17</f>
        <v>0</v>
      </c>
      <c r="BC17" s="211">
        <f>'施設資源化量内訳'!M17</f>
        <v>0</v>
      </c>
      <c r="BD17" s="211">
        <f>'施設資源化量内訳'!N17</f>
        <v>0</v>
      </c>
      <c r="BE17" s="211">
        <f>'施設資源化量内訳'!O17</f>
        <v>0</v>
      </c>
      <c r="BF17" s="211">
        <f>'施設資源化量内訳'!P17</f>
        <v>0</v>
      </c>
      <c r="BG17" s="211">
        <f>'施設資源化量内訳'!Q17</f>
        <v>500</v>
      </c>
      <c r="BH17" s="211">
        <f>'施設資源化量内訳'!R17</f>
        <v>0</v>
      </c>
      <c r="BI17" s="211">
        <f>'施設資源化量内訳'!S17</f>
        <v>0</v>
      </c>
      <c r="BJ17" s="211">
        <f>'施設資源化量内訳'!T17</f>
        <v>0</v>
      </c>
      <c r="BK17" s="211">
        <f>'施設資源化量内訳'!U17</f>
        <v>0</v>
      </c>
      <c r="BL17" s="211">
        <f>'施設資源化量内訳'!V17</f>
        <v>0</v>
      </c>
      <c r="BM17" s="211">
        <f>'施設資源化量内訳'!W17</f>
        <v>0</v>
      </c>
      <c r="BN17" s="211">
        <f>'施設資源化量内訳'!X17</f>
        <v>0</v>
      </c>
      <c r="BO17" s="211">
        <f t="shared" si="25"/>
        <v>336</v>
      </c>
      <c r="BP17" s="211">
        <v>267</v>
      </c>
      <c r="BQ17" s="211">
        <v>0</v>
      </c>
      <c r="BR17" s="211">
        <v>0</v>
      </c>
      <c r="BS17" s="211">
        <v>11</v>
      </c>
      <c r="BT17" s="211">
        <v>58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 t="s">
        <v>493</v>
      </c>
      <c r="CA17" s="211" t="s">
        <v>493</v>
      </c>
      <c r="CB17" s="211" t="s">
        <v>493</v>
      </c>
      <c r="CC17" s="211" t="s">
        <v>493</v>
      </c>
      <c r="CD17" s="211" t="s">
        <v>493</v>
      </c>
      <c r="CE17" s="211" t="s">
        <v>493</v>
      </c>
      <c r="CF17" s="211" t="s">
        <v>493</v>
      </c>
      <c r="CG17" s="211" t="s">
        <v>493</v>
      </c>
      <c r="CH17" s="211">
        <v>0</v>
      </c>
      <c r="CI17" s="211">
        <v>0</v>
      </c>
      <c r="CJ17" s="192" t="s">
        <v>494</v>
      </c>
    </row>
    <row r="18" spans="1:88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3"/>
        <v>3219</v>
      </c>
      <c r="E18" s="211">
        <f t="shared" si="4"/>
        <v>2016</v>
      </c>
      <c r="F18" s="211">
        <f t="shared" si="5"/>
        <v>3</v>
      </c>
      <c r="G18" s="211">
        <f t="shared" si="6"/>
        <v>0</v>
      </c>
      <c r="H18" s="211">
        <f t="shared" si="7"/>
        <v>618</v>
      </c>
      <c r="I18" s="211">
        <f t="shared" si="8"/>
        <v>410</v>
      </c>
      <c r="J18" s="211">
        <f t="shared" si="9"/>
        <v>141</v>
      </c>
      <c r="K18" s="211">
        <f t="shared" si="10"/>
        <v>3</v>
      </c>
      <c r="L18" s="211">
        <f t="shared" si="11"/>
        <v>0</v>
      </c>
      <c r="M18" s="211">
        <f t="shared" si="12"/>
        <v>0</v>
      </c>
      <c r="N18" s="211">
        <f t="shared" si="13"/>
        <v>0</v>
      </c>
      <c r="O18" s="211">
        <f t="shared" si="14"/>
        <v>0</v>
      </c>
      <c r="P18" s="211">
        <f t="shared" si="15"/>
        <v>0</v>
      </c>
      <c r="Q18" s="211">
        <f t="shared" si="16"/>
        <v>0</v>
      </c>
      <c r="R18" s="211">
        <f t="shared" si="17"/>
        <v>0</v>
      </c>
      <c r="S18" s="211">
        <f t="shared" si="18"/>
        <v>0</v>
      </c>
      <c r="T18" s="211">
        <f t="shared" si="19"/>
        <v>0</v>
      </c>
      <c r="U18" s="211">
        <f t="shared" si="20"/>
        <v>0</v>
      </c>
      <c r="V18" s="211">
        <f t="shared" si="21"/>
        <v>0</v>
      </c>
      <c r="W18" s="211">
        <f t="shared" si="22"/>
        <v>0</v>
      </c>
      <c r="X18" s="211">
        <f t="shared" si="23"/>
        <v>28</v>
      </c>
      <c r="Y18" s="211">
        <f t="shared" si="24"/>
        <v>1138</v>
      </c>
      <c r="Z18" s="211">
        <v>1113</v>
      </c>
      <c r="AA18" s="211">
        <v>3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493</v>
      </c>
      <c r="AK18" s="211" t="s">
        <v>493</v>
      </c>
      <c r="AL18" s="211" t="s">
        <v>493</v>
      </c>
      <c r="AM18" s="211" t="s">
        <v>493</v>
      </c>
      <c r="AN18" s="211" t="s">
        <v>493</v>
      </c>
      <c r="AO18" s="211" t="s">
        <v>493</v>
      </c>
      <c r="AP18" s="211" t="s">
        <v>493</v>
      </c>
      <c r="AQ18" s="211" t="s">
        <v>493</v>
      </c>
      <c r="AR18" s="211">
        <v>0</v>
      </c>
      <c r="AS18" s="211">
        <v>22</v>
      </c>
      <c r="AT18" s="211">
        <f>'施設資源化量内訳'!D18</f>
        <v>1504</v>
      </c>
      <c r="AU18" s="211">
        <f>'施設資源化量内訳'!E18</f>
        <v>389</v>
      </c>
      <c r="AV18" s="211">
        <f>'施設資源化量内訳'!F18</f>
        <v>0</v>
      </c>
      <c r="AW18" s="211">
        <f>'施設資源化量内訳'!G18</f>
        <v>0</v>
      </c>
      <c r="AX18" s="211">
        <f>'施設資源化量内訳'!H18</f>
        <v>576</v>
      </c>
      <c r="AY18" s="211">
        <f>'施設資源化量内訳'!I18</f>
        <v>400</v>
      </c>
      <c r="AZ18" s="211">
        <f>'施設資源化量内訳'!J18</f>
        <v>130</v>
      </c>
      <c r="BA18" s="211">
        <f>'施設資源化量内訳'!K18</f>
        <v>3</v>
      </c>
      <c r="BB18" s="211">
        <f>'施設資源化量内訳'!L18</f>
        <v>0</v>
      </c>
      <c r="BC18" s="211">
        <f>'施設資源化量内訳'!M18</f>
        <v>0</v>
      </c>
      <c r="BD18" s="211">
        <f>'施設資源化量内訳'!N18</f>
        <v>0</v>
      </c>
      <c r="BE18" s="211">
        <f>'施設資源化量内訳'!O18</f>
        <v>0</v>
      </c>
      <c r="BF18" s="211">
        <f>'施設資源化量内訳'!P18</f>
        <v>0</v>
      </c>
      <c r="BG18" s="211">
        <f>'施設資源化量内訳'!Q18</f>
        <v>0</v>
      </c>
      <c r="BH18" s="211">
        <f>'施設資源化量内訳'!R18</f>
        <v>0</v>
      </c>
      <c r="BI18" s="211">
        <f>'施設資源化量内訳'!S18</f>
        <v>0</v>
      </c>
      <c r="BJ18" s="211">
        <f>'施設資源化量内訳'!T18</f>
        <v>0</v>
      </c>
      <c r="BK18" s="211">
        <f>'施設資源化量内訳'!U18</f>
        <v>0</v>
      </c>
      <c r="BL18" s="211">
        <f>'施設資源化量内訳'!V18</f>
        <v>0</v>
      </c>
      <c r="BM18" s="211">
        <f>'施設資源化量内訳'!W18</f>
        <v>0</v>
      </c>
      <c r="BN18" s="211">
        <f>'施設資源化量内訳'!X18</f>
        <v>6</v>
      </c>
      <c r="BO18" s="211">
        <f t="shared" si="25"/>
        <v>577</v>
      </c>
      <c r="BP18" s="211">
        <v>514</v>
      </c>
      <c r="BQ18" s="211">
        <v>0</v>
      </c>
      <c r="BR18" s="211">
        <v>0</v>
      </c>
      <c r="BS18" s="211">
        <v>42</v>
      </c>
      <c r="BT18" s="211">
        <v>10</v>
      </c>
      <c r="BU18" s="211">
        <v>11</v>
      </c>
      <c r="BV18" s="211">
        <v>0</v>
      </c>
      <c r="BW18" s="211">
        <v>0</v>
      </c>
      <c r="BX18" s="211">
        <v>0</v>
      </c>
      <c r="BY18" s="211">
        <v>0</v>
      </c>
      <c r="BZ18" s="211" t="s">
        <v>493</v>
      </c>
      <c r="CA18" s="211" t="s">
        <v>493</v>
      </c>
      <c r="CB18" s="211" t="s">
        <v>493</v>
      </c>
      <c r="CC18" s="211" t="s">
        <v>493</v>
      </c>
      <c r="CD18" s="211" t="s">
        <v>493</v>
      </c>
      <c r="CE18" s="211" t="s">
        <v>493</v>
      </c>
      <c r="CF18" s="211" t="s">
        <v>493</v>
      </c>
      <c r="CG18" s="211" t="s">
        <v>493</v>
      </c>
      <c r="CH18" s="211">
        <v>0</v>
      </c>
      <c r="CI18" s="211">
        <v>0</v>
      </c>
      <c r="CJ18" s="192" t="s">
        <v>494</v>
      </c>
    </row>
    <row r="19" spans="1:88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3"/>
        <v>3166</v>
      </c>
      <c r="E19" s="211">
        <f t="shared" si="4"/>
        <v>1424</v>
      </c>
      <c r="F19" s="211">
        <f t="shared" si="5"/>
        <v>4</v>
      </c>
      <c r="G19" s="211">
        <f t="shared" si="6"/>
        <v>364</v>
      </c>
      <c r="H19" s="211">
        <f t="shared" si="7"/>
        <v>906</v>
      </c>
      <c r="I19" s="211">
        <f t="shared" si="8"/>
        <v>196</v>
      </c>
      <c r="J19" s="211">
        <f t="shared" si="9"/>
        <v>0</v>
      </c>
      <c r="K19" s="211">
        <f t="shared" si="10"/>
        <v>272</v>
      </c>
      <c r="L19" s="211">
        <f t="shared" si="11"/>
        <v>0</v>
      </c>
      <c r="M19" s="211">
        <f t="shared" si="12"/>
        <v>0</v>
      </c>
      <c r="N19" s="211">
        <f t="shared" si="13"/>
        <v>0</v>
      </c>
      <c r="O19" s="211">
        <f t="shared" si="14"/>
        <v>0</v>
      </c>
      <c r="P19" s="211">
        <f t="shared" si="15"/>
        <v>0</v>
      </c>
      <c r="Q19" s="211">
        <f t="shared" si="16"/>
        <v>0</v>
      </c>
      <c r="R19" s="211">
        <f t="shared" si="17"/>
        <v>0</v>
      </c>
      <c r="S19" s="211">
        <f t="shared" si="18"/>
        <v>0</v>
      </c>
      <c r="T19" s="211">
        <f t="shared" si="19"/>
        <v>0</v>
      </c>
      <c r="U19" s="211">
        <f t="shared" si="20"/>
        <v>0</v>
      </c>
      <c r="V19" s="211">
        <f t="shared" si="21"/>
        <v>0</v>
      </c>
      <c r="W19" s="211">
        <f t="shared" si="22"/>
        <v>0</v>
      </c>
      <c r="X19" s="211">
        <f t="shared" si="23"/>
        <v>0</v>
      </c>
      <c r="Y19" s="211">
        <f t="shared" si="24"/>
        <v>802</v>
      </c>
      <c r="Z19" s="211">
        <v>773</v>
      </c>
      <c r="AA19" s="211">
        <v>3</v>
      </c>
      <c r="AB19" s="211">
        <v>26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493</v>
      </c>
      <c r="AK19" s="211" t="s">
        <v>493</v>
      </c>
      <c r="AL19" s="211" t="s">
        <v>493</v>
      </c>
      <c r="AM19" s="211" t="s">
        <v>493</v>
      </c>
      <c r="AN19" s="211" t="s">
        <v>493</v>
      </c>
      <c r="AO19" s="211" t="s">
        <v>493</v>
      </c>
      <c r="AP19" s="211" t="s">
        <v>493</v>
      </c>
      <c r="AQ19" s="211" t="s">
        <v>493</v>
      </c>
      <c r="AR19" s="211">
        <v>0</v>
      </c>
      <c r="AS19" s="211">
        <v>0</v>
      </c>
      <c r="AT19" s="211">
        <f>'施設資源化量内訳'!D19</f>
        <v>1712</v>
      </c>
      <c r="AU19" s="211">
        <f>'施設資源化量内訳'!E19</f>
        <v>0</v>
      </c>
      <c r="AV19" s="211">
        <f>'施設資源化量内訳'!F19</f>
        <v>0</v>
      </c>
      <c r="AW19" s="211">
        <f>'施設資源化量内訳'!G19</f>
        <v>338</v>
      </c>
      <c r="AX19" s="211">
        <f>'施設資源化量内訳'!H19</f>
        <v>906</v>
      </c>
      <c r="AY19" s="211">
        <f>'施設資源化量内訳'!I19</f>
        <v>196</v>
      </c>
      <c r="AZ19" s="211">
        <f>'施設資源化量内訳'!J19</f>
        <v>0</v>
      </c>
      <c r="BA19" s="211">
        <f>'施設資源化量内訳'!K19</f>
        <v>272</v>
      </c>
      <c r="BB19" s="211">
        <f>'施設資源化量内訳'!L19</f>
        <v>0</v>
      </c>
      <c r="BC19" s="211">
        <f>'施設資源化量内訳'!M19</f>
        <v>0</v>
      </c>
      <c r="BD19" s="211">
        <f>'施設資源化量内訳'!N19</f>
        <v>0</v>
      </c>
      <c r="BE19" s="211">
        <f>'施設資源化量内訳'!O19</f>
        <v>0</v>
      </c>
      <c r="BF19" s="211">
        <f>'施設資源化量内訳'!P19</f>
        <v>0</v>
      </c>
      <c r="BG19" s="211">
        <f>'施設資源化量内訳'!Q19</f>
        <v>0</v>
      </c>
      <c r="BH19" s="211">
        <f>'施設資源化量内訳'!R19</f>
        <v>0</v>
      </c>
      <c r="BI19" s="211">
        <f>'施設資源化量内訳'!S19</f>
        <v>0</v>
      </c>
      <c r="BJ19" s="211">
        <f>'施設資源化量内訳'!T19</f>
        <v>0</v>
      </c>
      <c r="BK19" s="211">
        <f>'施設資源化量内訳'!U19</f>
        <v>0</v>
      </c>
      <c r="BL19" s="211">
        <f>'施設資源化量内訳'!V19</f>
        <v>0</v>
      </c>
      <c r="BM19" s="211">
        <f>'施設資源化量内訳'!W19</f>
        <v>0</v>
      </c>
      <c r="BN19" s="211">
        <f>'施設資源化量内訳'!X19</f>
        <v>0</v>
      </c>
      <c r="BO19" s="211">
        <f t="shared" si="25"/>
        <v>652</v>
      </c>
      <c r="BP19" s="211">
        <v>651</v>
      </c>
      <c r="BQ19" s="211">
        <v>1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 t="s">
        <v>493</v>
      </c>
      <c r="CA19" s="211" t="s">
        <v>493</v>
      </c>
      <c r="CB19" s="211" t="s">
        <v>493</v>
      </c>
      <c r="CC19" s="211" t="s">
        <v>493</v>
      </c>
      <c r="CD19" s="211" t="s">
        <v>493</v>
      </c>
      <c r="CE19" s="211" t="s">
        <v>493</v>
      </c>
      <c r="CF19" s="211" t="s">
        <v>493</v>
      </c>
      <c r="CG19" s="211" t="s">
        <v>493</v>
      </c>
      <c r="CH19" s="211">
        <v>0</v>
      </c>
      <c r="CI19" s="211">
        <v>0</v>
      </c>
      <c r="CJ19" s="192" t="s">
        <v>494</v>
      </c>
    </row>
    <row r="20" spans="1:88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3"/>
        <v>2195</v>
      </c>
      <c r="E20" s="211">
        <f t="shared" si="4"/>
        <v>1088</v>
      </c>
      <c r="F20" s="211">
        <f t="shared" si="5"/>
        <v>5</v>
      </c>
      <c r="G20" s="211">
        <f t="shared" si="6"/>
        <v>23</v>
      </c>
      <c r="H20" s="211">
        <f t="shared" si="7"/>
        <v>353</v>
      </c>
      <c r="I20" s="211">
        <f t="shared" si="8"/>
        <v>342</v>
      </c>
      <c r="J20" s="211">
        <f t="shared" si="9"/>
        <v>87</v>
      </c>
      <c r="K20" s="211">
        <f t="shared" si="10"/>
        <v>0</v>
      </c>
      <c r="L20" s="211">
        <f t="shared" si="11"/>
        <v>161</v>
      </c>
      <c r="M20" s="211">
        <f t="shared" si="12"/>
        <v>0</v>
      </c>
      <c r="N20" s="211">
        <f t="shared" si="13"/>
        <v>136</v>
      </c>
      <c r="O20" s="211">
        <f t="shared" si="14"/>
        <v>0</v>
      </c>
      <c r="P20" s="211">
        <f t="shared" si="15"/>
        <v>0</v>
      </c>
      <c r="Q20" s="211">
        <f t="shared" si="16"/>
        <v>0</v>
      </c>
      <c r="R20" s="211">
        <f t="shared" si="17"/>
        <v>0</v>
      </c>
      <c r="S20" s="211">
        <f t="shared" si="18"/>
        <v>0</v>
      </c>
      <c r="T20" s="211">
        <f t="shared" si="19"/>
        <v>0</v>
      </c>
      <c r="U20" s="211">
        <f t="shared" si="20"/>
        <v>0</v>
      </c>
      <c r="V20" s="211">
        <f t="shared" si="21"/>
        <v>0</v>
      </c>
      <c r="W20" s="211">
        <f t="shared" si="22"/>
        <v>0</v>
      </c>
      <c r="X20" s="211">
        <f t="shared" si="23"/>
        <v>0</v>
      </c>
      <c r="Y20" s="211">
        <f t="shared" si="24"/>
        <v>747</v>
      </c>
      <c r="Z20" s="211">
        <v>719</v>
      </c>
      <c r="AA20" s="211">
        <v>5</v>
      </c>
      <c r="AB20" s="211">
        <v>23</v>
      </c>
      <c r="AC20" s="211">
        <v>0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 t="s">
        <v>493</v>
      </c>
      <c r="AK20" s="211" t="s">
        <v>493</v>
      </c>
      <c r="AL20" s="211" t="s">
        <v>493</v>
      </c>
      <c r="AM20" s="211" t="s">
        <v>493</v>
      </c>
      <c r="AN20" s="211" t="s">
        <v>493</v>
      </c>
      <c r="AO20" s="211" t="s">
        <v>493</v>
      </c>
      <c r="AP20" s="211" t="s">
        <v>493</v>
      </c>
      <c r="AQ20" s="211" t="s">
        <v>493</v>
      </c>
      <c r="AR20" s="211">
        <v>0</v>
      </c>
      <c r="AS20" s="211">
        <v>0</v>
      </c>
      <c r="AT20" s="211">
        <f>'施設資源化量内訳'!D20</f>
        <v>1050</v>
      </c>
      <c r="AU20" s="211">
        <f>'施設資源化量内訳'!E20</f>
        <v>0</v>
      </c>
      <c r="AV20" s="211">
        <f>'施設資源化量内訳'!F20</f>
        <v>0</v>
      </c>
      <c r="AW20" s="211">
        <f>'施設資源化量内訳'!G20</f>
        <v>0</v>
      </c>
      <c r="AX20" s="211">
        <f>'施設資源化量内訳'!H20</f>
        <v>336</v>
      </c>
      <c r="AY20" s="211">
        <f>'施設資源化量内訳'!I20</f>
        <v>332</v>
      </c>
      <c r="AZ20" s="211">
        <f>'施設資源化量内訳'!J20</f>
        <v>87</v>
      </c>
      <c r="BA20" s="211">
        <f>'施設資源化量内訳'!K20</f>
        <v>0</v>
      </c>
      <c r="BB20" s="211">
        <f>'施設資源化量内訳'!L20</f>
        <v>161</v>
      </c>
      <c r="BC20" s="211">
        <f>'施設資源化量内訳'!M20</f>
        <v>0</v>
      </c>
      <c r="BD20" s="211">
        <f>'施設資源化量内訳'!N20</f>
        <v>134</v>
      </c>
      <c r="BE20" s="211">
        <f>'施設資源化量内訳'!O20</f>
        <v>0</v>
      </c>
      <c r="BF20" s="211">
        <f>'施設資源化量内訳'!P20</f>
        <v>0</v>
      </c>
      <c r="BG20" s="211">
        <f>'施設資源化量内訳'!Q20</f>
        <v>0</v>
      </c>
      <c r="BH20" s="211">
        <f>'施設資源化量内訳'!R20</f>
        <v>0</v>
      </c>
      <c r="BI20" s="211">
        <f>'施設資源化量内訳'!S20</f>
        <v>0</v>
      </c>
      <c r="BJ20" s="211">
        <f>'施設資源化量内訳'!T20</f>
        <v>0</v>
      </c>
      <c r="BK20" s="211">
        <f>'施設資源化量内訳'!U20</f>
        <v>0</v>
      </c>
      <c r="BL20" s="211">
        <f>'施設資源化量内訳'!V20</f>
        <v>0</v>
      </c>
      <c r="BM20" s="211">
        <f>'施設資源化量内訳'!W20</f>
        <v>0</v>
      </c>
      <c r="BN20" s="211">
        <f>'施設資源化量内訳'!X20</f>
        <v>0</v>
      </c>
      <c r="BO20" s="211">
        <f t="shared" si="25"/>
        <v>398</v>
      </c>
      <c r="BP20" s="211">
        <v>369</v>
      </c>
      <c r="BQ20" s="211">
        <v>0</v>
      </c>
      <c r="BR20" s="211">
        <v>0</v>
      </c>
      <c r="BS20" s="211">
        <v>17</v>
      </c>
      <c r="BT20" s="211">
        <v>10</v>
      </c>
      <c r="BU20" s="211">
        <v>0</v>
      </c>
      <c r="BV20" s="211">
        <v>0</v>
      </c>
      <c r="BW20" s="211">
        <v>0</v>
      </c>
      <c r="BX20" s="211">
        <v>0</v>
      </c>
      <c r="BY20" s="211">
        <v>2</v>
      </c>
      <c r="BZ20" s="211" t="s">
        <v>493</v>
      </c>
      <c r="CA20" s="211" t="s">
        <v>493</v>
      </c>
      <c r="CB20" s="211" t="s">
        <v>493</v>
      </c>
      <c r="CC20" s="211" t="s">
        <v>493</v>
      </c>
      <c r="CD20" s="211" t="s">
        <v>493</v>
      </c>
      <c r="CE20" s="211" t="s">
        <v>493</v>
      </c>
      <c r="CF20" s="211" t="s">
        <v>493</v>
      </c>
      <c r="CG20" s="211" t="s">
        <v>493</v>
      </c>
      <c r="CH20" s="211">
        <v>0</v>
      </c>
      <c r="CI20" s="211">
        <v>0</v>
      </c>
      <c r="CJ20" s="192" t="s">
        <v>494</v>
      </c>
    </row>
    <row r="21" spans="1:88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3"/>
        <v>815</v>
      </c>
      <c r="E21" s="211">
        <f t="shared" si="4"/>
        <v>395</v>
      </c>
      <c r="F21" s="211">
        <f t="shared" si="5"/>
        <v>2</v>
      </c>
      <c r="G21" s="211">
        <f t="shared" si="6"/>
        <v>7</v>
      </c>
      <c r="H21" s="211">
        <f t="shared" si="7"/>
        <v>140</v>
      </c>
      <c r="I21" s="211">
        <f t="shared" si="8"/>
        <v>161</v>
      </c>
      <c r="J21" s="211">
        <f t="shared" si="9"/>
        <v>46</v>
      </c>
      <c r="K21" s="211">
        <f t="shared" si="10"/>
        <v>0</v>
      </c>
      <c r="L21" s="211">
        <f t="shared" si="11"/>
        <v>64</v>
      </c>
      <c r="M21" s="211">
        <f t="shared" si="12"/>
        <v>0</v>
      </c>
      <c r="N21" s="211">
        <f t="shared" si="13"/>
        <v>0</v>
      </c>
      <c r="O21" s="211">
        <f t="shared" si="14"/>
        <v>0</v>
      </c>
      <c r="P21" s="211">
        <f t="shared" si="15"/>
        <v>0</v>
      </c>
      <c r="Q21" s="211">
        <f t="shared" si="16"/>
        <v>0</v>
      </c>
      <c r="R21" s="211">
        <f t="shared" si="17"/>
        <v>0</v>
      </c>
      <c r="S21" s="211">
        <f t="shared" si="18"/>
        <v>0</v>
      </c>
      <c r="T21" s="211">
        <f t="shared" si="19"/>
        <v>0</v>
      </c>
      <c r="U21" s="211">
        <f t="shared" si="20"/>
        <v>0</v>
      </c>
      <c r="V21" s="211">
        <f t="shared" si="21"/>
        <v>0</v>
      </c>
      <c r="W21" s="211">
        <f t="shared" si="22"/>
        <v>0</v>
      </c>
      <c r="X21" s="211">
        <f t="shared" si="23"/>
        <v>0</v>
      </c>
      <c r="Y21" s="211">
        <f t="shared" si="24"/>
        <v>349</v>
      </c>
      <c r="Z21" s="211">
        <v>340</v>
      </c>
      <c r="AA21" s="211">
        <v>2</v>
      </c>
      <c r="AB21" s="211">
        <v>7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 t="s">
        <v>493</v>
      </c>
      <c r="AK21" s="211" t="s">
        <v>493</v>
      </c>
      <c r="AL21" s="211" t="s">
        <v>493</v>
      </c>
      <c r="AM21" s="211" t="s">
        <v>493</v>
      </c>
      <c r="AN21" s="211" t="s">
        <v>493</v>
      </c>
      <c r="AO21" s="211" t="s">
        <v>493</v>
      </c>
      <c r="AP21" s="211" t="s">
        <v>493</v>
      </c>
      <c r="AQ21" s="211" t="s">
        <v>493</v>
      </c>
      <c r="AR21" s="211">
        <v>0</v>
      </c>
      <c r="AS21" s="211">
        <v>0</v>
      </c>
      <c r="AT21" s="211">
        <f>'施設資源化量内訳'!D21</f>
        <v>404</v>
      </c>
      <c r="AU21" s="211">
        <f>'施設資源化量内訳'!E21</f>
        <v>0</v>
      </c>
      <c r="AV21" s="211">
        <f>'施設資源化量内訳'!F21</f>
        <v>0</v>
      </c>
      <c r="AW21" s="211">
        <f>'施設資源化量内訳'!G21</f>
        <v>0</v>
      </c>
      <c r="AX21" s="211">
        <f>'施設資源化量内訳'!H21</f>
        <v>138</v>
      </c>
      <c r="AY21" s="211">
        <f>'施設資源化量内訳'!I21</f>
        <v>156</v>
      </c>
      <c r="AZ21" s="211">
        <f>'施設資源化量内訳'!J21</f>
        <v>46</v>
      </c>
      <c r="BA21" s="211">
        <f>'施設資源化量内訳'!K21</f>
        <v>0</v>
      </c>
      <c r="BB21" s="211">
        <f>'施設資源化量内訳'!L21</f>
        <v>64</v>
      </c>
      <c r="BC21" s="211">
        <f>'施設資源化量内訳'!M21</f>
        <v>0</v>
      </c>
      <c r="BD21" s="211">
        <f>'施設資源化量内訳'!N21</f>
        <v>0</v>
      </c>
      <c r="BE21" s="211">
        <f>'施設資源化量内訳'!O21</f>
        <v>0</v>
      </c>
      <c r="BF21" s="211">
        <f>'施設資源化量内訳'!P21</f>
        <v>0</v>
      </c>
      <c r="BG21" s="211">
        <f>'施設資源化量内訳'!Q21</f>
        <v>0</v>
      </c>
      <c r="BH21" s="211">
        <f>'施設資源化量内訳'!R21</f>
        <v>0</v>
      </c>
      <c r="BI21" s="211">
        <f>'施設資源化量内訳'!S21</f>
        <v>0</v>
      </c>
      <c r="BJ21" s="211">
        <f>'施設資源化量内訳'!T21</f>
        <v>0</v>
      </c>
      <c r="BK21" s="211">
        <f>'施設資源化量内訳'!U21</f>
        <v>0</v>
      </c>
      <c r="BL21" s="211">
        <f>'施設資源化量内訳'!V21</f>
        <v>0</v>
      </c>
      <c r="BM21" s="211">
        <f>'施設資源化量内訳'!W21</f>
        <v>0</v>
      </c>
      <c r="BN21" s="211">
        <f>'施設資源化量内訳'!X21</f>
        <v>0</v>
      </c>
      <c r="BO21" s="211">
        <f t="shared" si="25"/>
        <v>62</v>
      </c>
      <c r="BP21" s="211">
        <v>55</v>
      </c>
      <c r="BQ21" s="211">
        <v>0</v>
      </c>
      <c r="BR21" s="211">
        <v>0</v>
      </c>
      <c r="BS21" s="211">
        <v>2</v>
      </c>
      <c r="BT21" s="211">
        <v>5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 t="s">
        <v>493</v>
      </c>
      <c r="CA21" s="211" t="s">
        <v>493</v>
      </c>
      <c r="CB21" s="211" t="s">
        <v>493</v>
      </c>
      <c r="CC21" s="211" t="s">
        <v>493</v>
      </c>
      <c r="CD21" s="211" t="s">
        <v>493</v>
      </c>
      <c r="CE21" s="211" t="s">
        <v>493</v>
      </c>
      <c r="CF21" s="211" t="s">
        <v>493</v>
      </c>
      <c r="CG21" s="211" t="s">
        <v>493</v>
      </c>
      <c r="CH21" s="211">
        <v>0</v>
      </c>
      <c r="CI21" s="211">
        <v>0</v>
      </c>
      <c r="CJ21" s="192" t="s">
        <v>494</v>
      </c>
    </row>
    <row r="22" spans="1:88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3"/>
        <v>550</v>
      </c>
      <c r="E22" s="211">
        <f t="shared" si="4"/>
        <v>236</v>
      </c>
      <c r="F22" s="211">
        <f t="shared" si="5"/>
        <v>1</v>
      </c>
      <c r="G22" s="211">
        <f t="shared" si="6"/>
        <v>0</v>
      </c>
      <c r="H22" s="211">
        <f t="shared" si="7"/>
        <v>132</v>
      </c>
      <c r="I22" s="211">
        <f t="shared" si="8"/>
        <v>113</v>
      </c>
      <c r="J22" s="211">
        <f t="shared" si="9"/>
        <v>27</v>
      </c>
      <c r="K22" s="211">
        <f t="shared" si="10"/>
        <v>0</v>
      </c>
      <c r="L22" s="211">
        <f t="shared" si="11"/>
        <v>41</v>
      </c>
      <c r="M22" s="211">
        <f t="shared" si="12"/>
        <v>0</v>
      </c>
      <c r="N22" s="211">
        <f t="shared" si="13"/>
        <v>0</v>
      </c>
      <c r="O22" s="211">
        <f t="shared" si="14"/>
        <v>0</v>
      </c>
      <c r="P22" s="211">
        <f t="shared" si="15"/>
        <v>0</v>
      </c>
      <c r="Q22" s="211">
        <f t="shared" si="16"/>
        <v>0</v>
      </c>
      <c r="R22" s="211">
        <f t="shared" si="17"/>
        <v>0</v>
      </c>
      <c r="S22" s="211">
        <f t="shared" si="18"/>
        <v>0</v>
      </c>
      <c r="T22" s="211">
        <f t="shared" si="19"/>
        <v>0</v>
      </c>
      <c r="U22" s="211">
        <f t="shared" si="20"/>
        <v>0</v>
      </c>
      <c r="V22" s="211">
        <f t="shared" si="21"/>
        <v>0</v>
      </c>
      <c r="W22" s="211">
        <f t="shared" si="22"/>
        <v>0</v>
      </c>
      <c r="X22" s="211">
        <f t="shared" si="23"/>
        <v>0</v>
      </c>
      <c r="Y22" s="211">
        <f t="shared" si="24"/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 t="s">
        <v>493</v>
      </c>
      <c r="AK22" s="211" t="s">
        <v>493</v>
      </c>
      <c r="AL22" s="211" t="s">
        <v>493</v>
      </c>
      <c r="AM22" s="211" t="s">
        <v>493</v>
      </c>
      <c r="AN22" s="211" t="s">
        <v>493</v>
      </c>
      <c r="AO22" s="211" t="s">
        <v>493</v>
      </c>
      <c r="AP22" s="211" t="s">
        <v>493</v>
      </c>
      <c r="AQ22" s="211" t="s">
        <v>493</v>
      </c>
      <c r="AR22" s="211">
        <v>0</v>
      </c>
      <c r="AS22" s="211">
        <v>0</v>
      </c>
      <c r="AT22" s="211">
        <f>'施設資源化量内訳'!D22</f>
        <v>293</v>
      </c>
      <c r="AU22" s="211">
        <f>'施設資源化量内訳'!E22</f>
        <v>0</v>
      </c>
      <c r="AV22" s="211">
        <f>'施設資源化量内訳'!F22</f>
        <v>0</v>
      </c>
      <c r="AW22" s="211">
        <f>'施設資源化量内訳'!G22</f>
        <v>0</v>
      </c>
      <c r="AX22" s="211">
        <f>'施設資源化量内訳'!H22</f>
        <v>125</v>
      </c>
      <c r="AY22" s="211">
        <f>'施設資源化量内訳'!I22</f>
        <v>100</v>
      </c>
      <c r="AZ22" s="211">
        <f>'施設資源化量内訳'!J22</f>
        <v>27</v>
      </c>
      <c r="BA22" s="211">
        <f>'施設資源化量内訳'!K22</f>
        <v>0</v>
      </c>
      <c r="BB22" s="211">
        <f>'施設資源化量内訳'!L22</f>
        <v>41</v>
      </c>
      <c r="BC22" s="211">
        <f>'施設資源化量内訳'!M22</f>
        <v>0</v>
      </c>
      <c r="BD22" s="211">
        <f>'施設資源化量内訳'!N22</f>
        <v>0</v>
      </c>
      <c r="BE22" s="211">
        <f>'施設資源化量内訳'!O22</f>
        <v>0</v>
      </c>
      <c r="BF22" s="211">
        <f>'施設資源化量内訳'!P22</f>
        <v>0</v>
      </c>
      <c r="BG22" s="211">
        <f>'施設資源化量内訳'!Q22</f>
        <v>0</v>
      </c>
      <c r="BH22" s="211">
        <f>'施設資源化量内訳'!R22</f>
        <v>0</v>
      </c>
      <c r="BI22" s="211">
        <f>'施設資源化量内訳'!S22</f>
        <v>0</v>
      </c>
      <c r="BJ22" s="211">
        <f>'施設資源化量内訳'!T22</f>
        <v>0</v>
      </c>
      <c r="BK22" s="211">
        <f>'施設資源化量内訳'!U22</f>
        <v>0</v>
      </c>
      <c r="BL22" s="211">
        <f>'施設資源化量内訳'!V22</f>
        <v>0</v>
      </c>
      <c r="BM22" s="211">
        <f>'施設資源化量内訳'!W22</f>
        <v>0</v>
      </c>
      <c r="BN22" s="211">
        <f>'施設資源化量内訳'!X22</f>
        <v>0</v>
      </c>
      <c r="BO22" s="211">
        <f t="shared" si="25"/>
        <v>257</v>
      </c>
      <c r="BP22" s="211">
        <v>236</v>
      </c>
      <c r="BQ22" s="211">
        <v>1</v>
      </c>
      <c r="BR22" s="211">
        <v>0</v>
      </c>
      <c r="BS22" s="211">
        <v>7</v>
      </c>
      <c r="BT22" s="211">
        <v>13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 t="s">
        <v>493</v>
      </c>
      <c r="CA22" s="211" t="s">
        <v>493</v>
      </c>
      <c r="CB22" s="211" t="s">
        <v>493</v>
      </c>
      <c r="CC22" s="211" t="s">
        <v>493</v>
      </c>
      <c r="CD22" s="211" t="s">
        <v>493</v>
      </c>
      <c r="CE22" s="211" t="s">
        <v>493</v>
      </c>
      <c r="CF22" s="211" t="s">
        <v>493</v>
      </c>
      <c r="CG22" s="211" t="s">
        <v>493</v>
      </c>
      <c r="CH22" s="211">
        <v>0</v>
      </c>
      <c r="CI22" s="211">
        <v>0</v>
      </c>
      <c r="CJ22" s="192" t="s">
        <v>494</v>
      </c>
    </row>
    <row r="23" spans="1:88" s="177" customFormat="1" ht="12" customHeight="1">
      <c r="A23" s="178" t="s">
        <v>152</v>
      </c>
      <c r="B23" s="179" t="s">
        <v>184</v>
      </c>
      <c r="C23" s="178" t="s">
        <v>185</v>
      </c>
      <c r="D23" s="211">
        <f t="shared" si="3"/>
        <v>479</v>
      </c>
      <c r="E23" s="211">
        <f t="shared" si="4"/>
        <v>83</v>
      </c>
      <c r="F23" s="211">
        <f t="shared" si="5"/>
        <v>1</v>
      </c>
      <c r="G23" s="211">
        <f t="shared" si="6"/>
        <v>3</v>
      </c>
      <c r="H23" s="211">
        <f t="shared" si="7"/>
        <v>128</v>
      </c>
      <c r="I23" s="211">
        <f t="shared" si="8"/>
        <v>164</v>
      </c>
      <c r="J23" s="211">
        <f t="shared" si="9"/>
        <v>45</v>
      </c>
      <c r="K23" s="211">
        <f t="shared" si="10"/>
        <v>55</v>
      </c>
      <c r="L23" s="211">
        <f t="shared" si="11"/>
        <v>0</v>
      </c>
      <c r="M23" s="211">
        <f t="shared" si="12"/>
        <v>0</v>
      </c>
      <c r="N23" s="211">
        <f t="shared" si="13"/>
        <v>0</v>
      </c>
      <c r="O23" s="211">
        <f t="shared" si="14"/>
        <v>0</v>
      </c>
      <c r="P23" s="211">
        <f t="shared" si="15"/>
        <v>0</v>
      </c>
      <c r="Q23" s="211">
        <f t="shared" si="16"/>
        <v>0</v>
      </c>
      <c r="R23" s="211">
        <f t="shared" si="17"/>
        <v>0</v>
      </c>
      <c r="S23" s="211">
        <f t="shared" si="18"/>
        <v>0</v>
      </c>
      <c r="T23" s="211">
        <f t="shared" si="19"/>
        <v>0</v>
      </c>
      <c r="U23" s="211">
        <f t="shared" si="20"/>
        <v>0</v>
      </c>
      <c r="V23" s="211">
        <f t="shared" si="21"/>
        <v>0</v>
      </c>
      <c r="W23" s="211">
        <f t="shared" si="22"/>
        <v>0</v>
      </c>
      <c r="X23" s="211">
        <f t="shared" si="23"/>
        <v>0</v>
      </c>
      <c r="Y23" s="211">
        <f t="shared" si="24"/>
        <v>87</v>
      </c>
      <c r="Z23" s="211">
        <v>83</v>
      </c>
      <c r="AA23" s="211">
        <v>1</v>
      </c>
      <c r="AB23" s="211">
        <v>3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 t="s">
        <v>493</v>
      </c>
      <c r="AK23" s="211" t="s">
        <v>493</v>
      </c>
      <c r="AL23" s="211" t="s">
        <v>493</v>
      </c>
      <c r="AM23" s="211" t="s">
        <v>493</v>
      </c>
      <c r="AN23" s="211" t="s">
        <v>493</v>
      </c>
      <c r="AO23" s="211" t="s">
        <v>493</v>
      </c>
      <c r="AP23" s="211" t="s">
        <v>493</v>
      </c>
      <c r="AQ23" s="211" t="s">
        <v>493</v>
      </c>
      <c r="AR23" s="211">
        <v>0</v>
      </c>
      <c r="AS23" s="211">
        <v>0</v>
      </c>
      <c r="AT23" s="211">
        <f>'施設資源化量内訳'!D23</f>
        <v>392</v>
      </c>
      <c r="AU23" s="211">
        <f>'施設資源化量内訳'!E23</f>
        <v>0</v>
      </c>
      <c r="AV23" s="211">
        <f>'施設資源化量内訳'!F23</f>
        <v>0</v>
      </c>
      <c r="AW23" s="211">
        <f>'施設資源化量内訳'!G23</f>
        <v>0</v>
      </c>
      <c r="AX23" s="211">
        <f>'施設資源化量内訳'!H23</f>
        <v>128</v>
      </c>
      <c r="AY23" s="211">
        <f>'施設資源化量内訳'!I23</f>
        <v>164</v>
      </c>
      <c r="AZ23" s="211">
        <f>'施設資源化量内訳'!J23</f>
        <v>45</v>
      </c>
      <c r="BA23" s="211">
        <f>'施設資源化量内訳'!K23</f>
        <v>55</v>
      </c>
      <c r="BB23" s="211">
        <f>'施設資源化量内訳'!L23</f>
        <v>0</v>
      </c>
      <c r="BC23" s="211">
        <f>'施設資源化量内訳'!M23</f>
        <v>0</v>
      </c>
      <c r="BD23" s="211">
        <f>'施設資源化量内訳'!N23</f>
        <v>0</v>
      </c>
      <c r="BE23" s="211">
        <f>'施設資源化量内訳'!O23</f>
        <v>0</v>
      </c>
      <c r="BF23" s="211">
        <f>'施設資源化量内訳'!P23</f>
        <v>0</v>
      </c>
      <c r="BG23" s="211">
        <f>'施設資源化量内訳'!Q23</f>
        <v>0</v>
      </c>
      <c r="BH23" s="211">
        <f>'施設資源化量内訳'!R23</f>
        <v>0</v>
      </c>
      <c r="BI23" s="211">
        <f>'施設資源化量内訳'!S23</f>
        <v>0</v>
      </c>
      <c r="BJ23" s="211">
        <f>'施設資源化量内訳'!T23</f>
        <v>0</v>
      </c>
      <c r="BK23" s="211">
        <f>'施設資源化量内訳'!U23</f>
        <v>0</v>
      </c>
      <c r="BL23" s="211">
        <f>'施設資源化量内訳'!V23</f>
        <v>0</v>
      </c>
      <c r="BM23" s="211">
        <f>'施設資源化量内訳'!W23</f>
        <v>0</v>
      </c>
      <c r="BN23" s="211">
        <f>'施設資源化量内訳'!X23</f>
        <v>0</v>
      </c>
      <c r="BO23" s="211">
        <f t="shared" si="25"/>
        <v>0</v>
      </c>
      <c r="BP23" s="211">
        <v>0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 t="s">
        <v>493</v>
      </c>
      <c r="CA23" s="211" t="s">
        <v>493</v>
      </c>
      <c r="CB23" s="211" t="s">
        <v>493</v>
      </c>
      <c r="CC23" s="211" t="s">
        <v>493</v>
      </c>
      <c r="CD23" s="211" t="s">
        <v>493</v>
      </c>
      <c r="CE23" s="211" t="s">
        <v>493</v>
      </c>
      <c r="CF23" s="211" t="s">
        <v>493</v>
      </c>
      <c r="CG23" s="211" t="s">
        <v>493</v>
      </c>
      <c r="CH23" s="211">
        <v>0</v>
      </c>
      <c r="CI23" s="211">
        <v>0</v>
      </c>
      <c r="CJ23" s="192" t="s">
        <v>494</v>
      </c>
    </row>
    <row r="24" spans="1:88" s="177" customFormat="1" ht="12" customHeight="1">
      <c r="A24" s="178" t="s">
        <v>152</v>
      </c>
      <c r="B24" s="179" t="s">
        <v>186</v>
      </c>
      <c r="C24" s="178" t="s">
        <v>187</v>
      </c>
      <c r="D24" s="211">
        <f t="shared" si="3"/>
        <v>512</v>
      </c>
      <c r="E24" s="211">
        <f t="shared" si="4"/>
        <v>203</v>
      </c>
      <c r="F24" s="211">
        <f t="shared" si="5"/>
        <v>1</v>
      </c>
      <c r="G24" s="211">
        <f t="shared" si="6"/>
        <v>7</v>
      </c>
      <c r="H24" s="211">
        <f t="shared" si="7"/>
        <v>99</v>
      </c>
      <c r="I24" s="211">
        <f t="shared" si="8"/>
        <v>94</v>
      </c>
      <c r="J24" s="211">
        <f t="shared" si="9"/>
        <v>24</v>
      </c>
      <c r="K24" s="211">
        <f t="shared" si="10"/>
        <v>0</v>
      </c>
      <c r="L24" s="211">
        <f t="shared" si="11"/>
        <v>46</v>
      </c>
      <c r="M24" s="211">
        <f t="shared" si="12"/>
        <v>0</v>
      </c>
      <c r="N24" s="211">
        <f t="shared" si="13"/>
        <v>38</v>
      </c>
      <c r="O24" s="211">
        <f t="shared" si="14"/>
        <v>0</v>
      </c>
      <c r="P24" s="211">
        <f t="shared" si="15"/>
        <v>0</v>
      </c>
      <c r="Q24" s="211">
        <f t="shared" si="16"/>
        <v>0</v>
      </c>
      <c r="R24" s="211">
        <f t="shared" si="17"/>
        <v>0</v>
      </c>
      <c r="S24" s="211">
        <f t="shared" si="18"/>
        <v>0</v>
      </c>
      <c r="T24" s="211">
        <f t="shared" si="19"/>
        <v>0</v>
      </c>
      <c r="U24" s="211">
        <f t="shared" si="20"/>
        <v>0</v>
      </c>
      <c r="V24" s="211">
        <f t="shared" si="21"/>
        <v>0</v>
      </c>
      <c r="W24" s="211">
        <f t="shared" si="22"/>
        <v>0</v>
      </c>
      <c r="X24" s="211">
        <f t="shared" si="23"/>
        <v>0</v>
      </c>
      <c r="Y24" s="211">
        <f t="shared" si="24"/>
        <v>211</v>
      </c>
      <c r="Z24" s="211">
        <v>203</v>
      </c>
      <c r="AA24" s="211">
        <v>1</v>
      </c>
      <c r="AB24" s="211">
        <v>7</v>
      </c>
      <c r="AC24" s="211">
        <v>0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 t="s">
        <v>493</v>
      </c>
      <c r="AK24" s="211" t="s">
        <v>493</v>
      </c>
      <c r="AL24" s="211" t="s">
        <v>493</v>
      </c>
      <c r="AM24" s="211" t="s">
        <v>493</v>
      </c>
      <c r="AN24" s="211" t="s">
        <v>493</v>
      </c>
      <c r="AO24" s="211" t="s">
        <v>493</v>
      </c>
      <c r="AP24" s="211" t="s">
        <v>493</v>
      </c>
      <c r="AQ24" s="211" t="s">
        <v>493</v>
      </c>
      <c r="AR24" s="211">
        <v>0</v>
      </c>
      <c r="AS24" s="211">
        <v>0</v>
      </c>
      <c r="AT24" s="211">
        <f>'施設資源化量内訳'!D24</f>
        <v>301</v>
      </c>
      <c r="AU24" s="211">
        <f>'施設資源化量内訳'!E24</f>
        <v>0</v>
      </c>
      <c r="AV24" s="211">
        <f>'施設資源化量内訳'!F24</f>
        <v>0</v>
      </c>
      <c r="AW24" s="211">
        <f>'施設資源化量内訳'!G24</f>
        <v>0</v>
      </c>
      <c r="AX24" s="211">
        <f>'施設資源化量内訳'!H24</f>
        <v>99</v>
      </c>
      <c r="AY24" s="211">
        <f>'施設資源化量内訳'!I24</f>
        <v>94</v>
      </c>
      <c r="AZ24" s="211">
        <f>'施設資源化量内訳'!J24</f>
        <v>24</v>
      </c>
      <c r="BA24" s="211">
        <f>'施設資源化量内訳'!K24</f>
        <v>0</v>
      </c>
      <c r="BB24" s="211">
        <f>'施設資源化量内訳'!L24</f>
        <v>46</v>
      </c>
      <c r="BC24" s="211">
        <f>'施設資源化量内訳'!M24</f>
        <v>0</v>
      </c>
      <c r="BD24" s="211">
        <f>'施設資源化量内訳'!N24</f>
        <v>38</v>
      </c>
      <c r="BE24" s="211">
        <f>'施設資源化量内訳'!O24</f>
        <v>0</v>
      </c>
      <c r="BF24" s="211">
        <f>'施設資源化量内訳'!P24</f>
        <v>0</v>
      </c>
      <c r="BG24" s="211">
        <f>'施設資源化量内訳'!Q24</f>
        <v>0</v>
      </c>
      <c r="BH24" s="211">
        <f>'施設資源化量内訳'!R24</f>
        <v>0</v>
      </c>
      <c r="BI24" s="211">
        <f>'施設資源化量内訳'!S24</f>
        <v>0</v>
      </c>
      <c r="BJ24" s="211">
        <f>'施設資源化量内訳'!T24</f>
        <v>0</v>
      </c>
      <c r="BK24" s="211">
        <f>'施設資源化量内訳'!U24</f>
        <v>0</v>
      </c>
      <c r="BL24" s="211">
        <f>'施設資源化量内訳'!V24</f>
        <v>0</v>
      </c>
      <c r="BM24" s="211">
        <f>'施設資源化量内訳'!W24</f>
        <v>0</v>
      </c>
      <c r="BN24" s="211">
        <f>'施設資源化量内訳'!X24</f>
        <v>0</v>
      </c>
      <c r="BO24" s="211">
        <f t="shared" si="25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 t="s">
        <v>493</v>
      </c>
      <c r="CA24" s="211" t="s">
        <v>493</v>
      </c>
      <c r="CB24" s="211" t="s">
        <v>493</v>
      </c>
      <c r="CC24" s="211" t="s">
        <v>493</v>
      </c>
      <c r="CD24" s="211" t="s">
        <v>493</v>
      </c>
      <c r="CE24" s="211" t="s">
        <v>493</v>
      </c>
      <c r="CF24" s="211" t="s">
        <v>493</v>
      </c>
      <c r="CG24" s="211" t="s">
        <v>493</v>
      </c>
      <c r="CH24" s="211">
        <v>0</v>
      </c>
      <c r="CI24" s="211">
        <v>0</v>
      </c>
      <c r="CJ24" s="192" t="s">
        <v>494</v>
      </c>
    </row>
    <row r="25" spans="1:88" s="177" customFormat="1" ht="12" customHeight="1">
      <c r="A25" s="178" t="s">
        <v>152</v>
      </c>
      <c r="B25" s="179" t="s">
        <v>188</v>
      </c>
      <c r="C25" s="178" t="s">
        <v>189</v>
      </c>
      <c r="D25" s="211">
        <f t="shared" si="3"/>
        <v>718</v>
      </c>
      <c r="E25" s="211">
        <f t="shared" si="4"/>
        <v>330</v>
      </c>
      <c r="F25" s="211">
        <f t="shared" si="5"/>
        <v>0</v>
      </c>
      <c r="G25" s="211">
        <f t="shared" si="6"/>
        <v>0</v>
      </c>
      <c r="H25" s="211">
        <f t="shared" si="7"/>
        <v>215</v>
      </c>
      <c r="I25" s="211">
        <f t="shared" si="8"/>
        <v>130</v>
      </c>
      <c r="J25" s="211">
        <f t="shared" si="9"/>
        <v>28</v>
      </c>
      <c r="K25" s="211">
        <f t="shared" si="10"/>
        <v>0</v>
      </c>
      <c r="L25" s="211">
        <f t="shared" si="11"/>
        <v>12</v>
      </c>
      <c r="M25" s="211">
        <f t="shared" si="12"/>
        <v>0</v>
      </c>
      <c r="N25" s="211">
        <f t="shared" si="13"/>
        <v>0</v>
      </c>
      <c r="O25" s="211">
        <f t="shared" si="14"/>
        <v>0</v>
      </c>
      <c r="P25" s="211">
        <f t="shared" si="15"/>
        <v>0</v>
      </c>
      <c r="Q25" s="211">
        <f t="shared" si="16"/>
        <v>0</v>
      </c>
      <c r="R25" s="211">
        <f t="shared" si="17"/>
        <v>0</v>
      </c>
      <c r="S25" s="211">
        <f t="shared" si="18"/>
        <v>0</v>
      </c>
      <c r="T25" s="211">
        <f t="shared" si="19"/>
        <v>0</v>
      </c>
      <c r="U25" s="211">
        <f t="shared" si="20"/>
        <v>0</v>
      </c>
      <c r="V25" s="211">
        <f t="shared" si="21"/>
        <v>0</v>
      </c>
      <c r="W25" s="211">
        <f t="shared" si="22"/>
        <v>0</v>
      </c>
      <c r="X25" s="211">
        <f t="shared" si="23"/>
        <v>3</v>
      </c>
      <c r="Y25" s="211">
        <f t="shared" si="24"/>
        <v>458</v>
      </c>
      <c r="Z25" s="211">
        <v>124</v>
      </c>
      <c r="AA25" s="211">
        <v>0</v>
      </c>
      <c r="AB25" s="211">
        <v>0</v>
      </c>
      <c r="AC25" s="211">
        <v>213</v>
      </c>
      <c r="AD25" s="211">
        <v>118</v>
      </c>
      <c r="AE25" s="211">
        <v>0</v>
      </c>
      <c r="AF25" s="211">
        <v>0</v>
      </c>
      <c r="AG25" s="211">
        <v>0</v>
      </c>
      <c r="AH25" s="211">
        <v>0</v>
      </c>
      <c r="AI25" s="211">
        <v>0</v>
      </c>
      <c r="AJ25" s="211" t="s">
        <v>493</v>
      </c>
      <c r="AK25" s="211" t="s">
        <v>493</v>
      </c>
      <c r="AL25" s="211" t="s">
        <v>493</v>
      </c>
      <c r="AM25" s="211" t="s">
        <v>493</v>
      </c>
      <c r="AN25" s="211" t="s">
        <v>493</v>
      </c>
      <c r="AO25" s="211" t="s">
        <v>493</v>
      </c>
      <c r="AP25" s="211" t="s">
        <v>493</v>
      </c>
      <c r="AQ25" s="211" t="s">
        <v>493</v>
      </c>
      <c r="AR25" s="211">
        <v>0</v>
      </c>
      <c r="AS25" s="211">
        <v>3</v>
      </c>
      <c r="AT25" s="211">
        <f>'施設資源化量内訳'!D25</f>
        <v>40</v>
      </c>
      <c r="AU25" s="211">
        <f>'施設資源化量内訳'!E25</f>
        <v>0</v>
      </c>
      <c r="AV25" s="211">
        <f>'施設資源化量内訳'!F25</f>
        <v>0</v>
      </c>
      <c r="AW25" s="211">
        <f>'施設資源化量内訳'!G25</f>
        <v>0</v>
      </c>
      <c r="AX25" s="211">
        <f>'施設資源化量内訳'!H25</f>
        <v>0</v>
      </c>
      <c r="AY25" s="211">
        <f>'施設資源化量内訳'!I25</f>
        <v>0</v>
      </c>
      <c r="AZ25" s="211">
        <f>'施設資源化量内訳'!J25</f>
        <v>28</v>
      </c>
      <c r="BA25" s="211">
        <f>'施設資源化量内訳'!K25</f>
        <v>0</v>
      </c>
      <c r="BB25" s="211">
        <f>'施設資源化量内訳'!L25</f>
        <v>12</v>
      </c>
      <c r="BC25" s="211">
        <f>'施設資源化量内訳'!M25</f>
        <v>0</v>
      </c>
      <c r="BD25" s="211">
        <f>'施設資源化量内訳'!N25</f>
        <v>0</v>
      </c>
      <c r="BE25" s="211">
        <f>'施設資源化量内訳'!O25</f>
        <v>0</v>
      </c>
      <c r="BF25" s="211">
        <f>'施設資源化量内訳'!P25</f>
        <v>0</v>
      </c>
      <c r="BG25" s="211">
        <f>'施設資源化量内訳'!Q25</f>
        <v>0</v>
      </c>
      <c r="BH25" s="211">
        <f>'施設資源化量内訳'!R25</f>
        <v>0</v>
      </c>
      <c r="BI25" s="211">
        <f>'施設資源化量内訳'!S25</f>
        <v>0</v>
      </c>
      <c r="BJ25" s="211">
        <f>'施設資源化量内訳'!T25</f>
        <v>0</v>
      </c>
      <c r="BK25" s="211">
        <f>'施設資源化量内訳'!U25</f>
        <v>0</v>
      </c>
      <c r="BL25" s="211">
        <f>'施設資源化量内訳'!V25</f>
        <v>0</v>
      </c>
      <c r="BM25" s="211">
        <f>'施設資源化量内訳'!W25</f>
        <v>0</v>
      </c>
      <c r="BN25" s="211">
        <f>'施設資源化量内訳'!X25</f>
        <v>0</v>
      </c>
      <c r="BO25" s="211">
        <f t="shared" si="25"/>
        <v>220</v>
      </c>
      <c r="BP25" s="211">
        <v>206</v>
      </c>
      <c r="BQ25" s="211">
        <v>0</v>
      </c>
      <c r="BR25" s="211">
        <v>0</v>
      </c>
      <c r="BS25" s="211">
        <v>2</v>
      </c>
      <c r="BT25" s="211">
        <v>12</v>
      </c>
      <c r="BU25" s="211">
        <v>0</v>
      </c>
      <c r="BV25" s="211">
        <v>0</v>
      </c>
      <c r="BW25" s="211">
        <v>0</v>
      </c>
      <c r="BX25" s="211">
        <v>0</v>
      </c>
      <c r="BY25" s="211">
        <v>0</v>
      </c>
      <c r="BZ25" s="211" t="s">
        <v>493</v>
      </c>
      <c r="CA25" s="211" t="s">
        <v>493</v>
      </c>
      <c r="CB25" s="211" t="s">
        <v>493</v>
      </c>
      <c r="CC25" s="211" t="s">
        <v>493</v>
      </c>
      <c r="CD25" s="211" t="s">
        <v>493</v>
      </c>
      <c r="CE25" s="211" t="s">
        <v>493</v>
      </c>
      <c r="CF25" s="211" t="s">
        <v>493</v>
      </c>
      <c r="CG25" s="211" t="s">
        <v>493</v>
      </c>
      <c r="CH25" s="211">
        <v>0</v>
      </c>
      <c r="CI25" s="211">
        <v>0</v>
      </c>
      <c r="CJ25" s="192" t="s">
        <v>494</v>
      </c>
    </row>
    <row r="26" spans="1:88" s="177" customFormat="1" ht="12" customHeight="1">
      <c r="A26" s="178" t="s">
        <v>152</v>
      </c>
      <c r="B26" s="179" t="s">
        <v>190</v>
      </c>
      <c r="C26" s="178" t="s">
        <v>191</v>
      </c>
      <c r="D26" s="211">
        <f t="shared" si="3"/>
        <v>302</v>
      </c>
      <c r="E26" s="211">
        <f t="shared" si="4"/>
        <v>123</v>
      </c>
      <c r="F26" s="211">
        <f t="shared" si="5"/>
        <v>0</v>
      </c>
      <c r="G26" s="211">
        <f t="shared" si="6"/>
        <v>0</v>
      </c>
      <c r="H26" s="211">
        <f t="shared" si="7"/>
        <v>104</v>
      </c>
      <c r="I26" s="211">
        <f t="shared" si="8"/>
        <v>61</v>
      </c>
      <c r="J26" s="211">
        <f t="shared" si="9"/>
        <v>11</v>
      </c>
      <c r="K26" s="211">
        <f t="shared" si="10"/>
        <v>0</v>
      </c>
      <c r="L26" s="211">
        <f t="shared" si="11"/>
        <v>2</v>
      </c>
      <c r="M26" s="211">
        <f t="shared" si="12"/>
        <v>0</v>
      </c>
      <c r="N26" s="211">
        <f t="shared" si="13"/>
        <v>0</v>
      </c>
      <c r="O26" s="211">
        <f t="shared" si="14"/>
        <v>0</v>
      </c>
      <c r="P26" s="211">
        <f t="shared" si="15"/>
        <v>0</v>
      </c>
      <c r="Q26" s="211">
        <f t="shared" si="16"/>
        <v>0</v>
      </c>
      <c r="R26" s="211">
        <f t="shared" si="17"/>
        <v>0</v>
      </c>
      <c r="S26" s="211">
        <f t="shared" si="18"/>
        <v>0</v>
      </c>
      <c r="T26" s="211">
        <f t="shared" si="19"/>
        <v>0</v>
      </c>
      <c r="U26" s="211">
        <f t="shared" si="20"/>
        <v>0</v>
      </c>
      <c r="V26" s="211">
        <f t="shared" si="21"/>
        <v>0</v>
      </c>
      <c r="W26" s="211">
        <f t="shared" si="22"/>
        <v>0</v>
      </c>
      <c r="X26" s="211">
        <f t="shared" si="23"/>
        <v>1</v>
      </c>
      <c r="Y26" s="211">
        <f t="shared" si="24"/>
        <v>199</v>
      </c>
      <c r="Z26" s="211">
        <v>33</v>
      </c>
      <c r="AA26" s="211">
        <v>0</v>
      </c>
      <c r="AB26" s="211">
        <v>0</v>
      </c>
      <c r="AC26" s="211">
        <v>104</v>
      </c>
      <c r="AD26" s="211">
        <v>61</v>
      </c>
      <c r="AE26" s="211">
        <v>0</v>
      </c>
      <c r="AF26" s="211">
        <v>0</v>
      </c>
      <c r="AG26" s="211">
        <v>0</v>
      </c>
      <c r="AH26" s="211">
        <v>0</v>
      </c>
      <c r="AI26" s="211">
        <v>0</v>
      </c>
      <c r="AJ26" s="211" t="s">
        <v>493</v>
      </c>
      <c r="AK26" s="211" t="s">
        <v>493</v>
      </c>
      <c r="AL26" s="211" t="s">
        <v>493</v>
      </c>
      <c r="AM26" s="211" t="s">
        <v>493</v>
      </c>
      <c r="AN26" s="211" t="s">
        <v>493</v>
      </c>
      <c r="AO26" s="211" t="s">
        <v>493</v>
      </c>
      <c r="AP26" s="211" t="s">
        <v>493</v>
      </c>
      <c r="AQ26" s="211" t="s">
        <v>493</v>
      </c>
      <c r="AR26" s="211">
        <v>0</v>
      </c>
      <c r="AS26" s="211">
        <v>1</v>
      </c>
      <c r="AT26" s="211">
        <f>'施設資源化量内訳'!D26</f>
        <v>13</v>
      </c>
      <c r="AU26" s="211">
        <f>'施設資源化量内訳'!E26</f>
        <v>0</v>
      </c>
      <c r="AV26" s="211">
        <f>'施設資源化量内訳'!F26</f>
        <v>0</v>
      </c>
      <c r="AW26" s="211">
        <f>'施設資源化量内訳'!G26</f>
        <v>0</v>
      </c>
      <c r="AX26" s="211">
        <f>'施設資源化量内訳'!H26</f>
        <v>0</v>
      </c>
      <c r="AY26" s="211">
        <f>'施設資源化量内訳'!I26</f>
        <v>0</v>
      </c>
      <c r="AZ26" s="211">
        <f>'施設資源化量内訳'!J26</f>
        <v>11</v>
      </c>
      <c r="BA26" s="211">
        <f>'施設資源化量内訳'!K26</f>
        <v>0</v>
      </c>
      <c r="BB26" s="211">
        <f>'施設資源化量内訳'!L26</f>
        <v>2</v>
      </c>
      <c r="BC26" s="211">
        <f>'施設資源化量内訳'!M26</f>
        <v>0</v>
      </c>
      <c r="BD26" s="211">
        <f>'施設資源化量内訳'!N26</f>
        <v>0</v>
      </c>
      <c r="BE26" s="211">
        <f>'施設資源化量内訳'!O26</f>
        <v>0</v>
      </c>
      <c r="BF26" s="211">
        <f>'施設資源化量内訳'!P26</f>
        <v>0</v>
      </c>
      <c r="BG26" s="211">
        <f>'施設資源化量内訳'!Q26</f>
        <v>0</v>
      </c>
      <c r="BH26" s="211">
        <f>'施設資源化量内訳'!R26</f>
        <v>0</v>
      </c>
      <c r="BI26" s="211">
        <f>'施設資源化量内訳'!S26</f>
        <v>0</v>
      </c>
      <c r="BJ26" s="211">
        <f>'施設資源化量内訳'!T26</f>
        <v>0</v>
      </c>
      <c r="BK26" s="211">
        <f>'施設資源化量内訳'!U26</f>
        <v>0</v>
      </c>
      <c r="BL26" s="211">
        <f>'施設資源化量内訳'!V26</f>
        <v>0</v>
      </c>
      <c r="BM26" s="211">
        <f>'施設資源化量内訳'!W26</f>
        <v>0</v>
      </c>
      <c r="BN26" s="211">
        <f>'施設資源化量内訳'!X26</f>
        <v>0</v>
      </c>
      <c r="BO26" s="211">
        <f t="shared" si="25"/>
        <v>90</v>
      </c>
      <c r="BP26" s="211">
        <v>90</v>
      </c>
      <c r="BQ26" s="211">
        <v>0</v>
      </c>
      <c r="BR26" s="211">
        <v>0</v>
      </c>
      <c r="BS26" s="211">
        <v>0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0</v>
      </c>
      <c r="BZ26" s="211" t="s">
        <v>493</v>
      </c>
      <c r="CA26" s="211" t="s">
        <v>493</v>
      </c>
      <c r="CB26" s="211" t="s">
        <v>493</v>
      </c>
      <c r="CC26" s="211" t="s">
        <v>493</v>
      </c>
      <c r="CD26" s="211" t="s">
        <v>493</v>
      </c>
      <c r="CE26" s="211" t="s">
        <v>493</v>
      </c>
      <c r="CF26" s="211" t="s">
        <v>493</v>
      </c>
      <c r="CG26" s="211" t="s">
        <v>493</v>
      </c>
      <c r="CH26" s="211">
        <v>0</v>
      </c>
      <c r="CI26" s="211">
        <v>0</v>
      </c>
      <c r="CJ26" s="192" t="s">
        <v>494</v>
      </c>
    </row>
    <row r="27" spans="1:88" s="177" customFormat="1" ht="12" customHeight="1">
      <c r="A27" s="178" t="s">
        <v>152</v>
      </c>
      <c r="B27" s="179" t="s">
        <v>192</v>
      </c>
      <c r="C27" s="178" t="s">
        <v>193</v>
      </c>
      <c r="D27" s="211">
        <f t="shared" si="3"/>
        <v>357</v>
      </c>
      <c r="E27" s="211">
        <f t="shared" si="4"/>
        <v>171</v>
      </c>
      <c r="F27" s="211">
        <f t="shared" si="5"/>
        <v>3</v>
      </c>
      <c r="G27" s="211">
        <f t="shared" si="6"/>
        <v>7</v>
      </c>
      <c r="H27" s="211">
        <f t="shared" si="7"/>
        <v>91</v>
      </c>
      <c r="I27" s="211">
        <f t="shared" si="8"/>
        <v>63</v>
      </c>
      <c r="J27" s="211">
        <f t="shared" si="9"/>
        <v>12</v>
      </c>
      <c r="K27" s="211">
        <f t="shared" si="10"/>
        <v>0</v>
      </c>
      <c r="L27" s="211">
        <f t="shared" si="11"/>
        <v>9</v>
      </c>
      <c r="M27" s="211">
        <f t="shared" si="12"/>
        <v>0</v>
      </c>
      <c r="N27" s="211">
        <f t="shared" si="13"/>
        <v>0</v>
      </c>
      <c r="O27" s="211">
        <f t="shared" si="14"/>
        <v>0</v>
      </c>
      <c r="P27" s="211">
        <f t="shared" si="15"/>
        <v>0</v>
      </c>
      <c r="Q27" s="211">
        <f t="shared" si="16"/>
        <v>0</v>
      </c>
      <c r="R27" s="211">
        <f t="shared" si="17"/>
        <v>0</v>
      </c>
      <c r="S27" s="211">
        <f t="shared" si="18"/>
        <v>0</v>
      </c>
      <c r="T27" s="211">
        <f t="shared" si="19"/>
        <v>0</v>
      </c>
      <c r="U27" s="211">
        <f t="shared" si="20"/>
        <v>0</v>
      </c>
      <c r="V27" s="211">
        <f t="shared" si="21"/>
        <v>0</v>
      </c>
      <c r="W27" s="211">
        <f t="shared" si="22"/>
        <v>0</v>
      </c>
      <c r="X27" s="211">
        <f t="shared" si="23"/>
        <v>1</v>
      </c>
      <c r="Y27" s="211">
        <f t="shared" si="24"/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 t="s">
        <v>493</v>
      </c>
      <c r="AK27" s="211" t="s">
        <v>493</v>
      </c>
      <c r="AL27" s="211" t="s">
        <v>493</v>
      </c>
      <c r="AM27" s="211" t="s">
        <v>493</v>
      </c>
      <c r="AN27" s="211" t="s">
        <v>493</v>
      </c>
      <c r="AO27" s="211" t="s">
        <v>493</v>
      </c>
      <c r="AP27" s="211" t="s">
        <v>493</v>
      </c>
      <c r="AQ27" s="211" t="s">
        <v>493</v>
      </c>
      <c r="AR27" s="211">
        <v>0</v>
      </c>
      <c r="AS27" s="211">
        <v>0</v>
      </c>
      <c r="AT27" s="211">
        <f>'施設資源化量内訳'!D27</f>
        <v>357</v>
      </c>
      <c r="AU27" s="211">
        <f>'施設資源化量内訳'!E27</f>
        <v>171</v>
      </c>
      <c r="AV27" s="211">
        <f>'施設資源化量内訳'!F27</f>
        <v>3</v>
      </c>
      <c r="AW27" s="211">
        <f>'施設資源化量内訳'!G27</f>
        <v>7</v>
      </c>
      <c r="AX27" s="211">
        <f>'施設資源化量内訳'!H27</f>
        <v>91</v>
      </c>
      <c r="AY27" s="211">
        <f>'施設資源化量内訳'!I27</f>
        <v>63</v>
      </c>
      <c r="AZ27" s="211">
        <f>'施設資源化量内訳'!J27</f>
        <v>12</v>
      </c>
      <c r="BA27" s="211">
        <f>'施設資源化量内訳'!K27</f>
        <v>0</v>
      </c>
      <c r="BB27" s="211">
        <f>'施設資源化量内訳'!L27</f>
        <v>9</v>
      </c>
      <c r="BC27" s="211">
        <f>'施設資源化量内訳'!M27</f>
        <v>0</v>
      </c>
      <c r="BD27" s="211">
        <f>'施設資源化量内訳'!N27</f>
        <v>0</v>
      </c>
      <c r="BE27" s="211">
        <f>'施設資源化量内訳'!O27</f>
        <v>0</v>
      </c>
      <c r="BF27" s="211">
        <f>'施設資源化量内訳'!P27</f>
        <v>0</v>
      </c>
      <c r="BG27" s="211">
        <f>'施設資源化量内訳'!Q27</f>
        <v>0</v>
      </c>
      <c r="BH27" s="211">
        <f>'施設資源化量内訳'!R27</f>
        <v>0</v>
      </c>
      <c r="BI27" s="211">
        <f>'施設資源化量内訳'!S27</f>
        <v>0</v>
      </c>
      <c r="BJ27" s="211">
        <f>'施設資源化量内訳'!T27</f>
        <v>0</v>
      </c>
      <c r="BK27" s="211">
        <f>'施設資源化量内訳'!U27</f>
        <v>0</v>
      </c>
      <c r="BL27" s="211">
        <f>'施設資源化量内訳'!V27</f>
        <v>0</v>
      </c>
      <c r="BM27" s="211">
        <f>'施設資源化量内訳'!W27</f>
        <v>0</v>
      </c>
      <c r="BN27" s="211">
        <f>'施設資源化量内訳'!X27</f>
        <v>1</v>
      </c>
      <c r="BO27" s="211">
        <f t="shared" si="25"/>
        <v>0</v>
      </c>
      <c r="BP27" s="211">
        <v>0</v>
      </c>
      <c r="BQ27" s="211">
        <v>0</v>
      </c>
      <c r="BR27" s="211">
        <v>0</v>
      </c>
      <c r="BS27" s="211">
        <v>0</v>
      </c>
      <c r="BT27" s="211">
        <v>0</v>
      </c>
      <c r="BU27" s="211">
        <v>0</v>
      </c>
      <c r="BV27" s="211">
        <v>0</v>
      </c>
      <c r="BW27" s="211">
        <v>0</v>
      </c>
      <c r="BX27" s="211">
        <v>0</v>
      </c>
      <c r="BY27" s="211">
        <v>0</v>
      </c>
      <c r="BZ27" s="211" t="s">
        <v>493</v>
      </c>
      <c r="CA27" s="211" t="s">
        <v>493</v>
      </c>
      <c r="CB27" s="211" t="s">
        <v>493</v>
      </c>
      <c r="CC27" s="211" t="s">
        <v>493</v>
      </c>
      <c r="CD27" s="211" t="s">
        <v>493</v>
      </c>
      <c r="CE27" s="211" t="s">
        <v>493</v>
      </c>
      <c r="CF27" s="211" t="s">
        <v>493</v>
      </c>
      <c r="CG27" s="211" t="s">
        <v>493</v>
      </c>
      <c r="CH27" s="211">
        <v>0</v>
      </c>
      <c r="CI27" s="211">
        <v>0</v>
      </c>
      <c r="CJ27" s="192" t="s">
        <v>495</v>
      </c>
    </row>
    <row r="28" spans="1:88" s="177" customFormat="1" ht="12" customHeight="1">
      <c r="A28" s="178" t="s">
        <v>152</v>
      </c>
      <c r="B28" s="179" t="s">
        <v>194</v>
      </c>
      <c r="C28" s="178" t="s">
        <v>195</v>
      </c>
      <c r="D28" s="211">
        <f t="shared" si="3"/>
        <v>56</v>
      </c>
      <c r="E28" s="211">
        <f t="shared" si="4"/>
        <v>22</v>
      </c>
      <c r="F28" s="211">
        <f t="shared" si="5"/>
        <v>0</v>
      </c>
      <c r="G28" s="211">
        <f t="shared" si="6"/>
        <v>1</v>
      </c>
      <c r="H28" s="211">
        <f t="shared" si="7"/>
        <v>12</v>
      </c>
      <c r="I28" s="211">
        <f t="shared" si="8"/>
        <v>8</v>
      </c>
      <c r="J28" s="211">
        <f t="shared" si="9"/>
        <v>2</v>
      </c>
      <c r="K28" s="211">
        <f t="shared" si="10"/>
        <v>0</v>
      </c>
      <c r="L28" s="211">
        <f t="shared" si="11"/>
        <v>4</v>
      </c>
      <c r="M28" s="211">
        <f t="shared" si="12"/>
        <v>0</v>
      </c>
      <c r="N28" s="211">
        <f t="shared" si="13"/>
        <v>0</v>
      </c>
      <c r="O28" s="211">
        <f t="shared" si="14"/>
        <v>0</v>
      </c>
      <c r="P28" s="211">
        <f t="shared" si="15"/>
        <v>0</v>
      </c>
      <c r="Q28" s="211">
        <f t="shared" si="16"/>
        <v>0</v>
      </c>
      <c r="R28" s="211">
        <f t="shared" si="17"/>
        <v>0</v>
      </c>
      <c r="S28" s="211">
        <f t="shared" si="18"/>
        <v>0</v>
      </c>
      <c r="T28" s="211">
        <f t="shared" si="19"/>
        <v>0</v>
      </c>
      <c r="U28" s="211">
        <f t="shared" si="20"/>
        <v>0</v>
      </c>
      <c r="V28" s="211">
        <f t="shared" si="21"/>
        <v>0</v>
      </c>
      <c r="W28" s="211">
        <f t="shared" si="22"/>
        <v>2</v>
      </c>
      <c r="X28" s="211">
        <f t="shared" si="23"/>
        <v>5</v>
      </c>
      <c r="Y28" s="211">
        <f t="shared" si="24"/>
        <v>33</v>
      </c>
      <c r="Z28" s="211">
        <v>22</v>
      </c>
      <c r="AA28" s="211">
        <v>0</v>
      </c>
      <c r="AB28" s="211">
        <v>1</v>
      </c>
      <c r="AC28" s="211">
        <v>0</v>
      </c>
      <c r="AD28" s="211">
        <v>8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 t="s">
        <v>493</v>
      </c>
      <c r="AK28" s="211" t="s">
        <v>493</v>
      </c>
      <c r="AL28" s="211" t="s">
        <v>493</v>
      </c>
      <c r="AM28" s="211" t="s">
        <v>493</v>
      </c>
      <c r="AN28" s="211" t="s">
        <v>493</v>
      </c>
      <c r="AO28" s="211" t="s">
        <v>493</v>
      </c>
      <c r="AP28" s="211" t="s">
        <v>493</v>
      </c>
      <c r="AQ28" s="211" t="s">
        <v>493</v>
      </c>
      <c r="AR28" s="211">
        <v>2</v>
      </c>
      <c r="AS28" s="211">
        <v>0</v>
      </c>
      <c r="AT28" s="211">
        <f>'施設資源化量内訳'!D28</f>
        <v>23</v>
      </c>
      <c r="AU28" s="211">
        <f>'施設資源化量内訳'!E28</f>
        <v>0</v>
      </c>
      <c r="AV28" s="211">
        <f>'施設資源化量内訳'!F28</f>
        <v>0</v>
      </c>
      <c r="AW28" s="211">
        <f>'施設資源化量内訳'!G28</f>
        <v>0</v>
      </c>
      <c r="AX28" s="211">
        <f>'施設資源化量内訳'!H28</f>
        <v>12</v>
      </c>
      <c r="AY28" s="211">
        <f>'施設資源化量内訳'!I28</f>
        <v>0</v>
      </c>
      <c r="AZ28" s="211">
        <f>'施設資源化量内訳'!J28</f>
        <v>2</v>
      </c>
      <c r="BA28" s="211">
        <f>'施設資源化量内訳'!K28</f>
        <v>0</v>
      </c>
      <c r="BB28" s="211">
        <f>'施設資源化量内訳'!L28</f>
        <v>4</v>
      </c>
      <c r="BC28" s="211">
        <f>'施設資源化量内訳'!M28</f>
        <v>0</v>
      </c>
      <c r="BD28" s="211">
        <f>'施設資源化量内訳'!N28</f>
        <v>0</v>
      </c>
      <c r="BE28" s="211">
        <f>'施設資源化量内訳'!O28</f>
        <v>0</v>
      </c>
      <c r="BF28" s="211">
        <f>'施設資源化量内訳'!P28</f>
        <v>0</v>
      </c>
      <c r="BG28" s="211">
        <f>'施設資源化量内訳'!Q28</f>
        <v>0</v>
      </c>
      <c r="BH28" s="211">
        <f>'施設資源化量内訳'!R28</f>
        <v>0</v>
      </c>
      <c r="BI28" s="211">
        <f>'施設資源化量内訳'!S28</f>
        <v>0</v>
      </c>
      <c r="BJ28" s="211">
        <f>'施設資源化量内訳'!T28</f>
        <v>0</v>
      </c>
      <c r="BK28" s="211">
        <f>'施設資源化量内訳'!U28</f>
        <v>0</v>
      </c>
      <c r="BL28" s="211">
        <f>'施設資源化量内訳'!V28</f>
        <v>0</v>
      </c>
      <c r="BM28" s="211">
        <f>'施設資源化量内訳'!W28</f>
        <v>0</v>
      </c>
      <c r="BN28" s="211">
        <f>'施設資源化量内訳'!X28</f>
        <v>5</v>
      </c>
      <c r="BO28" s="211">
        <f t="shared" si="25"/>
        <v>0</v>
      </c>
      <c r="BP28" s="211">
        <v>0</v>
      </c>
      <c r="BQ28" s="211">
        <v>0</v>
      </c>
      <c r="BR28" s="211">
        <v>0</v>
      </c>
      <c r="BS28" s="211">
        <v>0</v>
      </c>
      <c r="BT28" s="211">
        <v>0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 t="s">
        <v>493</v>
      </c>
      <c r="CA28" s="211" t="s">
        <v>493</v>
      </c>
      <c r="CB28" s="211" t="s">
        <v>493</v>
      </c>
      <c r="CC28" s="211" t="s">
        <v>493</v>
      </c>
      <c r="CD28" s="211" t="s">
        <v>493</v>
      </c>
      <c r="CE28" s="211" t="s">
        <v>493</v>
      </c>
      <c r="CF28" s="211" t="s">
        <v>493</v>
      </c>
      <c r="CG28" s="211" t="s">
        <v>493</v>
      </c>
      <c r="CH28" s="211">
        <v>0</v>
      </c>
      <c r="CI28" s="211">
        <v>0</v>
      </c>
      <c r="CJ28" s="192" t="s">
        <v>495</v>
      </c>
    </row>
    <row r="29" spans="1:88" s="177" customFormat="1" ht="12" customHeight="1">
      <c r="A29" s="178" t="s">
        <v>152</v>
      </c>
      <c r="B29" s="179" t="s">
        <v>196</v>
      </c>
      <c r="C29" s="178" t="s">
        <v>197</v>
      </c>
      <c r="D29" s="211">
        <f t="shared" si="3"/>
        <v>196</v>
      </c>
      <c r="E29" s="211">
        <f t="shared" si="4"/>
        <v>79</v>
      </c>
      <c r="F29" s="211">
        <f t="shared" si="5"/>
        <v>1</v>
      </c>
      <c r="G29" s="211">
        <f t="shared" si="6"/>
        <v>9</v>
      </c>
      <c r="H29" s="211">
        <f t="shared" si="7"/>
        <v>56</v>
      </c>
      <c r="I29" s="211">
        <f t="shared" si="8"/>
        <v>28</v>
      </c>
      <c r="J29" s="211">
        <f t="shared" si="9"/>
        <v>8</v>
      </c>
      <c r="K29" s="211">
        <f t="shared" si="10"/>
        <v>0</v>
      </c>
      <c r="L29" s="211">
        <f t="shared" si="11"/>
        <v>15</v>
      </c>
      <c r="M29" s="211">
        <f t="shared" si="12"/>
        <v>0</v>
      </c>
      <c r="N29" s="211">
        <f t="shared" si="13"/>
        <v>0</v>
      </c>
      <c r="O29" s="211">
        <f t="shared" si="14"/>
        <v>0</v>
      </c>
      <c r="P29" s="211">
        <f t="shared" si="15"/>
        <v>0</v>
      </c>
      <c r="Q29" s="211">
        <f t="shared" si="16"/>
        <v>0</v>
      </c>
      <c r="R29" s="211">
        <f t="shared" si="17"/>
        <v>0</v>
      </c>
      <c r="S29" s="211">
        <f t="shared" si="18"/>
        <v>0</v>
      </c>
      <c r="T29" s="211">
        <f t="shared" si="19"/>
        <v>0</v>
      </c>
      <c r="U29" s="211">
        <f t="shared" si="20"/>
        <v>0</v>
      </c>
      <c r="V29" s="211">
        <f t="shared" si="21"/>
        <v>0</v>
      </c>
      <c r="W29" s="211">
        <f t="shared" si="22"/>
        <v>0</v>
      </c>
      <c r="X29" s="211">
        <f t="shared" si="23"/>
        <v>0</v>
      </c>
      <c r="Y29" s="211">
        <f t="shared" si="24"/>
        <v>89</v>
      </c>
      <c r="Z29" s="211">
        <v>79</v>
      </c>
      <c r="AA29" s="211">
        <v>1</v>
      </c>
      <c r="AB29" s="211">
        <v>9</v>
      </c>
      <c r="AC29" s="211">
        <v>0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493</v>
      </c>
      <c r="AK29" s="211" t="s">
        <v>493</v>
      </c>
      <c r="AL29" s="211" t="s">
        <v>493</v>
      </c>
      <c r="AM29" s="211" t="s">
        <v>493</v>
      </c>
      <c r="AN29" s="211" t="s">
        <v>493</v>
      </c>
      <c r="AO29" s="211" t="s">
        <v>493</v>
      </c>
      <c r="AP29" s="211" t="s">
        <v>493</v>
      </c>
      <c r="AQ29" s="211" t="s">
        <v>493</v>
      </c>
      <c r="AR29" s="211">
        <v>0</v>
      </c>
      <c r="AS29" s="211">
        <v>0</v>
      </c>
      <c r="AT29" s="211">
        <f>'施設資源化量内訳'!D29</f>
        <v>107</v>
      </c>
      <c r="AU29" s="211">
        <f>'施設資源化量内訳'!E29</f>
        <v>0</v>
      </c>
      <c r="AV29" s="211">
        <f>'施設資源化量内訳'!F29</f>
        <v>0</v>
      </c>
      <c r="AW29" s="211">
        <f>'施設資源化量内訳'!G29</f>
        <v>0</v>
      </c>
      <c r="AX29" s="211">
        <f>'施設資源化量内訳'!H29</f>
        <v>56</v>
      </c>
      <c r="AY29" s="211">
        <f>'施設資源化量内訳'!I29</f>
        <v>28</v>
      </c>
      <c r="AZ29" s="211">
        <f>'施設資源化量内訳'!J29</f>
        <v>8</v>
      </c>
      <c r="BA29" s="211">
        <f>'施設資源化量内訳'!K29</f>
        <v>0</v>
      </c>
      <c r="BB29" s="211">
        <f>'施設資源化量内訳'!L29</f>
        <v>15</v>
      </c>
      <c r="BC29" s="211">
        <f>'施設資源化量内訳'!M29</f>
        <v>0</v>
      </c>
      <c r="BD29" s="211">
        <f>'施設資源化量内訳'!N29</f>
        <v>0</v>
      </c>
      <c r="BE29" s="211">
        <f>'施設資源化量内訳'!O29</f>
        <v>0</v>
      </c>
      <c r="BF29" s="211">
        <f>'施設資源化量内訳'!P29</f>
        <v>0</v>
      </c>
      <c r="BG29" s="211">
        <f>'施設資源化量内訳'!Q29</f>
        <v>0</v>
      </c>
      <c r="BH29" s="211">
        <f>'施設資源化量内訳'!R29</f>
        <v>0</v>
      </c>
      <c r="BI29" s="211">
        <f>'施設資源化量内訳'!S29</f>
        <v>0</v>
      </c>
      <c r="BJ29" s="211">
        <f>'施設資源化量内訳'!T29</f>
        <v>0</v>
      </c>
      <c r="BK29" s="211">
        <f>'施設資源化量内訳'!U29</f>
        <v>0</v>
      </c>
      <c r="BL29" s="211">
        <f>'施設資源化量内訳'!V29</f>
        <v>0</v>
      </c>
      <c r="BM29" s="211">
        <f>'施設資源化量内訳'!W29</f>
        <v>0</v>
      </c>
      <c r="BN29" s="211">
        <f>'施設資源化量内訳'!X29</f>
        <v>0</v>
      </c>
      <c r="BO29" s="211">
        <f t="shared" si="25"/>
        <v>0</v>
      </c>
      <c r="BP29" s="211">
        <v>0</v>
      </c>
      <c r="BQ29" s="211">
        <v>0</v>
      </c>
      <c r="BR29" s="211">
        <v>0</v>
      </c>
      <c r="BS29" s="211">
        <v>0</v>
      </c>
      <c r="BT29" s="211">
        <v>0</v>
      </c>
      <c r="BU29" s="211">
        <v>0</v>
      </c>
      <c r="BV29" s="211">
        <v>0</v>
      </c>
      <c r="BW29" s="211">
        <v>0</v>
      </c>
      <c r="BX29" s="211">
        <v>0</v>
      </c>
      <c r="BY29" s="211">
        <v>0</v>
      </c>
      <c r="BZ29" s="211" t="s">
        <v>493</v>
      </c>
      <c r="CA29" s="211" t="s">
        <v>493</v>
      </c>
      <c r="CB29" s="211" t="s">
        <v>493</v>
      </c>
      <c r="CC29" s="211" t="s">
        <v>493</v>
      </c>
      <c r="CD29" s="211" t="s">
        <v>493</v>
      </c>
      <c r="CE29" s="211" t="s">
        <v>493</v>
      </c>
      <c r="CF29" s="211" t="s">
        <v>493</v>
      </c>
      <c r="CG29" s="211" t="s">
        <v>493</v>
      </c>
      <c r="CH29" s="211">
        <v>0</v>
      </c>
      <c r="CI29" s="211">
        <v>0</v>
      </c>
      <c r="CJ29" s="192" t="s">
        <v>495</v>
      </c>
    </row>
    <row r="30" spans="1:88" s="177" customFormat="1" ht="12" customHeight="1">
      <c r="A30" s="178" t="s">
        <v>152</v>
      </c>
      <c r="B30" s="179" t="s">
        <v>198</v>
      </c>
      <c r="C30" s="178" t="s">
        <v>199</v>
      </c>
      <c r="D30" s="211">
        <f t="shared" si="3"/>
        <v>808</v>
      </c>
      <c r="E30" s="211">
        <f t="shared" si="4"/>
        <v>337</v>
      </c>
      <c r="F30" s="211">
        <f t="shared" si="5"/>
        <v>7</v>
      </c>
      <c r="G30" s="211">
        <f t="shared" si="6"/>
        <v>24</v>
      </c>
      <c r="H30" s="211">
        <f t="shared" si="7"/>
        <v>231</v>
      </c>
      <c r="I30" s="211">
        <f t="shared" si="8"/>
        <v>140</v>
      </c>
      <c r="J30" s="211">
        <f t="shared" si="9"/>
        <v>30</v>
      </c>
      <c r="K30" s="211">
        <f t="shared" si="10"/>
        <v>0</v>
      </c>
      <c r="L30" s="211">
        <f t="shared" si="11"/>
        <v>35</v>
      </c>
      <c r="M30" s="211">
        <f t="shared" si="12"/>
        <v>0</v>
      </c>
      <c r="N30" s="211">
        <f t="shared" si="13"/>
        <v>0</v>
      </c>
      <c r="O30" s="211">
        <f t="shared" si="14"/>
        <v>0</v>
      </c>
      <c r="P30" s="211">
        <f t="shared" si="15"/>
        <v>0</v>
      </c>
      <c r="Q30" s="211">
        <f t="shared" si="16"/>
        <v>0</v>
      </c>
      <c r="R30" s="211">
        <f t="shared" si="17"/>
        <v>0</v>
      </c>
      <c r="S30" s="211">
        <f t="shared" si="18"/>
        <v>0</v>
      </c>
      <c r="T30" s="211">
        <f t="shared" si="19"/>
        <v>0</v>
      </c>
      <c r="U30" s="211">
        <f t="shared" si="20"/>
        <v>0</v>
      </c>
      <c r="V30" s="211">
        <f t="shared" si="21"/>
        <v>0</v>
      </c>
      <c r="W30" s="211">
        <f t="shared" si="22"/>
        <v>0</v>
      </c>
      <c r="X30" s="211">
        <f t="shared" si="23"/>
        <v>4</v>
      </c>
      <c r="Y30" s="211">
        <f t="shared" si="24"/>
        <v>85</v>
      </c>
      <c r="Z30" s="211">
        <v>72</v>
      </c>
      <c r="AA30" s="211">
        <v>3</v>
      </c>
      <c r="AB30" s="211">
        <v>10</v>
      </c>
      <c r="AC30" s="211">
        <v>0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 t="s">
        <v>493</v>
      </c>
      <c r="AK30" s="211" t="s">
        <v>493</v>
      </c>
      <c r="AL30" s="211" t="s">
        <v>493</v>
      </c>
      <c r="AM30" s="211" t="s">
        <v>493</v>
      </c>
      <c r="AN30" s="211" t="s">
        <v>493</v>
      </c>
      <c r="AO30" s="211" t="s">
        <v>493</v>
      </c>
      <c r="AP30" s="211" t="s">
        <v>493</v>
      </c>
      <c r="AQ30" s="211" t="s">
        <v>493</v>
      </c>
      <c r="AR30" s="211">
        <v>0</v>
      </c>
      <c r="AS30" s="211">
        <v>0</v>
      </c>
      <c r="AT30" s="211">
        <f>'施設資源化量内訳'!D30</f>
        <v>723</v>
      </c>
      <c r="AU30" s="211">
        <f>'施設資源化量内訳'!E30</f>
        <v>265</v>
      </c>
      <c r="AV30" s="211">
        <f>'施設資源化量内訳'!F30</f>
        <v>4</v>
      </c>
      <c r="AW30" s="211">
        <f>'施設資源化量内訳'!G30</f>
        <v>14</v>
      </c>
      <c r="AX30" s="211">
        <f>'施設資源化量内訳'!H30</f>
        <v>231</v>
      </c>
      <c r="AY30" s="211">
        <f>'施設資源化量内訳'!I30</f>
        <v>140</v>
      </c>
      <c r="AZ30" s="211">
        <f>'施設資源化量内訳'!J30</f>
        <v>30</v>
      </c>
      <c r="BA30" s="211">
        <f>'施設資源化量内訳'!K30</f>
        <v>0</v>
      </c>
      <c r="BB30" s="211">
        <f>'施設資源化量内訳'!L30</f>
        <v>35</v>
      </c>
      <c r="BC30" s="211">
        <f>'施設資源化量内訳'!M30</f>
        <v>0</v>
      </c>
      <c r="BD30" s="211">
        <f>'施設資源化量内訳'!N30</f>
        <v>0</v>
      </c>
      <c r="BE30" s="211">
        <f>'施設資源化量内訳'!O30</f>
        <v>0</v>
      </c>
      <c r="BF30" s="211">
        <f>'施設資源化量内訳'!P30</f>
        <v>0</v>
      </c>
      <c r="BG30" s="211">
        <f>'施設資源化量内訳'!Q30</f>
        <v>0</v>
      </c>
      <c r="BH30" s="211">
        <f>'施設資源化量内訳'!R30</f>
        <v>0</v>
      </c>
      <c r="BI30" s="211">
        <f>'施設資源化量内訳'!S30</f>
        <v>0</v>
      </c>
      <c r="BJ30" s="211">
        <f>'施設資源化量内訳'!T30</f>
        <v>0</v>
      </c>
      <c r="BK30" s="211">
        <f>'施設資源化量内訳'!U30</f>
        <v>0</v>
      </c>
      <c r="BL30" s="211">
        <f>'施設資源化量内訳'!V30</f>
        <v>0</v>
      </c>
      <c r="BM30" s="211">
        <f>'施設資源化量内訳'!W30</f>
        <v>0</v>
      </c>
      <c r="BN30" s="211">
        <f>'施設資源化量内訳'!X30</f>
        <v>4</v>
      </c>
      <c r="BO30" s="211">
        <f t="shared" si="25"/>
        <v>0</v>
      </c>
      <c r="BP30" s="211">
        <v>0</v>
      </c>
      <c r="BQ30" s="211">
        <v>0</v>
      </c>
      <c r="BR30" s="211">
        <v>0</v>
      </c>
      <c r="BS30" s="211">
        <v>0</v>
      </c>
      <c r="BT30" s="211">
        <v>0</v>
      </c>
      <c r="BU30" s="211">
        <v>0</v>
      </c>
      <c r="BV30" s="211">
        <v>0</v>
      </c>
      <c r="BW30" s="211">
        <v>0</v>
      </c>
      <c r="BX30" s="211">
        <v>0</v>
      </c>
      <c r="BY30" s="211">
        <v>0</v>
      </c>
      <c r="BZ30" s="211" t="s">
        <v>493</v>
      </c>
      <c r="CA30" s="211" t="s">
        <v>493</v>
      </c>
      <c r="CB30" s="211" t="s">
        <v>493</v>
      </c>
      <c r="CC30" s="211" t="s">
        <v>493</v>
      </c>
      <c r="CD30" s="211" t="s">
        <v>493</v>
      </c>
      <c r="CE30" s="211" t="s">
        <v>493</v>
      </c>
      <c r="CF30" s="211" t="s">
        <v>493</v>
      </c>
      <c r="CG30" s="211" t="s">
        <v>493</v>
      </c>
      <c r="CH30" s="211">
        <v>0</v>
      </c>
      <c r="CI30" s="211">
        <v>0</v>
      </c>
      <c r="CJ30" s="192" t="s">
        <v>495</v>
      </c>
    </row>
    <row r="31" spans="1:88" s="177" customFormat="1" ht="12" customHeight="1">
      <c r="A31" s="178" t="s">
        <v>152</v>
      </c>
      <c r="B31" s="179" t="s">
        <v>200</v>
      </c>
      <c r="C31" s="178" t="s">
        <v>201</v>
      </c>
      <c r="D31" s="211">
        <f t="shared" si="3"/>
        <v>41</v>
      </c>
      <c r="E31" s="211">
        <f t="shared" si="4"/>
        <v>7</v>
      </c>
      <c r="F31" s="211">
        <f t="shared" si="5"/>
        <v>0</v>
      </c>
      <c r="G31" s="211">
        <f t="shared" si="6"/>
        <v>0</v>
      </c>
      <c r="H31" s="211">
        <f t="shared" si="7"/>
        <v>7</v>
      </c>
      <c r="I31" s="211">
        <f t="shared" si="8"/>
        <v>18</v>
      </c>
      <c r="J31" s="211">
        <f t="shared" si="9"/>
        <v>4</v>
      </c>
      <c r="K31" s="211">
        <f t="shared" si="10"/>
        <v>0</v>
      </c>
      <c r="L31" s="211">
        <f t="shared" si="11"/>
        <v>5</v>
      </c>
      <c r="M31" s="211">
        <f t="shared" si="12"/>
        <v>0</v>
      </c>
      <c r="N31" s="211">
        <f t="shared" si="13"/>
        <v>0</v>
      </c>
      <c r="O31" s="211">
        <f t="shared" si="14"/>
        <v>0</v>
      </c>
      <c r="P31" s="211">
        <f t="shared" si="15"/>
        <v>0</v>
      </c>
      <c r="Q31" s="211">
        <f t="shared" si="16"/>
        <v>0</v>
      </c>
      <c r="R31" s="211">
        <f t="shared" si="17"/>
        <v>0</v>
      </c>
      <c r="S31" s="211">
        <f t="shared" si="18"/>
        <v>0</v>
      </c>
      <c r="T31" s="211">
        <f t="shared" si="19"/>
        <v>0</v>
      </c>
      <c r="U31" s="211">
        <f t="shared" si="20"/>
        <v>0</v>
      </c>
      <c r="V31" s="211">
        <f t="shared" si="21"/>
        <v>0</v>
      </c>
      <c r="W31" s="211">
        <f t="shared" si="22"/>
        <v>0</v>
      </c>
      <c r="X31" s="211">
        <f t="shared" si="23"/>
        <v>0</v>
      </c>
      <c r="Y31" s="211">
        <f t="shared" si="24"/>
        <v>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 t="s">
        <v>493</v>
      </c>
      <c r="AK31" s="211" t="s">
        <v>493</v>
      </c>
      <c r="AL31" s="211" t="s">
        <v>493</v>
      </c>
      <c r="AM31" s="211" t="s">
        <v>493</v>
      </c>
      <c r="AN31" s="211" t="s">
        <v>493</v>
      </c>
      <c r="AO31" s="211" t="s">
        <v>493</v>
      </c>
      <c r="AP31" s="211" t="s">
        <v>493</v>
      </c>
      <c r="AQ31" s="211" t="s">
        <v>493</v>
      </c>
      <c r="AR31" s="211">
        <v>0</v>
      </c>
      <c r="AS31" s="211">
        <v>0</v>
      </c>
      <c r="AT31" s="211">
        <f>'施設資源化量内訳'!D31</f>
        <v>41</v>
      </c>
      <c r="AU31" s="211">
        <f>'施設資源化量内訳'!E31</f>
        <v>7</v>
      </c>
      <c r="AV31" s="211">
        <f>'施設資源化量内訳'!F31</f>
        <v>0</v>
      </c>
      <c r="AW31" s="211">
        <f>'施設資源化量内訳'!G31</f>
        <v>0</v>
      </c>
      <c r="AX31" s="211">
        <f>'施設資源化量内訳'!H31</f>
        <v>7</v>
      </c>
      <c r="AY31" s="211">
        <f>'施設資源化量内訳'!I31</f>
        <v>18</v>
      </c>
      <c r="AZ31" s="211">
        <f>'施設資源化量内訳'!J31</f>
        <v>4</v>
      </c>
      <c r="BA31" s="211">
        <f>'施設資源化量内訳'!K31</f>
        <v>0</v>
      </c>
      <c r="BB31" s="211">
        <f>'施設資源化量内訳'!L31</f>
        <v>5</v>
      </c>
      <c r="BC31" s="211">
        <f>'施設資源化量内訳'!M31</f>
        <v>0</v>
      </c>
      <c r="BD31" s="211">
        <f>'施設資源化量内訳'!N31</f>
        <v>0</v>
      </c>
      <c r="BE31" s="211">
        <f>'施設資源化量内訳'!O31</f>
        <v>0</v>
      </c>
      <c r="BF31" s="211">
        <f>'施設資源化量内訳'!P31</f>
        <v>0</v>
      </c>
      <c r="BG31" s="211">
        <f>'施設資源化量内訳'!Q31</f>
        <v>0</v>
      </c>
      <c r="BH31" s="211">
        <f>'施設資源化量内訳'!R31</f>
        <v>0</v>
      </c>
      <c r="BI31" s="211">
        <f>'施設資源化量内訳'!S31</f>
        <v>0</v>
      </c>
      <c r="BJ31" s="211">
        <f>'施設資源化量内訳'!T31</f>
        <v>0</v>
      </c>
      <c r="BK31" s="211">
        <f>'施設資源化量内訳'!U31</f>
        <v>0</v>
      </c>
      <c r="BL31" s="211">
        <f>'施設資源化量内訳'!V31</f>
        <v>0</v>
      </c>
      <c r="BM31" s="211">
        <f>'施設資源化量内訳'!W31</f>
        <v>0</v>
      </c>
      <c r="BN31" s="211">
        <f>'施設資源化量内訳'!X31</f>
        <v>0</v>
      </c>
      <c r="BO31" s="211">
        <f t="shared" si="25"/>
        <v>0</v>
      </c>
      <c r="BP31" s="211">
        <v>0</v>
      </c>
      <c r="BQ31" s="211">
        <v>0</v>
      </c>
      <c r="BR31" s="211">
        <v>0</v>
      </c>
      <c r="BS31" s="211">
        <v>0</v>
      </c>
      <c r="BT31" s="211">
        <v>0</v>
      </c>
      <c r="BU31" s="211">
        <v>0</v>
      </c>
      <c r="BV31" s="211">
        <v>0</v>
      </c>
      <c r="BW31" s="211">
        <v>0</v>
      </c>
      <c r="BX31" s="211">
        <v>0</v>
      </c>
      <c r="BY31" s="211">
        <v>0</v>
      </c>
      <c r="BZ31" s="211" t="s">
        <v>493</v>
      </c>
      <c r="CA31" s="211" t="s">
        <v>493</v>
      </c>
      <c r="CB31" s="211" t="s">
        <v>493</v>
      </c>
      <c r="CC31" s="211" t="s">
        <v>493</v>
      </c>
      <c r="CD31" s="211" t="s">
        <v>493</v>
      </c>
      <c r="CE31" s="211" t="s">
        <v>493</v>
      </c>
      <c r="CF31" s="211" t="s">
        <v>493</v>
      </c>
      <c r="CG31" s="211" t="s">
        <v>493</v>
      </c>
      <c r="CH31" s="211">
        <v>0</v>
      </c>
      <c r="CI31" s="211">
        <v>0</v>
      </c>
      <c r="CJ31" s="192" t="s">
        <v>494</v>
      </c>
    </row>
    <row r="32" spans="1:88" s="177" customFormat="1" ht="12" customHeight="1">
      <c r="A32" s="178" t="s">
        <v>152</v>
      </c>
      <c r="B32" s="179" t="s">
        <v>202</v>
      </c>
      <c r="C32" s="178" t="s">
        <v>203</v>
      </c>
      <c r="D32" s="211">
        <f t="shared" si="3"/>
        <v>394</v>
      </c>
      <c r="E32" s="211">
        <f t="shared" si="4"/>
        <v>197</v>
      </c>
      <c r="F32" s="211">
        <f t="shared" si="5"/>
        <v>1</v>
      </c>
      <c r="G32" s="211">
        <f t="shared" si="6"/>
        <v>8</v>
      </c>
      <c r="H32" s="211">
        <f t="shared" si="7"/>
        <v>81</v>
      </c>
      <c r="I32" s="211">
        <f t="shared" si="8"/>
        <v>57</v>
      </c>
      <c r="J32" s="211">
        <f t="shared" si="9"/>
        <v>14</v>
      </c>
      <c r="K32" s="211">
        <f t="shared" si="10"/>
        <v>1</v>
      </c>
      <c r="L32" s="211">
        <f t="shared" si="11"/>
        <v>33</v>
      </c>
      <c r="M32" s="211">
        <f t="shared" si="12"/>
        <v>2</v>
      </c>
      <c r="N32" s="211">
        <f t="shared" si="13"/>
        <v>0</v>
      </c>
      <c r="O32" s="211">
        <f t="shared" si="14"/>
        <v>0</v>
      </c>
      <c r="P32" s="211">
        <f t="shared" si="15"/>
        <v>0</v>
      </c>
      <c r="Q32" s="211">
        <f t="shared" si="16"/>
        <v>0</v>
      </c>
      <c r="R32" s="211">
        <f t="shared" si="17"/>
        <v>0</v>
      </c>
      <c r="S32" s="211">
        <f t="shared" si="18"/>
        <v>0</v>
      </c>
      <c r="T32" s="211">
        <f t="shared" si="19"/>
        <v>0</v>
      </c>
      <c r="U32" s="211">
        <f t="shared" si="20"/>
        <v>0</v>
      </c>
      <c r="V32" s="211">
        <f t="shared" si="21"/>
        <v>0</v>
      </c>
      <c r="W32" s="211">
        <f t="shared" si="22"/>
        <v>0</v>
      </c>
      <c r="X32" s="211">
        <f t="shared" si="23"/>
        <v>0</v>
      </c>
      <c r="Y32" s="211">
        <f t="shared" si="24"/>
        <v>58</v>
      </c>
      <c r="Z32" s="211">
        <v>24</v>
      </c>
      <c r="AA32" s="211">
        <v>1</v>
      </c>
      <c r="AB32" s="211">
        <v>8</v>
      </c>
      <c r="AC32" s="211">
        <v>25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493</v>
      </c>
      <c r="AK32" s="211" t="s">
        <v>493</v>
      </c>
      <c r="AL32" s="211" t="s">
        <v>493</v>
      </c>
      <c r="AM32" s="211" t="s">
        <v>493</v>
      </c>
      <c r="AN32" s="211" t="s">
        <v>493</v>
      </c>
      <c r="AO32" s="211" t="s">
        <v>493</v>
      </c>
      <c r="AP32" s="211" t="s">
        <v>493</v>
      </c>
      <c r="AQ32" s="211" t="s">
        <v>493</v>
      </c>
      <c r="AR32" s="211">
        <v>0</v>
      </c>
      <c r="AS32" s="211">
        <v>0</v>
      </c>
      <c r="AT32" s="211">
        <f>'施設資源化量内訳'!D32</f>
        <v>170</v>
      </c>
      <c r="AU32" s="211">
        <f>'施設資源化量内訳'!E32</f>
        <v>7</v>
      </c>
      <c r="AV32" s="211">
        <f>'施設資源化量内訳'!F32</f>
        <v>0</v>
      </c>
      <c r="AW32" s="211">
        <f>'施設資源化量内訳'!G32</f>
        <v>0</v>
      </c>
      <c r="AX32" s="211">
        <f>'施設資源化量内訳'!H32</f>
        <v>56</v>
      </c>
      <c r="AY32" s="211">
        <f>'施設資源化量内訳'!I32</f>
        <v>57</v>
      </c>
      <c r="AZ32" s="211">
        <f>'施設資源化量内訳'!J32</f>
        <v>14</v>
      </c>
      <c r="BA32" s="211">
        <f>'施設資源化量内訳'!K32</f>
        <v>1</v>
      </c>
      <c r="BB32" s="211">
        <f>'施設資源化量内訳'!L32</f>
        <v>33</v>
      </c>
      <c r="BC32" s="211">
        <f>'施設資源化量内訳'!M32</f>
        <v>2</v>
      </c>
      <c r="BD32" s="211">
        <f>'施設資源化量内訳'!N32</f>
        <v>0</v>
      </c>
      <c r="BE32" s="211">
        <f>'施設資源化量内訳'!O32</f>
        <v>0</v>
      </c>
      <c r="BF32" s="211">
        <f>'施設資源化量内訳'!P32</f>
        <v>0</v>
      </c>
      <c r="BG32" s="211">
        <f>'施設資源化量内訳'!Q32</f>
        <v>0</v>
      </c>
      <c r="BH32" s="211">
        <f>'施設資源化量内訳'!R32</f>
        <v>0</v>
      </c>
      <c r="BI32" s="211">
        <f>'施設資源化量内訳'!S32</f>
        <v>0</v>
      </c>
      <c r="BJ32" s="211">
        <f>'施設資源化量内訳'!T32</f>
        <v>0</v>
      </c>
      <c r="BK32" s="211">
        <f>'施設資源化量内訳'!U32</f>
        <v>0</v>
      </c>
      <c r="BL32" s="211">
        <f>'施設資源化量内訳'!V32</f>
        <v>0</v>
      </c>
      <c r="BM32" s="211">
        <f>'施設資源化量内訳'!W32</f>
        <v>0</v>
      </c>
      <c r="BN32" s="211">
        <f>'施設資源化量内訳'!X32</f>
        <v>0</v>
      </c>
      <c r="BO32" s="211">
        <f t="shared" si="25"/>
        <v>166</v>
      </c>
      <c r="BP32" s="211">
        <v>166</v>
      </c>
      <c r="BQ32" s="211">
        <v>0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0</v>
      </c>
      <c r="BZ32" s="211" t="s">
        <v>493</v>
      </c>
      <c r="CA32" s="211" t="s">
        <v>493</v>
      </c>
      <c r="CB32" s="211" t="s">
        <v>493</v>
      </c>
      <c r="CC32" s="211" t="s">
        <v>493</v>
      </c>
      <c r="CD32" s="211" t="s">
        <v>493</v>
      </c>
      <c r="CE32" s="211" t="s">
        <v>493</v>
      </c>
      <c r="CF32" s="211" t="s">
        <v>493</v>
      </c>
      <c r="CG32" s="211" t="s">
        <v>493</v>
      </c>
      <c r="CH32" s="211">
        <v>0</v>
      </c>
      <c r="CI32" s="211">
        <v>0</v>
      </c>
      <c r="CJ32" s="192" t="s">
        <v>495</v>
      </c>
    </row>
    <row r="33" spans="1:88" s="177" customFormat="1" ht="12" customHeight="1">
      <c r="A33" s="178" t="s">
        <v>152</v>
      </c>
      <c r="B33" s="179" t="s">
        <v>204</v>
      </c>
      <c r="C33" s="178" t="s">
        <v>205</v>
      </c>
      <c r="D33" s="211">
        <f t="shared" si="3"/>
        <v>71</v>
      </c>
      <c r="E33" s="211">
        <f t="shared" si="4"/>
        <v>4</v>
      </c>
      <c r="F33" s="211">
        <f t="shared" si="5"/>
        <v>0</v>
      </c>
      <c r="G33" s="211">
        <f t="shared" si="6"/>
        <v>0</v>
      </c>
      <c r="H33" s="211">
        <f t="shared" si="7"/>
        <v>10</v>
      </c>
      <c r="I33" s="211">
        <f t="shared" si="8"/>
        <v>29</v>
      </c>
      <c r="J33" s="211">
        <f t="shared" si="9"/>
        <v>8</v>
      </c>
      <c r="K33" s="211">
        <f t="shared" si="10"/>
        <v>0</v>
      </c>
      <c r="L33" s="211">
        <f t="shared" si="11"/>
        <v>20</v>
      </c>
      <c r="M33" s="211">
        <f t="shared" si="12"/>
        <v>0</v>
      </c>
      <c r="N33" s="211">
        <f t="shared" si="13"/>
        <v>0</v>
      </c>
      <c r="O33" s="211">
        <f t="shared" si="14"/>
        <v>0</v>
      </c>
      <c r="P33" s="211">
        <f t="shared" si="15"/>
        <v>0</v>
      </c>
      <c r="Q33" s="211">
        <f t="shared" si="16"/>
        <v>0</v>
      </c>
      <c r="R33" s="211">
        <f t="shared" si="17"/>
        <v>0</v>
      </c>
      <c r="S33" s="211">
        <f t="shared" si="18"/>
        <v>0</v>
      </c>
      <c r="T33" s="211">
        <f t="shared" si="19"/>
        <v>0</v>
      </c>
      <c r="U33" s="211">
        <f t="shared" si="20"/>
        <v>0</v>
      </c>
      <c r="V33" s="211">
        <f t="shared" si="21"/>
        <v>0</v>
      </c>
      <c r="W33" s="211">
        <f t="shared" si="22"/>
        <v>0</v>
      </c>
      <c r="X33" s="211">
        <f t="shared" si="23"/>
        <v>0</v>
      </c>
      <c r="Y33" s="211">
        <f t="shared" si="24"/>
        <v>0</v>
      </c>
      <c r="Z33" s="211">
        <v>0</v>
      </c>
      <c r="AA33" s="211">
        <v>0</v>
      </c>
      <c r="AB33" s="211">
        <v>0</v>
      </c>
      <c r="AC33" s="211">
        <v>0</v>
      </c>
      <c r="AD33" s="211">
        <v>0</v>
      </c>
      <c r="AE33" s="211">
        <v>0</v>
      </c>
      <c r="AF33" s="211">
        <v>0</v>
      </c>
      <c r="AG33" s="211">
        <v>0</v>
      </c>
      <c r="AH33" s="211">
        <v>0</v>
      </c>
      <c r="AI33" s="211">
        <v>0</v>
      </c>
      <c r="AJ33" s="211" t="s">
        <v>493</v>
      </c>
      <c r="AK33" s="211" t="s">
        <v>493</v>
      </c>
      <c r="AL33" s="211" t="s">
        <v>493</v>
      </c>
      <c r="AM33" s="211" t="s">
        <v>493</v>
      </c>
      <c r="AN33" s="211" t="s">
        <v>493</v>
      </c>
      <c r="AO33" s="211" t="s">
        <v>493</v>
      </c>
      <c r="AP33" s="211" t="s">
        <v>493</v>
      </c>
      <c r="AQ33" s="211" t="s">
        <v>493</v>
      </c>
      <c r="AR33" s="211">
        <v>0</v>
      </c>
      <c r="AS33" s="211">
        <v>0</v>
      </c>
      <c r="AT33" s="211">
        <f>'施設資源化量内訳'!D33</f>
        <v>62</v>
      </c>
      <c r="AU33" s="211">
        <f>'施設資源化量内訳'!E33</f>
        <v>0</v>
      </c>
      <c r="AV33" s="211">
        <f>'施設資源化量内訳'!F33</f>
        <v>0</v>
      </c>
      <c r="AW33" s="211">
        <f>'施設資源化量内訳'!G33</f>
        <v>0</v>
      </c>
      <c r="AX33" s="211">
        <f>'施設資源化量内訳'!H33</f>
        <v>10</v>
      </c>
      <c r="AY33" s="211">
        <f>'施設資源化量内訳'!I33</f>
        <v>24</v>
      </c>
      <c r="AZ33" s="211">
        <f>'施設資源化量内訳'!J33</f>
        <v>8</v>
      </c>
      <c r="BA33" s="211">
        <f>'施設資源化量内訳'!K33</f>
        <v>0</v>
      </c>
      <c r="BB33" s="211">
        <f>'施設資源化量内訳'!L33</f>
        <v>20</v>
      </c>
      <c r="BC33" s="211">
        <f>'施設資源化量内訳'!M33</f>
        <v>0</v>
      </c>
      <c r="BD33" s="211">
        <f>'施設資源化量内訳'!N33</f>
        <v>0</v>
      </c>
      <c r="BE33" s="211">
        <f>'施設資源化量内訳'!O33</f>
        <v>0</v>
      </c>
      <c r="BF33" s="211">
        <f>'施設資源化量内訳'!P33</f>
        <v>0</v>
      </c>
      <c r="BG33" s="211">
        <f>'施設資源化量内訳'!Q33</f>
        <v>0</v>
      </c>
      <c r="BH33" s="211">
        <f>'施設資源化量内訳'!R33</f>
        <v>0</v>
      </c>
      <c r="BI33" s="211">
        <f>'施設資源化量内訳'!S33</f>
        <v>0</v>
      </c>
      <c r="BJ33" s="211">
        <f>'施設資源化量内訳'!T33</f>
        <v>0</v>
      </c>
      <c r="BK33" s="211">
        <f>'施設資源化量内訳'!U33</f>
        <v>0</v>
      </c>
      <c r="BL33" s="211">
        <f>'施設資源化量内訳'!V33</f>
        <v>0</v>
      </c>
      <c r="BM33" s="211">
        <f>'施設資源化量内訳'!W33</f>
        <v>0</v>
      </c>
      <c r="BN33" s="211">
        <f>'施設資源化量内訳'!X33</f>
        <v>0</v>
      </c>
      <c r="BO33" s="211">
        <f t="shared" si="25"/>
        <v>9</v>
      </c>
      <c r="BP33" s="211">
        <v>4</v>
      </c>
      <c r="BQ33" s="211">
        <v>0</v>
      </c>
      <c r="BR33" s="211">
        <v>0</v>
      </c>
      <c r="BS33" s="211">
        <v>0</v>
      </c>
      <c r="BT33" s="211">
        <v>5</v>
      </c>
      <c r="BU33" s="211">
        <v>0</v>
      </c>
      <c r="BV33" s="211">
        <v>0</v>
      </c>
      <c r="BW33" s="211">
        <v>0</v>
      </c>
      <c r="BX33" s="211">
        <v>0</v>
      </c>
      <c r="BY33" s="211">
        <v>0</v>
      </c>
      <c r="BZ33" s="211" t="s">
        <v>493</v>
      </c>
      <c r="CA33" s="211" t="s">
        <v>493</v>
      </c>
      <c r="CB33" s="211" t="s">
        <v>493</v>
      </c>
      <c r="CC33" s="211" t="s">
        <v>493</v>
      </c>
      <c r="CD33" s="211" t="s">
        <v>493</v>
      </c>
      <c r="CE33" s="211" t="s">
        <v>493</v>
      </c>
      <c r="CF33" s="211" t="s">
        <v>493</v>
      </c>
      <c r="CG33" s="211" t="s">
        <v>493</v>
      </c>
      <c r="CH33" s="211">
        <v>0</v>
      </c>
      <c r="CI33" s="211">
        <v>0</v>
      </c>
      <c r="CJ33" s="192" t="s">
        <v>494</v>
      </c>
    </row>
    <row r="34" spans="1:88" s="177" customFormat="1" ht="12" customHeight="1">
      <c r="A34" s="178" t="s">
        <v>152</v>
      </c>
      <c r="B34" s="179" t="s">
        <v>206</v>
      </c>
      <c r="C34" s="178" t="s">
        <v>207</v>
      </c>
      <c r="D34" s="211">
        <f t="shared" si="3"/>
        <v>1162</v>
      </c>
      <c r="E34" s="211">
        <f t="shared" si="4"/>
        <v>582</v>
      </c>
      <c r="F34" s="211">
        <f t="shared" si="5"/>
        <v>1</v>
      </c>
      <c r="G34" s="211">
        <f t="shared" si="6"/>
        <v>2</v>
      </c>
      <c r="H34" s="211">
        <f t="shared" si="7"/>
        <v>217</v>
      </c>
      <c r="I34" s="211">
        <f t="shared" si="8"/>
        <v>216</v>
      </c>
      <c r="J34" s="211">
        <f t="shared" si="9"/>
        <v>39</v>
      </c>
      <c r="K34" s="211">
        <f t="shared" si="10"/>
        <v>0</v>
      </c>
      <c r="L34" s="211">
        <f t="shared" si="11"/>
        <v>99</v>
      </c>
      <c r="M34" s="211">
        <f t="shared" si="12"/>
        <v>0</v>
      </c>
      <c r="N34" s="211">
        <f t="shared" si="13"/>
        <v>0</v>
      </c>
      <c r="O34" s="211">
        <f t="shared" si="14"/>
        <v>0</v>
      </c>
      <c r="P34" s="211">
        <f t="shared" si="15"/>
        <v>0</v>
      </c>
      <c r="Q34" s="211">
        <f t="shared" si="16"/>
        <v>0</v>
      </c>
      <c r="R34" s="211">
        <f t="shared" si="17"/>
        <v>0</v>
      </c>
      <c r="S34" s="211">
        <f t="shared" si="18"/>
        <v>0</v>
      </c>
      <c r="T34" s="211">
        <f t="shared" si="19"/>
        <v>0</v>
      </c>
      <c r="U34" s="211">
        <f t="shared" si="20"/>
        <v>0</v>
      </c>
      <c r="V34" s="211">
        <f t="shared" si="21"/>
        <v>0</v>
      </c>
      <c r="W34" s="211">
        <f t="shared" si="22"/>
        <v>0</v>
      </c>
      <c r="X34" s="211">
        <f t="shared" si="23"/>
        <v>6</v>
      </c>
      <c r="Y34" s="211">
        <f t="shared" si="24"/>
        <v>410</v>
      </c>
      <c r="Z34" s="211">
        <v>240</v>
      </c>
      <c r="AA34" s="211">
        <v>1</v>
      </c>
      <c r="AB34" s="211">
        <v>2</v>
      </c>
      <c r="AC34" s="211">
        <v>167</v>
      </c>
      <c r="AD34" s="211">
        <v>0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 t="s">
        <v>493</v>
      </c>
      <c r="AK34" s="211" t="s">
        <v>493</v>
      </c>
      <c r="AL34" s="211" t="s">
        <v>493</v>
      </c>
      <c r="AM34" s="211" t="s">
        <v>493</v>
      </c>
      <c r="AN34" s="211" t="s">
        <v>493</v>
      </c>
      <c r="AO34" s="211" t="s">
        <v>493</v>
      </c>
      <c r="AP34" s="211" t="s">
        <v>493</v>
      </c>
      <c r="AQ34" s="211" t="s">
        <v>493</v>
      </c>
      <c r="AR34" s="211">
        <v>0</v>
      </c>
      <c r="AS34" s="211">
        <v>0</v>
      </c>
      <c r="AT34" s="211">
        <f>'施設資源化量内訳'!D34</f>
        <v>371</v>
      </c>
      <c r="AU34" s="211">
        <f>'施設資源化量内訳'!E34</f>
        <v>0</v>
      </c>
      <c r="AV34" s="211">
        <f>'施設資源化量内訳'!F34</f>
        <v>0</v>
      </c>
      <c r="AW34" s="211">
        <f>'施設資源化量内訳'!G34</f>
        <v>0</v>
      </c>
      <c r="AX34" s="211">
        <f>'施設資源化量内訳'!H34</f>
        <v>44</v>
      </c>
      <c r="AY34" s="211">
        <f>'施設資源化量内訳'!I34</f>
        <v>183</v>
      </c>
      <c r="AZ34" s="211">
        <f>'施設資源化量内訳'!J34</f>
        <v>39</v>
      </c>
      <c r="BA34" s="211">
        <f>'施設資源化量内訳'!K34</f>
        <v>0</v>
      </c>
      <c r="BB34" s="211">
        <f>'施設資源化量内訳'!L34</f>
        <v>99</v>
      </c>
      <c r="BC34" s="211">
        <f>'施設資源化量内訳'!M34</f>
        <v>0</v>
      </c>
      <c r="BD34" s="211">
        <f>'施設資源化量内訳'!N34</f>
        <v>0</v>
      </c>
      <c r="BE34" s="211">
        <f>'施設資源化量内訳'!O34</f>
        <v>0</v>
      </c>
      <c r="BF34" s="211">
        <f>'施設資源化量内訳'!P34</f>
        <v>0</v>
      </c>
      <c r="BG34" s="211">
        <f>'施設資源化量内訳'!Q34</f>
        <v>0</v>
      </c>
      <c r="BH34" s="211">
        <f>'施設資源化量内訳'!R34</f>
        <v>0</v>
      </c>
      <c r="BI34" s="211">
        <f>'施設資源化量内訳'!S34</f>
        <v>0</v>
      </c>
      <c r="BJ34" s="211">
        <f>'施設資源化量内訳'!T34</f>
        <v>0</v>
      </c>
      <c r="BK34" s="211">
        <f>'施設資源化量内訳'!U34</f>
        <v>0</v>
      </c>
      <c r="BL34" s="211">
        <f>'施設資源化量内訳'!V34</f>
        <v>0</v>
      </c>
      <c r="BM34" s="211">
        <f>'施設資源化量内訳'!W34</f>
        <v>0</v>
      </c>
      <c r="BN34" s="211">
        <f>'施設資源化量内訳'!X34</f>
        <v>6</v>
      </c>
      <c r="BO34" s="211">
        <f t="shared" si="25"/>
        <v>381</v>
      </c>
      <c r="BP34" s="211">
        <v>342</v>
      </c>
      <c r="BQ34" s="211">
        <v>0</v>
      </c>
      <c r="BR34" s="211">
        <v>0</v>
      </c>
      <c r="BS34" s="211">
        <v>6</v>
      </c>
      <c r="BT34" s="211">
        <v>33</v>
      </c>
      <c r="BU34" s="211">
        <v>0</v>
      </c>
      <c r="BV34" s="211">
        <v>0</v>
      </c>
      <c r="BW34" s="211">
        <v>0</v>
      </c>
      <c r="BX34" s="211">
        <v>0</v>
      </c>
      <c r="BY34" s="211">
        <v>0</v>
      </c>
      <c r="BZ34" s="211" t="s">
        <v>493</v>
      </c>
      <c r="CA34" s="211" t="s">
        <v>493</v>
      </c>
      <c r="CB34" s="211" t="s">
        <v>493</v>
      </c>
      <c r="CC34" s="211" t="s">
        <v>493</v>
      </c>
      <c r="CD34" s="211" t="s">
        <v>493</v>
      </c>
      <c r="CE34" s="211" t="s">
        <v>493</v>
      </c>
      <c r="CF34" s="211" t="s">
        <v>493</v>
      </c>
      <c r="CG34" s="211" t="s">
        <v>493</v>
      </c>
      <c r="CH34" s="211">
        <v>0</v>
      </c>
      <c r="CI34" s="211">
        <v>0</v>
      </c>
      <c r="CJ34" s="192" t="s">
        <v>494</v>
      </c>
    </row>
    <row r="35" spans="1:88" s="177" customFormat="1" ht="12" customHeight="1">
      <c r="A35" s="178" t="s">
        <v>152</v>
      </c>
      <c r="B35" s="179" t="s">
        <v>208</v>
      </c>
      <c r="C35" s="178" t="s">
        <v>209</v>
      </c>
      <c r="D35" s="211">
        <f t="shared" si="3"/>
        <v>833</v>
      </c>
      <c r="E35" s="211">
        <f t="shared" si="4"/>
        <v>481</v>
      </c>
      <c r="F35" s="211">
        <f t="shared" si="5"/>
        <v>0</v>
      </c>
      <c r="G35" s="211">
        <f t="shared" si="6"/>
        <v>0</v>
      </c>
      <c r="H35" s="211">
        <f t="shared" si="7"/>
        <v>47</v>
      </c>
      <c r="I35" s="211">
        <f t="shared" si="8"/>
        <v>162</v>
      </c>
      <c r="J35" s="211">
        <f t="shared" si="9"/>
        <v>36</v>
      </c>
      <c r="K35" s="211">
        <f t="shared" si="10"/>
        <v>0</v>
      </c>
      <c r="L35" s="211">
        <f t="shared" si="11"/>
        <v>107</v>
      </c>
      <c r="M35" s="211">
        <f t="shared" si="12"/>
        <v>0</v>
      </c>
      <c r="N35" s="211">
        <f t="shared" si="13"/>
        <v>0</v>
      </c>
      <c r="O35" s="211">
        <f t="shared" si="14"/>
        <v>0</v>
      </c>
      <c r="P35" s="211">
        <f t="shared" si="15"/>
        <v>0</v>
      </c>
      <c r="Q35" s="211">
        <f t="shared" si="16"/>
        <v>0</v>
      </c>
      <c r="R35" s="211">
        <f t="shared" si="17"/>
        <v>0</v>
      </c>
      <c r="S35" s="211">
        <f t="shared" si="18"/>
        <v>0</v>
      </c>
      <c r="T35" s="211">
        <f t="shared" si="19"/>
        <v>0</v>
      </c>
      <c r="U35" s="211">
        <f t="shared" si="20"/>
        <v>0</v>
      </c>
      <c r="V35" s="211">
        <f t="shared" si="21"/>
        <v>0</v>
      </c>
      <c r="W35" s="211">
        <f t="shared" si="22"/>
        <v>0</v>
      </c>
      <c r="X35" s="211">
        <f t="shared" si="23"/>
        <v>0</v>
      </c>
      <c r="Y35" s="211">
        <f t="shared" si="24"/>
        <v>162</v>
      </c>
      <c r="Z35" s="211">
        <v>156</v>
      </c>
      <c r="AA35" s="211">
        <v>0</v>
      </c>
      <c r="AB35" s="211">
        <v>0</v>
      </c>
      <c r="AC35" s="211">
        <v>6</v>
      </c>
      <c r="AD35" s="211">
        <v>0</v>
      </c>
      <c r="AE35" s="211">
        <v>0</v>
      </c>
      <c r="AF35" s="211">
        <v>0</v>
      </c>
      <c r="AG35" s="211">
        <v>0</v>
      </c>
      <c r="AH35" s="211">
        <v>0</v>
      </c>
      <c r="AI35" s="211">
        <v>0</v>
      </c>
      <c r="AJ35" s="211" t="s">
        <v>493</v>
      </c>
      <c r="AK35" s="211" t="s">
        <v>493</v>
      </c>
      <c r="AL35" s="211" t="s">
        <v>493</v>
      </c>
      <c r="AM35" s="211" t="s">
        <v>493</v>
      </c>
      <c r="AN35" s="211" t="s">
        <v>493</v>
      </c>
      <c r="AO35" s="211" t="s">
        <v>493</v>
      </c>
      <c r="AP35" s="211" t="s">
        <v>493</v>
      </c>
      <c r="AQ35" s="211" t="s">
        <v>493</v>
      </c>
      <c r="AR35" s="211">
        <v>0</v>
      </c>
      <c r="AS35" s="211">
        <v>0</v>
      </c>
      <c r="AT35" s="211">
        <f>'施設資源化量内訳'!D35</f>
        <v>312</v>
      </c>
      <c r="AU35" s="211">
        <f>'施設資源化量内訳'!E35</f>
        <v>0</v>
      </c>
      <c r="AV35" s="211">
        <f>'施設資源化量内訳'!F35</f>
        <v>0</v>
      </c>
      <c r="AW35" s="211">
        <f>'施設資源化量内訳'!G35</f>
        <v>0</v>
      </c>
      <c r="AX35" s="211">
        <f>'施設資源化量内訳'!H35</f>
        <v>35</v>
      </c>
      <c r="AY35" s="211">
        <f>'施設資源化量内訳'!I35</f>
        <v>145</v>
      </c>
      <c r="AZ35" s="211">
        <f>'施設資源化量内訳'!J35</f>
        <v>36</v>
      </c>
      <c r="BA35" s="211">
        <f>'施設資源化量内訳'!K35</f>
        <v>0</v>
      </c>
      <c r="BB35" s="211">
        <f>'施設資源化量内訳'!L35</f>
        <v>96</v>
      </c>
      <c r="BC35" s="211">
        <f>'施設資源化量内訳'!M35</f>
        <v>0</v>
      </c>
      <c r="BD35" s="211">
        <f>'施設資源化量内訳'!N35</f>
        <v>0</v>
      </c>
      <c r="BE35" s="211">
        <f>'施設資源化量内訳'!O35</f>
        <v>0</v>
      </c>
      <c r="BF35" s="211">
        <f>'施設資源化量内訳'!P35</f>
        <v>0</v>
      </c>
      <c r="BG35" s="211">
        <f>'施設資源化量内訳'!Q35</f>
        <v>0</v>
      </c>
      <c r="BH35" s="211">
        <f>'施設資源化量内訳'!R35</f>
        <v>0</v>
      </c>
      <c r="BI35" s="211">
        <f>'施設資源化量内訳'!S35</f>
        <v>0</v>
      </c>
      <c r="BJ35" s="211">
        <f>'施設資源化量内訳'!T35</f>
        <v>0</v>
      </c>
      <c r="BK35" s="211">
        <f>'施設資源化量内訳'!U35</f>
        <v>0</v>
      </c>
      <c r="BL35" s="211">
        <f>'施設資源化量内訳'!V35</f>
        <v>0</v>
      </c>
      <c r="BM35" s="211">
        <f>'施設資源化量内訳'!W35</f>
        <v>0</v>
      </c>
      <c r="BN35" s="211">
        <f>'施設資源化量内訳'!X35</f>
        <v>0</v>
      </c>
      <c r="BO35" s="211">
        <f t="shared" si="25"/>
        <v>359</v>
      </c>
      <c r="BP35" s="211">
        <v>325</v>
      </c>
      <c r="BQ35" s="211">
        <v>0</v>
      </c>
      <c r="BR35" s="211">
        <v>0</v>
      </c>
      <c r="BS35" s="211">
        <v>6</v>
      </c>
      <c r="BT35" s="211">
        <v>17</v>
      </c>
      <c r="BU35" s="211">
        <v>0</v>
      </c>
      <c r="BV35" s="211">
        <v>0</v>
      </c>
      <c r="BW35" s="211">
        <v>11</v>
      </c>
      <c r="BX35" s="211">
        <v>0</v>
      </c>
      <c r="BY35" s="211">
        <v>0</v>
      </c>
      <c r="BZ35" s="211" t="s">
        <v>493</v>
      </c>
      <c r="CA35" s="211" t="s">
        <v>493</v>
      </c>
      <c r="CB35" s="211" t="s">
        <v>493</v>
      </c>
      <c r="CC35" s="211" t="s">
        <v>493</v>
      </c>
      <c r="CD35" s="211" t="s">
        <v>493</v>
      </c>
      <c r="CE35" s="211" t="s">
        <v>493</v>
      </c>
      <c r="CF35" s="211" t="s">
        <v>493</v>
      </c>
      <c r="CG35" s="211" t="s">
        <v>493</v>
      </c>
      <c r="CH35" s="211">
        <v>0</v>
      </c>
      <c r="CI35" s="211">
        <v>0</v>
      </c>
      <c r="CJ35" s="192" t="s">
        <v>494</v>
      </c>
    </row>
    <row r="36" spans="1:88" s="177" customFormat="1" ht="12" customHeight="1">
      <c r="A36" s="178" t="s">
        <v>152</v>
      </c>
      <c r="B36" s="179" t="s">
        <v>210</v>
      </c>
      <c r="C36" s="178" t="s">
        <v>211</v>
      </c>
      <c r="D36" s="211">
        <f t="shared" si="3"/>
        <v>156</v>
      </c>
      <c r="E36" s="211">
        <f t="shared" si="4"/>
        <v>77</v>
      </c>
      <c r="F36" s="211">
        <f t="shared" si="5"/>
        <v>1</v>
      </c>
      <c r="G36" s="211">
        <f t="shared" si="6"/>
        <v>18</v>
      </c>
      <c r="H36" s="211">
        <f t="shared" si="7"/>
        <v>18</v>
      </c>
      <c r="I36" s="211">
        <f t="shared" si="8"/>
        <v>22</v>
      </c>
      <c r="J36" s="211">
        <f t="shared" si="9"/>
        <v>7</v>
      </c>
      <c r="K36" s="211">
        <f t="shared" si="10"/>
        <v>0</v>
      </c>
      <c r="L36" s="211">
        <f t="shared" si="11"/>
        <v>13</v>
      </c>
      <c r="M36" s="211">
        <f t="shared" si="12"/>
        <v>0</v>
      </c>
      <c r="N36" s="211">
        <f t="shared" si="13"/>
        <v>0</v>
      </c>
      <c r="O36" s="211">
        <f t="shared" si="14"/>
        <v>0</v>
      </c>
      <c r="P36" s="211">
        <f t="shared" si="15"/>
        <v>0</v>
      </c>
      <c r="Q36" s="211">
        <f t="shared" si="16"/>
        <v>0</v>
      </c>
      <c r="R36" s="211">
        <f t="shared" si="17"/>
        <v>0</v>
      </c>
      <c r="S36" s="211">
        <f t="shared" si="18"/>
        <v>0</v>
      </c>
      <c r="T36" s="211">
        <f t="shared" si="19"/>
        <v>0</v>
      </c>
      <c r="U36" s="211">
        <f t="shared" si="20"/>
        <v>0</v>
      </c>
      <c r="V36" s="211">
        <f t="shared" si="21"/>
        <v>0</v>
      </c>
      <c r="W36" s="211">
        <f t="shared" si="22"/>
        <v>0</v>
      </c>
      <c r="X36" s="211">
        <f t="shared" si="23"/>
        <v>0</v>
      </c>
      <c r="Y36" s="211">
        <f t="shared" si="24"/>
        <v>60</v>
      </c>
      <c r="Z36" s="211">
        <v>37</v>
      </c>
      <c r="AA36" s="211">
        <v>1</v>
      </c>
      <c r="AB36" s="211">
        <v>13</v>
      </c>
      <c r="AC36" s="211">
        <v>9</v>
      </c>
      <c r="AD36" s="211">
        <v>0</v>
      </c>
      <c r="AE36" s="211">
        <v>0</v>
      </c>
      <c r="AF36" s="211">
        <v>0</v>
      </c>
      <c r="AG36" s="211">
        <v>0</v>
      </c>
      <c r="AH36" s="211">
        <v>0</v>
      </c>
      <c r="AI36" s="211">
        <v>0</v>
      </c>
      <c r="AJ36" s="211" t="s">
        <v>493</v>
      </c>
      <c r="AK36" s="211" t="s">
        <v>493</v>
      </c>
      <c r="AL36" s="211" t="s">
        <v>493</v>
      </c>
      <c r="AM36" s="211" t="s">
        <v>493</v>
      </c>
      <c r="AN36" s="211" t="s">
        <v>493</v>
      </c>
      <c r="AO36" s="211" t="s">
        <v>493</v>
      </c>
      <c r="AP36" s="211" t="s">
        <v>493</v>
      </c>
      <c r="AQ36" s="211" t="s">
        <v>493</v>
      </c>
      <c r="AR36" s="211">
        <v>0</v>
      </c>
      <c r="AS36" s="211">
        <v>0</v>
      </c>
      <c r="AT36" s="211">
        <f>'施設資源化量内訳'!D36</f>
        <v>49</v>
      </c>
      <c r="AU36" s="211">
        <f>'施設資源化量内訳'!E36</f>
        <v>0</v>
      </c>
      <c r="AV36" s="211">
        <f>'施設資源化量内訳'!F36</f>
        <v>0</v>
      </c>
      <c r="AW36" s="211">
        <f>'施設資源化量内訳'!G36</f>
        <v>0</v>
      </c>
      <c r="AX36" s="211">
        <f>'施設資源化量内訳'!H36</f>
        <v>9</v>
      </c>
      <c r="AY36" s="211">
        <f>'施設資源化量内訳'!I36</f>
        <v>20</v>
      </c>
      <c r="AZ36" s="211">
        <f>'施設資源化量内訳'!J36</f>
        <v>7</v>
      </c>
      <c r="BA36" s="211">
        <f>'施設資源化量内訳'!K36</f>
        <v>0</v>
      </c>
      <c r="BB36" s="211">
        <f>'施設資源化量内訳'!L36</f>
        <v>13</v>
      </c>
      <c r="BC36" s="211">
        <f>'施設資源化量内訳'!M36</f>
        <v>0</v>
      </c>
      <c r="BD36" s="211">
        <f>'施設資源化量内訳'!N36</f>
        <v>0</v>
      </c>
      <c r="BE36" s="211">
        <f>'施設資源化量内訳'!O36</f>
        <v>0</v>
      </c>
      <c r="BF36" s="211">
        <f>'施設資源化量内訳'!P36</f>
        <v>0</v>
      </c>
      <c r="BG36" s="211">
        <f>'施設資源化量内訳'!Q36</f>
        <v>0</v>
      </c>
      <c r="BH36" s="211">
        <f>'施設資源化量内訳'!R36</f>
        <v>0</v>
      </c>
      <c r="BI36" s="211">
        <f>'施設資源化量内訳'!S36</f>
        <v>0</v>
      </c>
      <c r="BJ36" s="211">
        <f>'施設資源化量内訳'!T36</f>
        <v>0</v>
      </c>
      <c r="BK36" s="211">
        <f>'施設資源化量内訳'!U36</f>
        <v>0</v>
      </c>
      <c r="BL36" s="211">
        <f>'施設資源化量内訳'!V36</f>
        <v>0</v>
      </c>
      <c r="BM36" s="211">
        <f>'施設資源化量内訳'!W36</f>
        <v>0</v>
      </c>
      <c r="BN36" s="211">
        <f>'施設資源化量内訳'!X36</f>
        <v>0</v>
      </c>
      <c r="BO36" s="211">
        <f t="shared" si="25"/>
        <v>47</v>
      </c>
      <c r="BP36" s="211">
        <v>40</v>
      </c>
      <c r="BQ36" s="211">
        <v>0</v>
      </c>
      <c r="BR36" s="211">
        <v>5</v>
      </c>
      <c r="BS36" s="211">
        <v>0</v>
      </c>
      <c r="BT36" s="211">
        <v>2</v>
      </c>
      <c r="BU36" s="211">
        <v>0</v>
      </c>
      <c r="BV36" s="211">
        <v>0</v>
      </c>
      <c r="BW36" s="211">
        <v>0</v>
      </c>
      <c r="BX36" s="211">
        <v>0</v>
      </c>
      <c r="BY36" s="211">
        <v>0</v>
      </c>
      <c r="BZ36" s="211" t="s">
        <v>493</v>
      </c>
      <c r="CA36" s="211" t="s">
        <v>493</v>
      </c>
      <c r="CB36" s="211" t="s">
        <v>493</v>
      </c>
      <c r="CC36" s="211" t="s">
        <v>493</v>
      </c>
      <c r="CD36" s="211" t="s">
        <v>493</v>
      </c>
      <c r="CE36" s="211" t="s">
        <v>493</v>
      </c>
      <c r="CF36" s="211" t="s">
        <v>493</v>
      </c>
      <c r="CG36" s="211" t="s">
        <v>493</v>
      </c>
      <c r="CH36" s="211">
        <v>0</v>
      </c>
      <c r="CI36" s="211">
        <v>0</v>
      </c>
      <c r="CJ36" s="192" t="s">
        <v>494</v>
      </c>
    </row>
    <row r="37" spans="1:88" s="177" customFormat="1" ht="12" customHeight="1">
      <c r="A37" s="178" t="s">
        <v>152</v>
      </c>
      <c r="B37" s="179" t="s">
        <v>212</v>
      </c>
      <c r="C37" s="178" t="s">
        <v>213</v>
      </c>
      <c r="D37" s="211">
        <f t="shared" si="3"/>
        <v>197</v>
      </c>
      <c r="E37" s="211">
        <f t="shared" si="4"/>
        <v>109</v>
      </c>
      <c r="F37" s="211">
        <f t="shared" si="5"/>
        <v>1</v>
      </c>
      <c r="G37" s="211">
        <f t="shared" si="6"/>
        <v>0</v>
      </c>
      <c r="H37" s="211">
        <f t="shared" si="7"/>
        <v>31</v>
      </c>
      <c r="I37" s="211">
        <f t="shared" si="8"/>
        <v>33</v>
      </c>
      <c r="J37" s="211">
        <f t="shared" si="9"/>
        <v>6</v>
      </c>
      <c r="K37" s="211">
        <f t="shared" si="10"/>
        <v>0</v>
      </c>
      <c r="L37" s="211">
        <f t="shared" si="11"/>
        <v>17</v>
      </c>
      <c r="M37" s="211">
        <f t="shared" si="12"/>
        <v>0</v>
      </c>
      <c r="N37" s="211">
        <f t="shared" si="13"/>
        <v>0</v>
      </c>
      <c r="O37" s="211">
        <f t="shared" si="14"/>
        <v>0</v>
      </c>
      <c r="P37" s="211">
        <f t="shared" si="15"/>
        <v>0</v>
      </c>
      <c r="Q37" s="211">
        <f t="shared" si="16"/>
        <v>0</v>
      </c>
      <c r="R37" s="211">
        <f t="shared" si="17"/>
        <v>0</v>
      </c>
      <c r="S37" s="211">
        <f t="shared" si="18"/>
        <v>0</v>
      </c>
      <c r="T37" s="211">
        <f t="shared" si="19"/>
        <v>0</v>
      </c>
      <c r="U37" s="211">
        <f t="shared" si="20"/>
        <v>0</v>
      </c>
      <c r="V37" s="211">
        <f t="shared" si="21"/>
        <v>0</v>
      </c>
      <c r="W37" s="211">
        <f t="shared" si="22"/>
        <v>0</v>
      </c>
      <c r="X37" s="211">
        <f t="shared" si="23"/>
        <v>0</v>
      </c>
      <c r="Y37" s="211">
        <f t="shared" si="24"/>
        <v>133</v>
      </c>
      <c r="Z37" s="211">
        <v>109</v>
      </c>
      <c r="AA37" s="211">
        <v>1</v>
      </c>
      <c r="AB37" s="211">
        <v>0</v>
      </c>
      <c r="AC37" s="211">
        <v>23</v>
      </c>
      <c r="AD37" s="211">
        <v>0</v>
      </c>
      <c r="AE37" s="211">
        <v>0</v>
      </c>
      <c r="AF37" s="211">
        <v>0</v>
      </c>
      <c r="AG37" s="211">
        <v>0</v>
      </c>
      <c r="AH37" s="211">
        <v>0</v>
      </c>
      <c r="AI37" s="211">
        <v>0</v>
      </c>
      <c r="AJ37" s="211" t="s">
        <v>493</v>
      </c>
      <c r="AK37" s="211" t="s">
        <v>493</v>
      </c>
      <c r="AL37" s="211" t="s">
        <v>493</v>
      </c>
      <c r="AM37" s="211" t="s">
        <v>493</v>
      </c>
      <c r="AN37" s="211" t="s">
        <v>493</v>
      </c>
      <c r="AO37" s="211" t="s">
        <v>493</v>
      </c>
      <c r="AP37" s="211" t="s">
        <v>493</v>
      </c>
      <c r="AQ37" s="211" t="s">
        <v>493</v>
      </c>
      <c r="AR37" s="211">
        <v>0</v>
      </c>
      <c r="AS37" s="211">
        <v>0</v>
      </c>
      <c r="AT37" s="211">
        <f>'施設資源化量内訳'!D37</f>
        <v>64</v>
      </c>
      <c r="AU37" s="211">
        <f>'施設資源化量内訳'!E37</f>
        <v>0</v>
      </c>
      <c r="AV37" s="211">
        <f>'施設資源化量内訳'!F37</f>
        <v>0</v>
      </c>
      <c r="AW37" s="211">
        <f>'施設資源化量内訳'!G37</f>
        <v>0</v>
      </c>
      <c r="AX37" s="211">
        <f>'施設資源化量内訳'!H37</f>
        <v>8</v>
      </c>
      <c r="AY37" s="211">
        <f>'施設資源化量内訳'!I37</f>
        <v>33</v>
      </c>
      <c r="AZ37" s="211">
        <f>'施設資源化量内訳'!J37</f>
        <v>6</v>
      </c>
      <c r="BA37" s="211">
        <f>'施設資源化量内訳'!K37</f>
        <v>0</v>
      </c>
      <c r="BB37" s="211">
        <f>'施設資源化量内訳'!L37</f>
        <v>17</v>
      </c>
      <c r="BC37" s="211">
        <f>'施設資源化量内訳'!M37</f>
        <v>0</v>
      </c>
      <c r="BD37" s="211">
        <f>'施設資源化量内訳'!N37</f>
        <v>0</v>
      </c>
      <c r="BE37" s="211">
        <f>'施設資源化量内訳'!O37</f>
        <v>0</v>
      </c>
      <c r="BF37" s="211">
        <f>'施設資源化量内訳'!P37</f>
        <v>0</v>
      </c>
      <c r="BG37" s="211">
        <f>'施設資源化量内訳'!Q37</f>
        <v>0</v>
      </c>
      <c r="BH37" s="211">
        <f>'施設資源化量内訳'!R37</f>
        <v>0</v>
      </c>
      <c r="BI37" s="211">
        <f>'施設資源化量内訳'!S37</f>
        <v>0</v>
      </c>
      <c r="BJ37" s="211">
        <f>'施設資源化量内訳'!T37</f>
        <v>0</v>
      </c>
      <c r="BK37" s="211">
        <f>'施設資源化量内訳'!U37</f>
        <v>0</v>
      </c>
      <c r="BL37" s="211">
        <f>'施設資源化量内訳'!V37</f>
        <v>0</v>
      </c>
      <c r="BM37" s="211">
        <f>'施設資源化量内訳'!W37</f>
        <v>0</v>
      </c>
      <c r="BN37" s="211">
        <f>'施設資源化量内訳'!X37</f>
        <v>0</v>
      </c>
      <c r="BO37" s="211">
        <f t="shared" si="25"/>
        <v>0</v>
      </c>
      <c r="BP37" s="211">
        <v>0</v>
      </c>
      <c r="BQ37" s="211">
        <v>0</v>
      </c>
      <c r="BR37" s="211">
        <v>0</v>
      </c>
      <c r="BS37" s="211">
        <v>0</v>
      </c>
      <c r="BT37" s="211">
        <v>0</v>
      </c>
      <c r="BU37" s="211">
        <v>0</v>
      </c>
      <c r="BV37" s="211">
        <v>0</v>
      </c>
      <c r="BW37" s="211">
        <v>0</v>
      </c>
      <c r="BX37" s="211">
        <v>0</v>
      </c>
      <c r="BY37" s="211">
        <v>0</v>
      </c>
      <c r="BZ37" s="211" t="s">
        <v>493</v>
      </c>
      <c r="CA37" s="211" t="s">
        <v>493</v>
      </c>
      <c r="CB37" s="211" t="s">
        <v>493</v>
      </c>
      <c r="CC37" s="211" t="s">
        <v>493</v>
      </c>
      <c r="CD37" s="211" t="s">
        <v>493</v>
      </c>
      <c r="CE37" s="211" t="s">
        <v>493</v>
      </c>
      <c r="CF37" s="211" t="s">
        <v>493</v>
      </c>
      <c r="CG37" s="211" t="s">
        <v>493</v>
      </c>
      <c r="CH37" s="211">
        <v>0</v>
      </c>
      <c r="CI37" s="211">
        <v>0</v>
      </c>
      <c r="CJ37" s="192" t="s">
        <v>495</v>
      </c>
    </row>
    <row r="38" spans="1:88" s="177" customFormat="1" ht="12" customHeight="1">
      <c r="A38" s="178" t="s">
        <v>152</v>
      </c>
      <c r="B38" s="179" t="s">
        <v>214</v>
      </c>
      <c r="C38" s="178" t="s">
        <v>215</v>
      </c>
      <c r="D38" s="211">
        <f t="shared" si="3"/>
        <v>94</v>
      </c>
      <c r="E38" s="211">
        <f t="shared" si="4"/>
        <v>56</v>
      </c>
      <c r="F38" s="211">
        <f t="shared" si="5"/>
        <v>1</v>
      </c>
      <c r="G38" s="211">
        <f t="shared" si="6"/>
        <v>2</v>
      </c>
      <c r="H38" s="211">
        <f t="shared" si="7"/>
        <v>14</v>
      </c>
      <c r="I38" s="211">
        <f t="shared" si="8"/>
        <v>12</v>
      </c>
      <c r="J38" s="211">
        <f t="shared" si="9"/>
        <v>3</v>
      </c>
      <c r="K38" s="211">
        <f t="shared" si="10"/>
        <v>0</v>
      </c>
      <c r="L38" s="211">
        <f t="shared" si="11"/>
        <v>6</v>
      </c>
      <c r="M38" s="211">
        <f t="shared" si="12"/>
        <v>0</v>
      </c>
      <c r="N38" s="211">
        <f t="shared" si="13"/>
        <v>0</v>
      </c>
      <c r="O38" s="211">
        <f t="shared" si="14"/>
        <v>0</v>
      </c>
      <c r="P38" s="211">
        <f t="shared" si="15"/>
        <v>0</v>
      </c>
      <c r="Q38" s="211">
        <f t="shared" si="16"/>
        <v>0</v>
      </c>
      <c r="R38" s="211">
        <f t="shared" si="17"/>
        <v>0</v>
      </c>
      <c r="S38" s="211">
        <f t="shared" si="18"/>
        <v>0</v>
      </c>
      <c r="T38" s="211">
        <f t="shared" si="19"/>
        <v>0</v>
      </c>
      <c r="U38" s="211">
        <f t="shared" si="20"/>
        <v>0</v>
      </c>
      <c r="V38" s="211">
        <f t="shared" si="21"/>
        <v>0</v>
      </c>
      <c r="W38" s="211">
        <f t="shared" si="22"/>
        <v>0</v>
      </c>
      <c r="X38" s="211">
        <f t="shared" si="23"/>
        <v>0</v>
      </c>
      <c r="Y38" s="211">
        <f t="shared" si="24"/>
        <v>66</v>
      </c>
      <c r="Z38" s="211">
        <v>56</v>
      </c>
      <c r="AA38" s="211">
        <v>1</v>
      </c>
      <c r="AB38" s="211">
        <v>2</v>
      </c>
      <c r="AC38" s="211">
        <v>7</v>
      </c>
      <c r="AD38" s="211">
        <v>0</v>
      </c>
      <c r="AE38" s="211">
        <v>0</v>
      </c>
      <c r="AF38" s="211">
        <v>0</v>
      </c>
      <c r="AG38" s="211">
        <v>0</v>
      </c>
      <c r="AH38" s="211">
        <v>0</v>
      </c>
      <c r="AI38" s="211">
        <v>0</v>
      </c>
      <c r="AJ38" s="211" t="s">
        <v>493</v>
      </c>
      <c r="AK38" s="211" t="s">
        <v>493</v>
      </c>
      <c r="AL38" s="211" t="s">
        <v>493</v>
      </c>
      <c r="AM38" s="211" t="s">
        <v>493</v>
      </c>
      <c r="AN38" s="211" t="s">
        <v>493</v>
      </c>
      <c r="AO38" s="211" t="s">
        <v>493</v>
      </c>
      <c r="AP38" s="211" t="s">
        <v>493</v>
      </c>
      <c r="AQ38" s="211" t="s">
        <v>493</v>
      </c>
      <c r="AR38" s="211">
        <v>0</v>
      </c>
      <c r="AS38" s="211">
        <v>0</v>
      </c>
      <c r="AT38" s="211">
        <f>'施設資源化量内訳'!D38</f>
        <v>28</v>
      </c>
      <c r="AU38" s="211">
        <f>'施設資源化量内訳'!E38</f>
        <v>0</v>
      </c>
      <c r="AV38" s="211">
        <f>'施設資源化量内訳'!F38</f>
        <v>0</v>
      </c>
      <c r="AW38" s="211">
        <f>'施設資源化量内訳'!G38</f>
        <v>0</v>
      </c>
      <c r="AX38" s="211">
        <f>'施設資源化量内訳'!H38</f>
        <v>7</v>
      </c>
      <c r="AY38" s="211">
        <f>'施設資源化量内訳'!I38</f>
        <v>12</v>
      </c>
      <c r="AZ38" s="211">
        <f>'施設資源化量内訳'!J38</f>
        <v>3</v>
      </c>
      <c r="BA38" s="211">
        <f>'施設資源化量内訳'!K38</f>
        <v>0</v>
      </c>
      <c r="BB38" s="211">
        <f>'施設資源化量内訳'!L38</f>
        <v>6</v>
      </c>
      <c r="BC38" s="211">
        <f>'施設資源化量内訳'!M38</f>
        <v>0</v>
      </c>
      <c r="BD38" s="211">
        <f>'施設資源化量内訳'!N38</f>
        <v>0</v>
      </c>
      <c r="BE38" s="211">
        <f>'施設資源化量内訳'!O38</f>
        <v>0</v>
      </c>
      <c r="BF38" s="211">
        <f>'施設資源化量内訳'!P38</f>
        <v>0</v>
      </c>
      <c r="BG38" s="211">
        <f>'施設資源化量内訳'!Q38</f>
        <v>0</v>
      </c>
      <c r="BH38" s="211">
        <f>'施設資源化量内訳'!R38</f>
        <v>0</v>
      </c>
      <c r="BI38" s="211">
        <f>'施設資源化量内訳'!S38</f>
        <v>0</v>
      </c>
      <c r="BJ38" s="211">
        <f>'施設資源化量内訳'!T38</f>
        <v>0</v>
      </c>
      <c r="BK38" s="211">
        <f>'施設資源化量内訳'!U38</f>
        <v>0</v>
      </c>
      <c r="BL38" s="211">
        <f>'施設資源化量内訳'!V38</f>
        <v>0</v>
      </c>
      <c r="BM38" s="211">
        <f>'施設資源化量内訳'!W38</f>
        <v>0</v>
      </c>
      <c r="BN38" s="211">
        <f>'施設資源化量内訳'!X38</f>
        <v>0</v>
      </c>
      <c r="BO38" s="211">
        <f t="shared" si="25"/>
        <v>0</v>
      </c>
      <c r="BP38" s="211">
        <v>0</v>
      </c>
      <c r="BQ38" s="211">
        <v>0</v>
      </c>
      <c r="BR38" s="211">
        <v>0</v>
      </c>
      <c r="BS38" s="211">
        <v>0</v>
      </c>
      <c r="BT38" s="211">
        <v>0</v>
      </c>
      <c r="BU38" s="211">
        <v>0</v>
      </c>
      <c r="BV38" s="211">
        <v>0</v>
      </c>
      <c r="BW38" s="211">
        <v>0</v>
      </c>
      <c r="BX38" s="211">
        <v>0</v>
      </c>
      <c r="BY38" s="211">
        <v>0</v>
      </c>
      <c r="BZ38" s="211" t="s">
        <v>493</v>
      </c>
      <c r="CA38" s="211" t="s">
        <v>493</v>
      </c>
      <c r="CB38" s="211" t="s">
        <v>493</v>
      </c>
      <c r="CC38" s="211" t="s">
        <v>493</v>
      </c>
      <c r="CD38" s="211" t="s">
        <v>493</v>
      </c>
      <c r="CE38" s="211" t="s">
        <v>493</v>
      </c>
      <c r="CF38" s="211" t="s">
        <v>493</v>
      </c>
      <c r="CG38" s="211" t="s">
        <v>493</v>
      </c>
      <c r="CH38" s="211">
        <v>0</v>
      </c>
      <c r="CI38" s="211">
        <v>0</v>
      </c>
      <c r="CJ38" s="192" t="s">
        <v>494</v>
      </c>
    </row>
    <row r="39" spans="1:88" s="177" customFormat="1" ht="12" customHeight="1">
      <c r="A39" s="178" t="s">
        <v>152</v>
      </c>
      <c r="B39" s="179" t="s">
        <v>216</v>
      </c>
      <c r="C39" s="178" t="s">
        <v>217</v>
      </c>
      <c r="D39" s="211">
        <f t="shared" si="3"/>
        <v>42</v>
      </c>
      <c r="E39" s="211">
        <f t="shared" si="4"/>
        <v>0</v>
      </c>
      <c r="F39" s="211">
        <f t="shared" si="5"/>
        <v>0</v>
      </c>
      <c r="G39" s="211">
        <f t="shared" si="6"/>
        <v>0</v>
      </c>
      <c r="H39" s="211">
        <f t="shared" si="7"/>
        <v>5</v>
      </c>
      <c r="I39" s="211">
        <f t="shared" si="8"/>
        <v>23</v>
      </c>
      <c r="J39" s="211">
        <f t="shared" si="9"/>
        <v>4</v>
      </c>
      <c r="K39" s="211">
        <f t="shared" si="10"/>
        <v>0</v>
      </c>
      <c r="L39" s="211">
        <f t="shared" si="11"/>
        <v>10</v>
      </c>
      <c r="M39" s="211">
        <f t="shared" si="12"/>
        <v>0</v>
      </c>
      <c r="N39" s="211">
        <f t="shared" si="13"/>
        <v>0</v>
      </c>
      <c r="O39" s="211">
        <f t="shared" si="14"/>
        <v>0</v>
      </c>
      <c r="P39" s="211">
        <f t="shared" si="15"/>
        <v>0</v>
      </c>
      <c r="Q39" s="211">
        <f t="shared" si="16"/>
        <v>0</v>
      </c>
      <c r="R39" s="211">
        <f t="shared" si="17"/>
        <v>0</v>
      </c>
      <c r="S39" s="211">
        <f t="shared" si="18"/>
        <v>0</v>
      </c>
      <c r="T39" s="211">
        <f t="shared" si="19"/>
        <v>0</v>
      </c>
      <c r="U39" s="211">
        <f t="shared" si="20"/>
        <v>0</v>
      </c>
      <c r="V39" s="211">
        <f t="shared" si="21"/>
        <v>0</v>
      </c>
      <c r="W39" s="211">
        <f t="shared" si="22"/>
        <v>0</v>
      </c>
      <c r="X39" s="211">
        <f t="shared" si="23"/>
        <v>0</v>
      </c>
      <c r="Y39" s="211">
        <f t="shared" si="24"/>
        <v>0</v>
      </c>
      <c r="Z39" s="211">
        <v>0</v>
      </c>
      <c r="AA39" s="211">
        <v>0</v>
      </c>
      <c r="AB39" s="211">
        <v>0</v>
      </c>
      <c r="AC39" s="211">
        <v>0</v>
      </c>
      <c r="AD39" s="211">
        <v>0</v>
      </c>
      <c r="AE39" s="211">
        <v>0</v>
      </c>
      <c r="AF39" s="211">
        <v>0</v>
      </c>
      <c r="AG39" s="211">
        <v>0</v>
      </c>
      <c r="AH39" s="211">
        <v>0</v>
      </c>
      <c r="AI39" s="211">
        <v>0</v>
      </c>
      <c r="AJ39" s="211" t="s">
        <v>493</v>
      </c>
      <c r="AK39" s="211" t="s">
        <v>493</v>
      </c>
      <c r="AL39" s="211" t="s">
        <v>493</v>
      </c>
      <c r="AM39" s="211" t="s">
        <v>493</v>
      </c>
      <c r="AN39" s="211" t="s">
        <v>493</v>
      </c>
      <c r="AO39" s="211" t="s">
        <v>493</v>
      </c>
      <c r="AP39" s="211" t="s">
        <v>493</v>
      </c>
      <c r="AQ39" s="211" t="s">
        <v>493</v>
      </c>
      <c r="AR39" s="211">
        <v>0</v>
      </c>
      <c r="AS39" s="211">
        <v>0</v>
      </c>
      <c r="AT39" s="211">
        <f>'施設資源化量内訳'!D39</f>
        <v>42</v>
      </c>
      <c r="AU39" s="211">
        <f>'施設資源化量内訳'!E39</f>
        <v>0</v>
      </c>
      <c r="AV39" s="211">
        <f>'施設資源化量内訳'!F39</f>
        <v>0</v>
      </c>
      <c r="AW39" s="211">
        <f>'施設資源化量内訳'!G39</f>
        <v>0</v>
      </c>
      <c r="AX39" s="211">
        <f>'施設資源化量内訳'!H39</f>
        <v>5</v>
      </c>
      <c r="AY39" s="211">
        <f>'施設資源化量内訳'!I39</f>
        <v>23</v>
      </c>
      <c r="AZ39" s="211">
        <f>'施設資源化量内訳'!J39</f>
        <v>4</v>
      </c>
      <c r="BA39" s="211">
        <f>'施設資源化量内訳'!K39</f>
        <v>0</v>
      </c>
      <c r="BB39" s="211">
        <f>'施設資源化量内訳'!L39</f>
        <v>10</v>
      </c>
      <c r="BC39" s="211">
        <f>'施設資源化量内訳'!M39</f>
        <v>0</v>
      </c>
      <c r="BD39" s="211">
        <f>'施設資源化量内訳'!N39</f>
        <v>0</v>
      </c>
      <c r="BE39" s="211">
        <f>'施設資源化量内訳'!O39</f>
        <v>0</v>
      </c>
      <c r="BF39" s="211">
        <f>'施設資源化量内訳'!P39</f>
        <v>0</v>
      </c>
      <c r="BG39" s="211">
        <f>'施設資源化量内訳'!Q39</f>
        <v>0</v>
      </c>
      <c r="BH39" s="211">
        <f>'施設資源化量内訳'!R39</f>
        <v>0</v>
      </c>
      <c r="BI39" s="211">
        <f>'施設資源化量内訳'!S39</f>
        <v>0</v>
      </c>
      <c r="BJ39" s="211">
        <f>'施設資源化量内訳'!T39</f>
        <v>0</v>
      </c>
      <c r="BK39" s="211">
        <f>'施設資源化量内訳'!U39</f>
        <v>0</v>
      </c>
      <c r="BL39" s="211">
        <f>'施設資源化量内訳'!V39</f>
        <v>0</v>
      </c>
      <c r="BM39" s="211">
        <f>'施設資源化量内訳'!W39</f>
        <v>0</v>
      </c>
      <c r="BN39" s="211">
        <f>'施設資源化量内訳'!X39</f>
        <v>0</v>
      </c>
      <c r="BO39" s="211">
        <f t="shared" si="25"/>
        <v>0</v>
      </c>
      <c r="BP39" s="211">
        <v>0</v>
      </c>
      <c r="BQ39" s="211">
        <v>0</v>
      </c>
      <c r="BR39" s="211">
        <v>0</v>
      </c>
      <c r="BS39" s="211">
        <v>0</v>
      </c>
      <c r="BT39" s="211">
        <v>0</v>
      </c>
      <c r="BU39" s="211">
        <v>0</v>
      </c>
      <c r="BV39" s="211">
        <v>0</v>
      </c>
      <c r="BW39" s="211">
        <v>0</v>
      </c>
      <c r="BX39" s="211">
        <v>0</v>
      </c>
      <c r="BY39" s="211">
        <v>0</v>
      </c>
      <c r="BZ39" s="211" t="s">
        <v>493</v>
      </c>
      <c r="CA39" s="211" t="s">
        <v>493</v>
      </c>
      <c r="CB39" s="211" t="s">
        <v>493</v>
      </c>
      <c r="CC39" s="211" t="s">
        <v>493</v>
      </c>
      <c r="CD39" s="211" t="s">
        <v>493</v>
      </c>
      <c r="CE39" s="211" t="s">
        <v>493</v>
      </c>
      <c r="CF39" s="211" t="s">
        <v>493</v>
      </c>
      <c r="CG39" s="211" t="s">
        <v>493</v>
      </c>
      <c r="CH39" s="211">
        <v>0</v>
      </c>
      <c r="CI39" s="211">
        <v>0</v>
      </c>
      <c r="CJ39" s="192" t="s">
        <v>494</v>
      </c>
    </row>
    <row r="40" spans="1:88" s="177" customFormat="1" ht="12" customHeight="1">
      <c r="A40" s="178" t="s">
        <v>152</v>
      </c>
      <c r="B40" s="179" t="s">
        <v>218</v>
      </c>
      <c r="C40" s="178" t="s">
        <v>219</v>
      </c>
      <c r="D40" s="211">
        <f aca="true" t="shared" si="26" ref="D40:D66">SUM(Y40,AT40,BO40)</f>
        <v>91</v>
      </c>
      <c r="E40" s="211">
        <f aca="true" t="shared" si="27" ref="E40:E66">SUM(Z40,AU40,BP40)</f>
        <v>47</v>
      </c>
      <c r="F40" s="211">
        <f aca="true" t="shared" si="28" ref="F40:F66">SUM(AA40,AV40,BQ40)</f>
        <v>1</v>
      </c>
      <c r="G40" s="211">
        <f aca="true" t="shared" si="29" ref="G40:G66">SUM(AB40,AW40,BR40)</f>
        <v>0</v>
      </c>
      <c r="H40" s="211">
        <f aca="true" t="shared" si="30" ref="H40:H66">SUM(AC40,AX40,BS40)</f>
        <v>22</v>
      </c>
      <c r="I40" s="211">
        <f aca="true" t="shared" si="31" ref="I40:I66">SUM(AD40,AY40,BT40)</f>
        <v>15</v>
      </c>
      <c r="J40" s="211">
        <f aca="true" t="shared" si="32" ref="J40:J66">SUM(AE40,AZ40,BU40)</f>
        <v>2</v>
      </c>
      <c r="K40" s="211">
        <f aca="true" t="shared" si="33" ref="K40:K66">SUM(AF40,BA40,BV40)</f>
        <v>0</v>
      </c>
      <c r="L40" s="211">
        <f aca="true" t="shared" si="34" ref="L40:L66">SUM(AG40,BB40,BW40)</f>
        <v>4</v>
      </c>
      <c r="M40" s="211">
        <f aca="true" t="shared" si="35" ref="M40:M66">SUM(AH40,BC40,BX40)</f>
        <v>0</v>
      </c>
      <c r="N40" s="211">
        <f aca="true" t="shared" si="36" ref="N40:N66">SUM(AI40,BD40,BY40)</f>
        <v>0</v>
      </c>
      <c r="O40" s="211">
        <f aca="true" t="shared" si="37" ref="O40:O66">SUM(AJ40,BE40,BZ40)</f>
        <v>0</v>
      </c>
      <c r="P40" s="211">
        <f aca="true" t="shared" si="38" ref="P40:P66">SUM(AK40,BF40,CA40)</f>
        <v>0</v>
      </c>
      <c r="Q40" s="211">
        <f aca="true" t="shared" si="39" ref="Q40:Q66">SUM(AL40,BG40,CB40)</f>
        <v>0</v>
      </c>
      <c r="R40" s="211">
        <f aca="true" t="shared" si="40" ref="R40:R66">SUM(AM40,BH40,CC40)</f>
        <v>0</v>
      </c>
      <c r="S40" s="211">
        <f aca="true" t="shared" si="41" ref="S40:S66">SUM(AN40,BI40,CD40)</f>
        <v>0</v>
      </c>
      <c r="T40" s="211">
        <f aca="true" t="shared" si="42" ref="T40:T66">SUM(AO40,BJ40,CE40)</f>
        <v>0</v>
      </c>
      <c r="U40" s="211">
        <f aca="true" t="shared" si="43" ref="U40:U66">SUM(AP40,BK40,CF40)</f>
        <v>0</v>
      </c>
      <c r="V40" s="211">
        <f aca="true" t="shared" si="44" ref="V40:V66">SUM(AQ40,BL40,CG40)</f>
        <v>0</v>
      </c>
      <c r="W40" s="211">
        <f aca="true" t="shared" si="45" ref="W40:W66">SUM(AR40,BM40,CH40)</f>
        <v>0</v>
      </c>
      <c r="X40" s="211">
        <f aca="true" t="shared" si="46" ref="X40:X66">SUM(AS40,BN40,CI40)</f>
        <v>0</v>
      </c>
      <c r="Y40" s="211">
        <f aca="true" t="shared" si="47" ref="Y40:Y66">SUM(Z40:AS40)</f>
        <v>67</v>
      </c>
      <c r="Z40" s="211">
        <v>47</v>
      </c>
      <c r="AA40" s="211">
        <v>1</v>
      </c>
      <c r="AB40" s="211">
        <v>0</v>
      </c>
      <c r="AC40" s="211">
        <v>19</v>
      </c>
      <c r="AD40" s="211">
        <v>0</v>
      </c>
      <c r="AE40" s="211">
        <v>0</v>
      </c>
      <c r="AF40" s="211">
        <v>0</v>
      </c>
      <c r="AG40" s="211">
        <v>0</v>
      </c>
      <c r="AH40" s="211">
        <v>0</v>
      </c>
      <c r="AI40" s="211">
        <v>0</v>
      </c>
      <c r="AJ40" s="211" t="s">
        <v>493</v>
      </c>
      <c r="AK40" s="211" t="s">
        <v>493</v>
      </c>
      <c r="AL40" s="211" t="s">
        <v>493</v>
      </c>
      <c r="AM40" s="211" t="s">
        <v>493</v>
      </c>
      <c r="AN40" s="211" t="s">
        <v>493</v>
      </c>
      <c r="AO40" s="211" t="s">
        <v>493</v>
      </c>
      <c r="AP40" s="211" t="s">
        <v>493</v>
      </c>
      <c r="AQ40" s="211" t="s">
        <v>493</v>
      </c>
      <c r="AR40" s="211">
        <v>0</v>
      </c>
      <c r="AS40" s="211">
        <v>0</v>
      </c>
      <c r="AT40" s="211">
        <f>'施設資源化量内訳'!D40</f>
        <v>24</v>
      </c>
      <c r="AU40" s="211">
        <f>'施設資源化量内訳'!E40</f>
        <v>0</v>
      </c>
      <c r="AV40" s="211">
        <f>'施設資源化量内訳'!F40</f>
        <v>0</v>
      </c>
      <c r="AW40" s="211">
        <f>'施設資源化量内訳'!G40</f>
        <v>0</v>
      </c>
      <c r="AX40" s="211">
        <f>'施設資源化量内訳'!H40</f>
        <v>3</v>
      </c>
      <c r="AY40" s="211">
        <f>'施設資源化量内訳'!I40</f>
        <v>15</v>
      </c>
      <c r="AZ40" s="211">
        <f>'施設資源化量内訳'!J40</f>
        <v>2</v>
      </c>
      <c r="BA40" s="211">
        <f>'施設資源化量内訳'!K40</f>
        <v>0</v>
      </c>
      <c r="BB40" s="211">
        <f>'施設資源化量内訳'!L40</f>
        <v>4</v>
      </c>
      <c r="BC40" s="211">
        <f>'施設資源化量内訳'!M40</f>
        <v>0</v>
      </c>
      <c r="BD40" s="211">
        <f>'施設資源化量内訳'!N40</f>
        <v>0</v>
      </c>
      <c r="BE40" s="211">
        <f>'施設資源化量内訳'!O40</f>
        <v>0</v>
      </c>
      <c r="BF40" s="211">
        <f>'施設資源化量内訳'!P40</f>
        <v>0</v>
      </c>
      <c r="BG40" s="211">
        <f>'施設資源化量内訳'!Q40</f>
        <v>0</v>
      </c>
      <c r="BH40" s="211">
        <f>'施設資源化量内訳'!R40</f>
        <v>0</v>
      </c>
      <c r="BI40" s="211">
        <f>'施設資源化量内訳'!S40</f>
        <v>0</v>
      </c>
      <c r="BJ40" s="211">
        <f>'施設資源化量内訳'!T40</f>
        <v>0</v>
      </c>
      <c r="BK40" s="211">
        <f>'施設資源化量内訳'!U40</f>
        <v>0</v>
      </c>
      <c r="BL40" s="211">
        <f>'施設資源化量内訳'!V40</f>
        <v>0</v>
      </c>
      <c r="BM40" s="211">
        <f>'施設資源化量内訳'!W40</f>
        <v>0</v>
      </c>
      <c r="BN40" s="211">
        <f>'施設資源化量内訳'!X40</f>
        <v>0</v>
      </c>
      <c r="BO40" s="211">
        <f aca="true" t="shared" si="48" ref="BO40:BO66">SUM(BP40:CI40)</f>
        <v>0</v>
      </c>
      <c r="BP40" s="211">
        <v>0</v>
      </c>
      <c r="BQ40" s="211">
        <v>0</v>
      </c>
      <c r="BR40" s="211">
        <v>0</v>
      </c>
      <c r="BS40" s="211">
        <v>0</v>
      </c>
      <c r="BT40" s="211">
        <v>0</v>
      </c>
      <c r="BU40" s="211">
        <v>0</v>
      </c>
      <c r="BV40" s="211">
        <v>0</v>
      </c>
      <c r="BW40" s="211">
        <v>0</v>
      </c>
      <c r="BX40" s="211">
        <v>0</v>
      </c>
      <c r="BY40" s="211">
        <v>0</v>
      </c>
      <c r="BZ40" s="211" t="s">
        <v>493</v>
      </c>
      <c r="CA40" s="211" t="s">
        <v>493</v>
      </c>
      <c r="CB40" s="211" t="s">
        <v>493</v>
      </c>
      <c r="CC40" s="211" t="s">
        <v>493</v>
      </c>
      <c r="CD40" s="211" t="s">
        <v>493</v>
      </c>
      <c r="CE40" s="211" t="s">
        <v>493</v>
      </c>
      <c r="CF40" s="211" t="s">
        <v>493</v>
      </c>
      <c r="CG40" s="211" t="s">
        <v>493</v>
      </c>
      <c r="CH40" s="211">
        <v>0</v>
      </c>
      <c r="CI40" s="211">
        <v>0</v>
      </c>
      <c r="CJ40" s="192" t="s">
        <v>494</v>
      </c>
    </row>
    <row r="41" spans="1:88" s="177" customFormat="1" ht="12" customHeight="1">
      <c r="A41" s="178" t="s">
        <v>152</v>
      </c>
      <c r="B41" s="179" t="s">
        <v>220</v>
      </c>
      <c r="C41" s="178" t="s">
        <v>221</v>
      </c>
      <c r="D41" s="211">
        <f t="shared" si="26"/>
        <v>1163</v>
      </c>
      <c r="E41" s="211">
        <f t="shared" si="27"/>
        <v>661</v>
      </c>
      <c r="F41" s="211">
        <f t="shared" si="28"/>
        <v>2</v>
      </c>
      <c r="G41" s="211">
        <f t="shared" si="29"/>
        <v>3</v>
      </c>
      <c r="H41" s="211">
        <f t="shared" si="30"/>
        <v>134</v>
      </c>
      <c r="I41" s="211">
        <f t="shared" si="31"/>
        <v>137</v>
      </c>
      <c r="J41" s="211">
        <f t="shared" si="32"/>
        <v>47</v>
      </c>
      <c r="K41" s="211">
        <f t="shared" si="33"/>
        <v>0</v>
      </c>
      <c r="L41" s="211">
        <f t="shared" si="34"/>
        <v>176</v>
      </c>
      <c r="M41" s="211">
        <f t="shared" si="35"/>
        <v>0</v>
      </c>
      <c r="N41" s="211">
        <f t="shared" si="36"/>
        <v>3</v>
      </c>
      <c r="O41" s="211">
        <f t="shared" si="37"/>
        <v>0</v>
      </c>
      <c r="P41" s="211">
        <f t="shared" si="38"/>
        <v>0</v>
      </c>
      <c r="Q41" s="211">
        <f t="shared" si="39"/>
        <v>0</v>
      </c>
      <c r="R41" s="211">
        <f t="shared" si="40"/>
        <v>0</v>
      </c>
      <c r="S41" s="211">
        <f t="shared" si="41"/>
        <v>0</v>
      </c>
      <c r="T41" s="211">
        <f t="shared" si="42"/>
        <v>0</v>
      </c>
      <c r="U41" s="211">
        <f t="shared" si="43"/>
        <v>0</v>
      </c>
      <c r="V41" s="211">
        <f t="shared" si="44"/>
        <v>0</v>
      </c>
      <c r="W41" s="211">
        <f t="shared" si="45"/>
        <v>0</v>
      </c>
      <c r="X41" s="211">
        <f t="shared" si="46"/>
        <v>0</v>
      </c>
      <c r="Y41" s="211">
        <f t="shared" si="47"/>
        <v>548</v>
      </c>
      <c r="Z41" s="211">
        <v>483</v>
      </c>
      <c r="AA41" s="211">
        <v>2</v>
      </c>
      <c r="AB41" s="211">
        <v>3</v>
      </c>
      <c r="AC41" s="211">
        <v>57</v>
      </c>
      <c r="AD41" s="211">
        <v>0</v>
      </c>
      <c r="AE41" s="211">
        <v>0</v>
      </c>
      <c r="AF41" s="211">
        <v>0</v>
      </c>
      <c r="AG41" s="211">
        <v>0</v>
      </c>
      <c r="AH41" s="211">
        <v>0</v>
      </c>
      <c r="AI41" s="211">
        <v>3</v>
      </c>
      <c r="AJ41" s="211" t="s">
        <v>493</v>
      </c>
      <c r="AK41" s="211" t="s">
        <v>493</v>
      </c>
      <c r="AL41" s="211" t="s">
        <v>493</v>
      </c>
      <c r="AM41" s="211" t="s">
        <v>493</v>
      </c>
      <c r="AN41" s="211" t="s">
        <v>493</v>
      </c>
      <c r="AO41" s="211" t="s">
        <v>493</v>
      </c>
      <c r="AP41" s="211" t="s">
        <v>493</v>
      </c>
      <c r="AQ41" s="211" t="s">
        <v>493</v>
      </c>
      <c r="AR41" s="211">
        <v>0</v>
      </c>
      <c r="AS41" s="211">
        <v>0</v>
      </c>
      <c r="AT41" s="211">
        <f>'施設資源化量内訳'!D41</f>
        <v>423</v>
      </c>
      <c r="AU41" s="211">
        <f>'施設資源化量内訳'!E41</f>
        <v>0</v>
      </c>
      <c r="AV41" s="211">
        <f>'施設資源化量内訳'!F41</f>
        <v>0</v>
      </c>
      <c r="AW41" s="211">
        <f>'施設資源化量内訳'!G41</f>
        <v>0</v>
      </c>
      <c r="AX41" s="211">
        <f>'施設資源化量内訳'!H41</f>
        <v>76</v>
      </c>
      <c r="AY41" s="211">
        <f>'施設資源化量内訳'!I41</f>
        <v>124</v>
      </c>
      <c r="AZ41" s="211">
        <f>'施設資源化量内訳'!J41</f>
        <v>47</v>
      </c>
      <c r="BA41" s="211">
        <f>'施設資源化量内訳'!K41</f>
        <v>0</v>
      </c>
      <c r="BB41" s="211">
        <f>'施設資源化量内訳'!L41</f>
        <v>176</v>
      </c>
      <c r="BC41" s="211">
        <f>'施設資源化量内訳'!M41</f>
        <v>0</v>
      </c>
      <c r="BD41" s="211">
        <f>'施設資源化量内訳'!N41</f>
        <v>0</v>
      </c>
      <c r="BE41" s="211">
        <f>'施設資源化量内訳'!O41</f>
        <v>0</v>
      </c>
      <c r="BF41" s="211">
        <f>'施設資源化量内訳'!P41</f>
        <v>0</v>
      </c>
      <c r="BG41" s="211">
        <f>'施設資源化量内訳'!Q41</f>
        <v>0</v>
      </c>
      <c r="BH41" s="211">
        <f>'施設資源化量内訳'!R41</f>
        <v>0</v>
      </c>
      <c r="BI41" s="211">
        <f>'施設資源化量内訳'!S41</f>
        <v>0</v>
      </c>
      <c r="BJ41" s="211">
        <f>'施設資源化量内訳'!T41</f>
        <v>0</v>
      </c>
      <c r="BK41" s="211">
        <f>'施設資源化量内訳'!U41</f>
        <v>0</v>
      </c>
      <c r="BL41" s="211">
        <f>'施設資源化量内訳'!V41</f>
        <v>0</v>
      </c>
      <c r="BM41" s="211">
        <f>'施設資源化量内訳'!W41</f>
        <v>0</v>
      </c>
      <c r="BN41" s="211">
        <f>'施設資源化量内訳'!X41</f>
        <v>0</v>
      </c>
      <c r="BO41" s="211">
        <f t="shared" si="48"/>
        <v>192</v>
      </c>
      <c r="BP41" s="211">
        <v>178</v>
      </c>
      <c r="BQ41" s="211">
        <v>0</v>
      </c>
      <c r="BR41" s="211">
        <v>0</v>
      </c>
      <c r="BS41" s="211">
        <v>1</v>
      </c>
      <c r="BT41" s="211">
        <v>13</v>
      </c>
      <c r="BU41" s="211">
        <v>0</v>
      </c>
      <c r="BV41" s="211">
        <v>0</v>
      </c>
      <c r="BW41" s="211">
        <v>0</v>
      </c>
      <c r="BX41" s="211">
        <v>0</v>
      </c>
      <c r="BY41" s="211">
        <v>0</v>
      </c>
      <c r="BZ41" s="211" t="s">
        <v>493</v>
      </c>
      <c r="CA41" s="211" t="s">
        <v>493</v>
      </c>
      <c r="CB41" s="211" t="s">
        <v>493</v>
      </c>
      <c r="CC41" s="211" t="s">
        <v>493</v>
      </c>
      <c r="CD41" s="211" t="s">
        <v>493</v>
      </c>
      <c r="CE41" s="211" t="s">
        <v>493</v>
      </c>
      <c r="CF41" s="211" t="s">
        <v>493</v>
      </c>
      <c r="CG41" s="211" t="s">
        <v>493</v>
      </c>
      <c r="CH41" s="211">
        <v>0</v>
      </c>
      <c r="CI41" s="211">
        <v>0</v>
      </c>
      <c r="CJ41" s="192" t="s">
        <v>494</v>
      </c>
    </row>
    <row r="42" spans="1:88" s="177" customFormat="1" ht="12" customHeight="1">
      <c r="A42" s="178" t="s">
        <v>152</v>
      </c>
      <c r="B42" s="179" t="s">
        <v>222</v>
      </c>
      <c r="C42" s="178" t="s">
        <v>223</v>
      </c>
      <c r="D42" s="211">
        <f t="shared" si="26"/>
        <v>941</v>
      </c>
      <c r="E42" s="211">
        <f t="shared" si="27"/>
        <v>520</v>
      </c>
      <c r="F42" s="211">
        <f t="shared" si="28"/>
        <v>0</v>
      </c>
      <c r="G42" s="211">
        <f t="shared" si="29"/>
        <v>4</v>
      </c>
      <c r="H42" s="211">
        <f t="shared" si="30"/>
        <v>147</v>
      </c>
      <c r="I42" s="211">
        <f t="shared" si="31"/>
        <v>141</v>
      </c>
      <c r="J42" s="211">
        <f t="shared" si="32"/>
        <v>31</v>
      </c>
      <c r="K42" s="211">
        <f t="shared" si="33"/>
        <v>0</v>
      </c>
      <c r="L42" s="211">
        <f t="shared" si="34"/>
        <v>88</v>
      </c>
      <c r="M42" s="211">
        <f t="shared" si="35"/>
        <v>0</v>
      </c>
      <c r="N42" s="211">
        <f t="shared" si="36"/>
        <v>0</v>
      </c>
      <c r="O42" s="211">
        <f t="shared" si="37"/>
        <v>0</v>
      </c>
      <c r="P42" s="211">
        <f t="shared" si="38"/>
        <v>0</v>
      </c>
      <c r="Q42" s="211">
        <f t="shared" si="39"/>
        <v>0</v>
      </c>
      <c r="R42" s="211">
        <f t="shared" si="40"/>
        <v>0</v>
      </c>
      <c r="S42" s="211">
        <f t="shared" si="41"/>
        <v>0</v>
      </c>
      <c r="T42" s="211">
        <f t="shared" si="42"/>
        <v>0</v>
      </c>
      <c r="U42" s="211">
        <f t="shared" si="43"/>
        <v>0</v>
      </c>
      <c r="V42" s="211">
        <f t="shared" si="44"/>
        <v>0</v>
      </c>
      <c r="W42" s="211">
        <f t="shared" si="45"/>
        <v>0</v>
      </c>
      <c r="X42" s="211">
        <f t="shared" si="46"/>
        <v>10</v>
      </c>
      <c r="Y42" s="211">
        <f t="shared" si="47"/>
        <v>251</v>
      </c>
      <c r="Z42" s="211">
        <v>251</v>
      </c>
      <c r="AA42" s="211">
        <v>0</v>
      </c>
      <c r="AB42" s="211">
        <v>0</v>
      </c>
      <c r="AC42" s="211">
        <v>0</v>
      </c>
      <c r="AD42" s="211">
        <v>0</v>
      </c>
      <c r="AE42" s="211">
        <v>0</v>
      </c>
      <c r="AF42" s="211">
        <v>0</v>
      </c>
      <c r="AG42" s="211">
        <v>0</v>
      </c>
      <c r="AH42" s="211">
        <v>0</v>
      </c>
      <c r="AI42" s="211">
        <v>0</v>
      </c>
      <c r="AJ42" s="211" t="s">
        <v>493</v>
      </c>
      <c r="AK42" s="211" t="s">
        <v>493</v>
      </c>
      <c r="AL42" s="211" t="s">
        <v>493</v>
      </c>
      <c r="AM42" s="211" t="s">
        <v>493</v>
      </c>
      <c r="AN42" s="211" t="s">
        <v>493</v>
      </c>
      <c r="AO42" s="211" t="s">
        <v>493</v>
      </c>
      <c r="AP42" s="211" t="s">
        <v>493</v>
      </c>
      <c r="AQ42" s="211" t="s">
        <v>493</v>
      </c>
      <c r="AR42" s="211">
        <v>0</v>
      </c>
      <c r="AS42" s="211">
        <v>0</v>
      </c>
      <c r="AT42" s="211">
        <f>'施設資源化量内訳'!D42</f>
        <v>402</v>
      </c>
      <c r="AU42" s="211">
        <f>'施設資源化量内訳'!E42</f>
        <v>0</v>
      </c>
      <c r="AV42" s="211">
        <f>'施設資源化量内訳'!F42</f>
        <v>0</v>
      </c>
      <c r="AW42" s="211">
        <f>'施設資源化量内訳'!G42</f>
        <v>4</v>
      </c>
      <c r="AX42" s="211">
        <f>'施設資源化量内訳'!H42</f>
        <v>135</v>
      </c>
      <c r="AY42" s="211">
        <f>'施設資源化量内訳'!I42</f>
        <v>134</v>
      </c>
      <c r="AZ42" s="211">
        <f>'施設資源化量内訳'!J42</f>
        <v>31</v>
      </c>
      <c r="BA42" s="211">
        <f>'施設資源化量内訳'!K42</f>
        <v>0</v>
      </c>
      <c r="BB42" s="211">
        <f>'施設資源化量内訳'!L42</f>
        <v>88</v>
      </c>
      <c r="BC42" s="211">
        <f>'施設資源化量内訳'!M42</f>
        <v>0</v>
      </c>
      <c r="BD42" s="211">
        <f>'施設資源化量内訳'!N42</f>
        <v>0</v>
      </c>
      <c r="BE42" s="211">
        <f>'施設資源化量内訳'!O42</f>
        <v>0</v>
      </c>
      <c r="BF42" s="211">
        <f>'施設資源化量内訳'!P42</f>
        <v>0</v>
      </c>
      <c r="BG42" s="211">
        <f>'施設資源化量内訳'!Q42</f>
        <v>0</v>
      </c>
      <c r="BH42" s="211">
        <f>'施設資源化量内訳'!R42</f>
        <v>0</v>
      </c>
      <c r="BI42" s="211">
        <f>'施設資源化量内訳'!S42</f>
        <v>0</v>
      </c>
      <c r="BJ42" s="211">
        <f>'施設資源化量内訳'!T42</f>
        <v>0</v>
      </c>
      <c r="BK42" s="211">
        <f>'施設資源化量内訳'!U42</f>
        <v>0</v>
      </c>
      <c r="BL42" s="211">
        <f>'施設資源化量内訳'!V42</f>
        <v>0</v>
      </c>
      <c r="BM42" s="211">
        <f>'施設資源化量内訳'!W42</f>
        <v>0</v>
      </c>
      <c r="BN42" s="211">
        <f>'施設資源化量内訳'!X42</f>
        <v>10</v>
      </c>
      <c r="BO42" s="211">
        <f t="shared" si="48"/>
        <v>288</v>
      </c>
      <c r="BP42" s="211">
        <v>269</v>
      </c>
      <c r="BQ42" s="211">
        <v>0</v>
      </c>
      <c r="BR42" s="211">
        <v>0</v>
      </c>
      <c r="BS42" s="211">
        <v>12</v>
      </c>
      <c r="BT42" s="211">
        <v>7</v>
      </c>
      <c r="BU42" s="211">
        <v>0</v>
      </c>
      <c r="BV42" s="211">
        <v>0</v>
      </c>
      <c r="BW42" s="211">
        <v>0</v>
      </c>
      <c r="BX42" s="211">
        <v>0</v>
      </c>
      <c r="BY42" s="211">
        <v>0</v>
      </c>
      <c r="BZ42" s="211" t="s">
        <v>493</v>
      </c>
      <c r="CA42" s="211" t="s">
        <v>493</v>
      </c>
      <c r="CB42" s="211" t="s">
        <v>493</v>
      </c>
      <c r="CC42" s="211" t="s">
        <v>493</v>
      </c>
      <c r="CD42" s="211" t="s">
        <v>493</v>
      </c>
      <c r="CE42" s="211" t="s">
        <v>493</v>
      </c>
      <c r="CF42" s="211" t="s">
        <v>493</v>
      </c>
      <c r="CG42" s="211" t="s">
        <v>493</v>
      </c>
      <c r="CH42" s="211">
        <v>0</v>
      </c>
      <c r="CI42" s="211">
        <v>0</v>
      </c>
      <c r="CJ42" s="192" t="s">
        <v>494</v>
      </c>
    </row>
    <row r="43" spans="1:88" s="177" customFormat="1" ht="12" customHeight="1">
      <c r="A43" s="178" t="s">
        <v>152</v>
      </c>
      <c r="B43" s="179" t="s">
        <v>224</v>
      </c>
      <c r="C43" s="178" t="s">
        <v>225</v>
      </c>
      <c r="D43" s="211">
        <f t="shared" si="26"/>
        <v>219</v>
      </c>
      <c r="E43" s="211">
        <f t="shared" si="27"/>
        <v>79</v>
      </c>
      <c r="F43" s="211">
        <f t="shared" si="28"/>
        <v>0</v>
      </c>
      <c r="G43" s="211">
        <f t="shared" si="29"/>
        <v>1</v>
      </c>
      <c r="H43" s="211">
        <f t="shared" si="30"/>
        <v>46</v>
      </c>
      <c r="I43" s="211">
        <f t="shared" si="31"/>
        <v>48</v>
      </c>
      <c r="J43" s="211">
        <f t="shared" si="32"/>
        <v>11</v>
      </c>
      <c r="K43" s="211">
        <f t="shared" si="33"/>
        <v>0</v>
      </c>
      <c r="L43" s="211">
        <f t="shared" si="34"/>
        <v>30</v>
      </c>
      <c r="M43" s="211">
        <f t="shared" si="35"/>
        <v>0</v>
      </c>
      <c r="N43" s="211">
        <f t="shared" si="36"/>
        <v>0</v>
      </c>
      <c r="O43" s="211">
        <f t="shared" si="37"/>
        <v>0</v>
      </c>
      <c r="P43" s="211">
        <f t="shared" si="38"/>
        <v>0</v>
      </c>
      <c r="Q43" s="211">
        <f t="shared" si="39"/>
        <v>0</v>
      </c>
      <c r="R43" s="211">
        <f t="shared" si="40"/>
        <v>0</v>
      </c>
      <c r="S43" s="211">
        <f t="shared" si="41"/>
        <v>0</v>
      </c>
      <c r="T43" s="211">
        <f t="shared" si="42"/>
        <v>0</v>
      </c>
      <c r="U43" s="211">
        <f t="shared" si="43"/>
        <v>0</v>
      </c>
      <c r="V43" s="211">
        <f t="shared" si="44"/>
        <v>0</v>
      </c>
      <c r="W43" s="211">
        <f t="shared" si="45"/>
        <v>0</v>
      </c>
      <c r="X43" s="211">
        <f t="shared" si="46"/>
        <v>4</v>
      </c>
      <c r="Y43" s="211">
        <f t="shared" si="47"/>
        <v>79</v>
      </c>
      <c r="Z43" s="211">
        <v>79</v>
      </c>
      <c r="AA43" s="211">
        <v>0</v>
      </c>
      <c r="AB43" s="211">
        <v>0</v>
      </c>
      <c r="AC43" s="211">
        <v>0</v>
      </c>
      <c r="AD43" s="211">
        <v>0</v>
      </c>
      <c r="AE43" s="211">
        <v>0</v>
      </c>
      <c r="AF43" s="211">
        <v>0</v>
      </c>
      <c r="AG43" s="211">
        <v>0</v>
      </c>
      <c r="AH43" s="211">
        <v>0</v>
      </c>
      <c r="AI43" s="211">
        <v>0</v>
      </c>
      <c r="AJ43" s="211" t="s">
        <v>493</v>
      </c>
      <c r="AK43" s="211" t="s">
        <v>493</v>
      </c>
      <c r="AL43" s="211" t="s">
        <v>493</v>
      </c>
      <c r="AM43" s="211" t="s">
        <v>493</v>
      </c>
      <c r="AN43" s="211" t="s">
        <v>493</v>
      </c>
      <c r="AO43" s="211" t="s">
        <v>493</v>
      </c>
      <c r="AP43" s="211" t="s">
        <v>493</v>
      </c>
      <c r="AQ43" s="211" t="s">
        <v>493</v>
      </c>
      <c r="AR43" s="211">
        <v>0</v>
      </c>
      <c r="AS43" s="211">
        <v>0</v>
      </c>
      <c r="AT43" s="211">
        <f>'施設資源化量内訳'!D43</f>
        <v>140</v>
      </c>
      <c r="AU43" s="211">
        <f>'施設資源化量内訳'!E43</f>
        <v>0</v>
      </c>
      <c r="AV43" s="211">
        <f>'施設資源化量内訳'!F43</f>
        <v>0</v>
      </c>
      <c r="AW43" s="211">
        <f>'施設資源化量内訳'!G43</f>
        <v>1</v>
      </c>
      <c r="AX43" s="211">
        <f>'施設資源化量内訳'!H43</f>
        <v>46</v>
      </c>
      <c r="AY43" s="211">
        <f>'施設資源化量内訳'!I43</f>
        <v>48</v>
      </c>
      <c r="AZ43" s="211">
        <f>'施設資源化量内訳'!J43</f>
        <v>11</v>
      </c>
      <c r="BA43" s="211">
        <f>'施設資源化量内訳'!K43</f>
        <v>0</v>
      </c>
      <c r="BB43" s="211">
        <f>'施設資源化量内訳'!L43</f>
        <v>30</v>
      </c>
      <c r="BC43" s="211">
        <f>'施設資源化量内訳'!M43</f>
        <v>0</v>
      </c>
      <c r="BD43" s="211">
        <f>'施設資源化量内訳'!N43</f>
        <v>0</v>
      </c>
      <c r="BE43" s="211">
        <f>'施設資源化量内訳'!O43</f>
        <v>0</v>
      </c>
      <c r="BF43" s="211">
        <f>'施設資源化量内訳'!P43</f>
        <v>0</v>
      </c>
      <c r="BG43" s="211">
        <f>'施設資源化量内訳'!Q43</f>
        <v>0</v>
      </c>
      <c r="BH43" s="211">
        <f>'施設資源化量内訳'!R43</f>
        <v>0</v>
      </c>
      <c r="BI43" s="211">
        <f>'施設資源化量内訳'!S43</f>
        <v>0</v>
      </c>
      <c r="BJ43" s="211">
        <f>'施設資源化量内訳'!T43</f>
        <v>0</v>
      </c>
      <c r="BK43" s="211">
        <f>'施設資源化量内訳'!U43</f>
        <v>0</v>
      </c>
      <c r="BL43" s="211">
        <f>'施設資源化量内訳'!V43</f>
        <v>0</v>
      </c>
      <c r="BM43" s="211">
        <f>'施設資源化量内訳'!W43</f>
        <v>0</v>
      </c>
      <c r="BN43" s="211">
        <f>'施設資源化量内訳'!X43</f>
        <v>4</v>
      </c>
      <c r="BO43" s="211">
        <f t="shared" si="48"/>
        <v>0</v>
      </c>
      <c r="BP43" s="211">
        <v>0</v>
      </c>
      <c r="BQ43" s="211">
        <v>0</v>
      </c>
      <c r="BR43" s="211">
        <v>0</v>
      </c>
      <c r="BS43" s="211">
        <v>0</v>
      </c>
      <c r="BT43" s="211">
        <v>0</v>
      </c>
      <c r="BU43" s="211">
        <v>0</v>
      </c>
      <c r="BV43" s="211">
        <v>0</v>
      </c>
      <c r="BW43" s="211">
        <v>0</v>
      </c>
      <c r="BX43" s="211">
        <v>0</v>
      </c>
      <c r="BY43" s="211">
        <v>0</v>
      </c>
      <c r="BZ43" s="211" t="s">
        <v>493</v>
      </c>
      <c r="CA43" s="211" t="s">
        <v>493</v>
      </c>
      <c r="CB43" s="211" t="s">
        <v>493</v>
      </c>
      <c r="CC43" s="211" t="s">
        <v>493</v>
      </c>
      <c r="CD43" s="211" t="s">
        <v>493</v>
      </c>
      <c r="CE43" s="211" t="s">
        <v>493</v>
      </c>
      <c r="CF43" s="211" t="s">
        <v>493</v>
      </c>
      <c r="CG43" s="211" t="s">
        <v>493</v>
      </c>
      <c r="CH43" s="211">
        <v>0</v>
      </c>
      <c r="CI43" s="211">
        <v>0</v>
      </c>
      <c r="CJ43" s="192" t="s">
        <v>494</v>
      </c>
    </row>
    <row r="44" spans="1:88" s="177" customFormat="1" ht="12" customHeight="1">
      <c r="A44" s="178" t="s">
        <v>152</v>
      </c>
      <c r="B44" s="179" t="s">
        <v>226</v>
      </c>
      <c r="C44" s="178" t="s">
        <v>227</v>
      </c>
      <c r="D44" s="211">
        <f t="shared" si="26"/>
        <v>140</v>
      </c>
      <c r="E44" s="211">
        <f t="shared" si="27"/>
        <v>31</v>
      </c>
      <c r="F44" s="211">
        <f t="shared" si="28"/>
        <v>0</v>
      </c>
      <c r="G44" s="211">
        <f t="shared" si="29"/>
        <v>1</v>
      </c>
      <c r="H44" s="211">
        <f t="shared" si="30"/>
        <v>35</v>
      </c>
      <c r="I44" s="211">
        <f t="shared" si="31"/>
        <v>37</v>
      </c>
      <c r="J44" s="211">
        <f t="shared" si="32"/>
        <v>9</v>
      </c>
      <c r="K44" s="211">
        <f t="shared" si="33"/>
        <v>0</v>
      </c>
      <c r="L44" s="211">
        <f t="shared" si="34"/>
        <v>25</v>
      </c>
      <c r="M44" s="211">
        <f t="shared" si="35"/>
        <v>0</v>
      </c>
      <c r="N44" s="211">
        <f t="shared" si="36"/>
        <v>0</v>
      </c>
      <c r="O44" s="211">
        <f t="shared" si="37"/>
        <v>0</v>
      </c>
      <c r="P44" s="211">
        <f t="shared" si="38"/>
        <v>0</v>
      </c>
      <c r="Q44" s="211">
        <f t="shared" si="39"/>
        <v>0</v>
      </c>
      <c r="R44" s="211">
        <f t="shared" si="40"/>
        <v>0</v>
      </c>
      <c r="S44" s="211">
        <f t="shared" si="41"/>
        <v>0</v>
      </c>
      <c r="T44" s="211">
        <f t="shared" si="42"/>
        <v>0</v>
      </c>
      <c r="U44" s="211">
        <f t="shared" si="43"/>
        <v>0</v>
      </c>
      <c r="V44" s="211">
        <f t="shared" si="44"/>
        <v>0</v>
      </c>
      <c r="W44" s="211">
        <f t="shared" si="45"/>
        <v>0</v>
      </c>
      <c r="X44" s="211">
        <f t="shared" si="46"/>
        <v>2</v>
      </c>
      <c r="Y44" s="211">
        <f t="shared" si="47"/>
        <v>31</v>
      </c>
      <c r="Z44" s="211">
        <v>31</v>
      </c>
      <c r="AA44" s="211">
        <v>0</v>
      </c>
      <c r="AB44" s="211">
        <v>0</v>
      </c>
      <c r="AC44" s="211">
        <v>0</v>
      </c>
      <c r="AD44" s="211">
        <v>0</v>
      </c>
      <c r="AE44" s="211">
        <v>0</v>
      </c>
      <c r="AF44" s="211">
        <v>0</v>
      </c>
      <c r="AG44" s="211">
        <v>0</v>
      </c>
      <c r="AH44" s="211">
        <v>0</v>
      </c>
      <c r="AI44" s="211">
        <v>0</v>
      </c>
      <c r="AJ44" s="211" t="s">
        <v>493</v>
      </c>
      <c r="AK44" s="211" t="s">
        <v>493</v>
      </c>
      <c r="AL44" s="211" t="s">
        <v>493</v>
      </c>
      <c r="AM44" s="211" t="s">
        <v>493</v>
      </c>
      <c r="AN44" s="211" t="s">
        <v>493</v>
      </c>
      <c r="AO44" s="211" t="s">
        <v>493</v>
      </c>
      <c r="AP44" s="211" t="s">
        <v>493</v>
      </c>
      <c r="AQ44" s="211" t="s">
        <v>493</v>
      </c>
      <c r="AR44" s="211">
        <v>0</v>
      </c>
      <c r="AS44" s="211">
        <v>0</v>
      </c>
      <c r="AT44" s="211">
        <f>'施設資源化量内訳'!D44</f>
        <v>109</v>
      </c>
      <c r="AU44" s="211">
        <f>'施設資源化量内訳'!E44</f>
        <v>0</v>
      </c>
      <c r="AV44" s="211">
        <f>'施設資源化量内訳'!F44</f>
        <v>0</v>
      </c>
      <c r="AW44" s="211">
        <f>'施設資源化量内訳'!G44</f>
        <v>1</v>
      </c>
      <c r="AX44" s="211">
        <f>'施設資源化量内訳'!H44</f>
        <v>35</v>
      </c>
      <c r="AY44" s="211">
        <f>'施設資源化量内訳'!I44</f>
        <v>37</v>
      </c>
      <c r="AZ44" s="211">
        <f>'施設資源化量内訳'!J44</f>
        <v>9</v>
      </c>
      <c r="BA44" s="211">
        <f>'施設資源化量内訳'!K44</f>
        <v>0</v>
      </c>
      <c r="BB44" s="211">
        <f>'施設資源化量内訳'!L44</f>
        <v>25</v>
      </c>
      <c r="BC44" s="211">
        <f>'施設資源化量内訳'!M44</f>
        <v>0</v>
      </c>
      <c r="BD44" s="211">
        <f>'施設資源化量内訳'!N44</f>
        <v>0</v>
      </c>
      <c r="BE44" s="211">
        <f>'施設資源化量内訳'!O44</f>
        <v>0</v>
      </c>
      <c r="BF44" s="211">
        <f>'施設資源化量内訳'!P44</f>
        <v>0</v>
      </c>
      <c r="BG44" s="211">
        <f>'施設資源化量内訳'!Q44</f>
        <v>0</v>
      </c>
      <c r="BH44" s="211">
        <f>'施設資源化量内訳'!R44</f>
        <v>0</v>
      </c>
      <c r="BI44" s="211">
        <f>'施設資源化量内訳'!S44</f>
        <v>0</v>
      </c>
      <c r="BJ44" s="211">
        <f>'施設資源化量内訳'!T44</f>
        <v>0</v>
      </c>
      <c r="BK44" s="211">
        <f>'施設資源化量内訳'!U44</f>
        <v>0</v>
      </c>
      <c r="BL44" s="211">
        <f>'施設資源化量内訳'!V44</f>
        <v>0</v>
      </c>
      <c r="BM44" s="211">
        <f>'施設資源化量内訳'!W44</f>
        <v>0</v>
      </c>
      <c r="BN44" s="211">
        <f>'施設資源化量内訳'!X44</f>
        <v>2</v>
      </c>
      <c r="BO44" s="211">
        <f t="shared" si="48"/>
        <v>0</v>
      </c>
      <c r="BP44" s="211">
        <v>0</v>
      </c>
      <c r="BQ44" s="211">
        <v>0</v>
      </c>
      <c r="BR44" s="211">
        <v>0</v>
      </c>
      <c r="BS44" s="211">
        <v>0</v>
      </c>
      <c r="BT44" s="211">
        <v>0</v>
      </c>
      <c r="BU44" s="211">
        <v>0</v>
      </c>
      <c r="BV44" s="211">
        <v>0</v>
      </c>
      <c r="BW44" s="211">
        <v>0</v>
      </c>
      <c r="BX44" s="211">
        <v>0</v>
      </c>
      <c r="BY44" s="211">
        <v>0</v>
      </c>
      <c r="BZ44" s="211" t="s">
        <v>493</v>
      </c>
      <c r="CA44" s="211" t="s">
        <v>493</v>
      </c>
      <c r="CB44" s="211" t="s">
        <v>493</v>
      </c>
      <c r="CC44" s="211" t="s">
        <v>493</v>
      </c>
      <c r="CD44" s="211" t="s">
        <v>493</v>
      </c>
      <c r="CE44" s="211" t="s">
        <v>493</v>
      </c>
      <c r="CF44" s="211" t="s">
        <v>493</v>
      </c>
      <c r="CG44" s="211" t="s">
        <v>493</v>
      </c>
      <c r="CH44" s="211">
        <v>0</v>
      </c>
      <c r="CI44" s="211">
        <v>0</v>
      </c>
      <c r="CJ44" s="192" t="s">
        <v>494</v>
      </c>
    </row>
    <row r="45" spans="1:88" s="177" customFormat="1" ht="12" customHeight="1">
      <c r="A45" s="178" t="s">
        <v>152</v>
      </c>
      <c r="B45" s="179" t="s">
        <v>228</v>
      </c>
      <c r="C45" s="178" t="s">
        <v>229</v>
      </c>
      <c r="D45" s="211">
        <f t="shared" si="26"/>
        <v>658</v>
      </c>
      <c r="E45" s="211">
        <f t="shared" si="27"/>
        <v>172</v>
      </c>
      <c r="F45" s="211">
        <f t="shared" si="28"/>
        <v>0</v>
      </c>
      <c r="G45" s="211">
        <f t="shared" si="29"/>
        <v>3</v>
      </c>
      <c r="H45" s="211">
        <f t="shared" si="30"/>
        <v>151</v>
      </c>
      <c r="I45" s="211">
        <f t="shared" si="31"/>
        <v>177</v>
      </c>
      <c r="J45" s="211">
        <f t="shared" si="32"/>
        <v>42</v>
      </c>
      <c r="K45" s="211">
        <f t="shared" si="33"/>
        <v>0</v>
      </c>
      <c r="L45" s="211">
        <f t="shared" si="34"/>
        <v>98</v>
      </c>
      <c r="M45" s="211">
        <f t="shared" si="35"/>
        <v>0</v>
      </c>
      <c r="N45" s="211">
        <f t="shared" si="36"/>
        <v>0</v>
      </c>
      <c r="O45" s="211">
        <f t="shared" si="37"/>
        <v>0</v>
      </c>
      <c r="P45" s="211">
        <f t="shared" si="38"/>
        <v>0</v>
      </c>
      <c r="Q45" s="211">
        <f t="shared" si="39"/>
        <v>0</v>
      </c>
      <c r="R45" s="211">
        <f t="shared" si="40"/>
        <v>0</v>
      </c>
      <c r="S45" s="211">
        <f t="shared" si="41"/>
        <v>0</v>
      </c>
      <c r="T45" s="211">
        <f t="shared" si="42"/>
        <v>0</v>
      </c>
      <c r="U45" s="211">
        <f t="shared" si="43"/>
        <v>0</v>
      </c>
      <c r="V45" s="211">
        <f t="shared" si="44"/>
        <v>0</v>
      </c>
      <c r="W45" s="211">
        <f t="shared" si="45"/>
        <v>0</v>
      </c>
      <c r="X45" s="211">
        <f t="shared" si="46"/>
        <v>15</v>
      </c>
      <c r="Y45" s="211">
        <f t="shared" si="47"/>
        <v>172</v>
      </c>
      <c r="Z45" s="211">
        <v>172</v>
      </c>
      <c r="AA45" s="211">
        <v>0</v>
      </c>
      <c r="AB45" s="211">
        <v>0</v>
      </c>
      <c r="AC45" s="211">
        <v>0</v>
      </c>
      <c r="AD45" s="211">
        <v>0</v>
      </c>
      <c r="AE45" s="211">
        <v>0</v>
      </c>
      <c r="AF45" s="211">
        <v>0</v>
      </c>
      <c r="AG45" s="211">
        <v>0</v>
      </c>
      <c r="AH45" s="211">
        <v>0</v>
      </c>
      <c r="AI45" s="211">
        <v>0</v>
      </c>
      <c r="AJ45" s="211" t="s">
        <v>493</v>
      </c>
      <c r="AK45" s="211" t="s">
        <v>493</v>
      </c>
      <c r="AL45" s="211" t="s">
        <v>493</v>
      </c>
      <c r="AM45" s="211" t="s">
        <v>493</v>
      </c>
      <c r="AN45" s="211" t="s">
        <v>493</v>
      </c>
      <c r="AO45" s="211" t="s">
        <v>493</v>
      </c>
      <c r="AP45" s="211" t="s">
        <v>493</v>
      </c>
      <c r="AQ45" s="211" t="s">
        <v>493</v>
      </c>
      <c r="AR45" s="211">
        <v>0</v>
      </c>
      <c r="AS45" s="211">
        <v>0</v>
      </c>
      <c r="AT45" s="211">
        <f>'施設資源化量内訳'!D45</f>
        <v>486</v>
      </c>
      <c r="AU45" s="211">
        <f>'施設資源化量内訳'!E45</f>
        <v>0</v>
      </c>
      <c r="AV45" s="211">
        <f>'施設資源化量内訳'!F45</f>
        <v>0</v>
      </c>
      <c r="AW45" s="211">
        <f>'施設資源化量内訳'!G45</f>
        <v>3</v>
      </c>
      <c r="AX45" s="211">
        <f>'施設資源化量内訳'!H45</f>
        <v>151</v>
      </c>
      <c r="AY45" s="211">
        <f>'施設資源化量内訳'!I45</f>
        <v>177</v>
      </c>
      <c r="AZ45" s="211">
        <f>'施設資源化量内訳'!J45</f>
        <v>42</v>
      </c>
      <c r="BA45" s="211">
        <f>'施設資源化量内訳'!K45</f>
        <v>0</v>
      </c>
      <c r="BB45" s="211">
        <f>'施設資源化量内訳'!L45</f>
        <v>98</v>
      </c>
      <c r="BC45" s="211">
        <f>'施設資源化量内訳'!M45</f>
        <v>0</v>
      </c>
      <c r="BD45" s="211">
        <f>'施設資源化量内訳'!N45</f>
        <v>0</v>
      </c>
      <c r="BE45" s="211">
        <f>'施設資源化量内訳'!O45</f>
        <v>0</v>
      </c>
      <c r="BF45" s="211">
        <f>'施設資源化量内訳'!P45</f>
        <v>0</v>
      </c>
      <c r="BG45" s="211">
        <f>'施設資源化量内訳'!Q45</f>
        <v>0</v>
      </c>
      <c r="BH45" s="211">
        <f>'施設資源化量内訳'!R45</f>
        <v>0</v>
      </c>
      <c r="BI45" s="211">
        <f>'施設資源化量内訳'!S45</f>
        <v>0</v>
      </c>
      <c r="BJ45" s="211">
        <f>'施設資源化量内訳'!T45</f>
        <v>0</v>
      </c>
      <c r="BK45" s="211">
        <f>'施設資源化量内訳'!U45</f>
        <v>0</v>
      </c>
      <c r="BL45" s="211">
        <f>'施設資源化量内訳'!V45</f>
        <v>0</v>
      </c>
      <c r="BM45" s="211">
        <f>'施設資源化量内訳'!W45</f>
        <v>0</v>
      </c>
      <c r="BN45" s="211">
        <f>'施設資源化量内訳'!X45</f>
        <v>15</v>
      </c>
      <c r="BO45" s="211">
        <f t="shared" si="48"/>
        <v>0</v>
      </c>
      <c r="BP45" s="211">
        <v>0</v>
      </c>
      <c r="BQ45" s="211">
        <v>0</v>
      </c>
      <c r="BR45" s="211">
        <v>0</v>
      </c>
      <c r="BS45" s="211">
        <v>0</v>
      </c>
      <c r="BT45" s="211">
        <v>0</v>
      </c>
      <c r="BU45" s="211">
        <v>0</v>
      </c>
      <c r="BV45" s="211">
        <v>0</v>
      </c>
      <c r="BW45" s="211">
        <v>0</v>
      </c>
      <c r="BX45" s="211">
        <v>0</v>
      </c>
      <c r="BY45" s="211">
        <v>0</v>
      </c>
      <c r="BZ45" s="211" t="s">
        <v>493</v>
      </c>
      <c r="CA45" s="211" t="s">
        <v>493</v>
      </c>
      <c r="CB45" s="211" t="s">
        <v>493</v>
      </c>
      <c r="CC45" s="211" t="s">
        <v>493</v>
      </c>
      <c r="CD45" s="211" t="s">
        <v>493</v>
      </c>
      <c r="CE45" s="211" t="s">
        <v>493</v>
      </c>
      <c r="CF45" s="211" t="s">
        <v>493</v>
      </c>
      <c r="CG45" s="211" t="s">
        <v>493</v>
      </c>
      <c r="CH45" s="211">
        <v>0</v>
      </c>
      <c r="CI45" s="211">
        <v>0</v>
      </c>
      <c r="CJ45" s="192" t="s">
        <v>494</v>
      </c>
    </row>
    <row r="46" spans="1:88" s="177" customFormat="1" ht="12" customHeight="1">
      <c r="A46" s="178" t="s">
        <v>152</v>
      </c>
      <c r="B46" s="179" t="s">
        <v>230</v>
      </c>
      <c r="C46" s="178" t="s">
        <v>231</v>
      </c>
      <c r="D46" s="211">
        <f t="shared" si="26"/>
        <v>539</v>
      </c>
      <c r="E46" s="211">
        <f t="shared" si="27"/>
        <v>214</v>
      </c>
      <c r="F46" s="211">
        <f t="shared" si="28"/>
        <v>1</v>
      </c>
      <c r="G46" s="211">
        <f t="shared" si="29"/>
        <v>13</v>
      </c>
      <c r="H46" s="211">
        <f t="shared" si="30"/>
        <v>134</v>
      </c>
      <c r="I46" s="211">
        <f t="shared" si="31"/>
        <v>131</v>
      </c>
      <c r="J46" s="211">
        <f t="shared" si="32"/>
        <v>27</v>
      </c>
      <c r="K46" s="211">
        <f t="shared" si="33"/>
        <v>2</v>
      </c>
      <c r="L46" s="211">
        <f t="shared" si="34"/>
        <v>17</v>
      </c>
      <c r="M46" s="211">
        <f t="shared" si="35"/>
        <v>0</v>
      </c>
      <c r="N46" s="211">
        <f t="shared" si="36"/>
        <v>0</v>
      </c>
      <c r="O46" s="211">
        <f t="shared" si="37"/>
        <v>0</v>
      </c>
      <c r="P46" s="211">
        <f t="shared" si="38"/>
        <v>0</v>
      </c>
      <c r="Q46" s="211">
        <f t="shared" si="39"/>
        <v>0</v>
      </c>
      <c r="R46" s="211">
        <f t="shared" si="40"/>
        <v>0</v>
      </c>
      <c r="S46" s="211">
        <f t="shared" si="41"/>
        <v>0</v>
      </c>
      <c r="T46" s="211">
        <f t="shared" si="42"/>
        <v>0</v>
      </c>
      <c r="U46" s="211">
        <f t="shared" si="43"/>
        <v>0</v>
      </c>
      <c r="V46" s="211">
        <f t="shared" si="44"/>
        <v>0</v>
      </c>
      <c r="W46" s="211">
        <f t="shared" si="45"/>
        <v>0</v>
      </c>
      <c r="X46" s="211">
        <f t="shared" si="46"/>
        <v>0</v>
      </c>
      <c r="Y46" s="211">
        <f t="shared" si="47"/>
        <v>228</v>
      </c>
      <c r="Z46" s="211">
        <v>214</v>
      </c>
      <c r="AA46" s="211">
        <v>1</v>
      </c>
      <c r="AB46" s="211">
        <v>13</v>
      </c>
      <c r="AC46" s="211">
        <v>0</v>
      </c>
      <c r="AD46" s="211">
        <v>0</v>
      </c>
      <c r="AE46" s="211">
        <v>0</v>
      </c>
      <c r="AF46" s="211">
        <v>0</v>
      </c>
      <c r="AG46" s="211">
        <v>0</v>
      </c>
      <c r="AH46" s="211">
        <v>0</v>
      </c>
      <c r="AI46" s="211">
        <v>0</v>
      </c>
      <c r="AJ46" s="211" t="s">
        <v>493</v>
      </c>
      <c r="AK46" s="211" t="s">
        <v>493</v>
      </c>
      <c r="AL46" s="211" t="s">
        <v>493</v>
      </c>
      <c r="AM46" s="211" t="s">
        <v>493</v>
      </c>
      <c r="AN46" s="211" t="s">
        <v>493</v>
      </c>
      <c r="AO46" s="211" t="s">
        <v>493</v>
      </c>
      <c r="AP46" s="211" t="s">
        <v>493</v>
      </c>
      <c r="AQ46" s="211" t="s">
        <v>493</v>
      </c>
      <c r="AR46" s="211">
        <v>0</v>
      </c>
      <c r="AS46" s="211">
        <v>0</v>
      </c>
      <c r="AT46" s="211">
        <f>'施設資源化量内訳'!D46</f>
        <v>311</v>
      </c>
      <c r="AU46" s="211">
        <f>'施設資源化量内訳'!E46</f>
        <v>0</v>
      </c>
      <c r="AV46" s="211">
        <f>'施設資源化量内訳'!F46</f>
        <v>0</v>
      </c>
      <c r="AW46" s="211">
        <f>'施設資源化量内訳'!G46</f>
        <v>0</v>
      </c>
      <c r="AX46" s="211">
        <f>'施設資源化量内訳'!H46</f>
        <v>134</v>
      </c>
      <c r="AY46" s="211">
        <f>'施設資源化量内訳'!I46</f>
        <v>131</v>
      </c>
      <c r="AZ46" s="211">
        <f>'施設資源化量内訳'!J46</f>
        <v>27</v>
      </c>
      <c r="BA46" s="211">
        <f>'施設資源化量内訳'!K46</f>
        <v>2</v>
      </c>
      <c r="BB46" s="211">
        <f>'施設資源化量内訳'!L46</f>
        <v>17</v>
      </c>
      <c r="BC46" s="211">
        <f>'施設資源化量内訳'!M46</f>
        <v>0</v>
      </c>
      <c r="BD46" s="211">
        <f>'施設資源化量内訳'!N46</f>
        <v>0</v>
      </c>
      <c r="BE46" s="211">
        <f>'施設資源化量内訳'!O46</f>
        <v>0</v>
      </c>
      <c r="BF46" s="211">
        <f>'施設資源化量内訳'!P46</f>
        <v>0</v>
      </c>
      <c r="BG46" s="211">
        <f>'施設資源化量内訳'!Q46</f>
        <v>0</v>
      </c>
      <c r="BH46" s="211">
        <f>'施設資源化量内訳'!R46</f>
        <v>0</v>
      </c>
      <c r="BI46" s="211">
        <f>'施設資源化量内訳'!S46</f>
        <v>0</v>
      </c>
      <c r="BJ46" s="211">
        <f>'施設資源化量内訳'!T46</f>
        <v>0</v>
      </c>
      <c r="BK46" s="211">
        <f>'施設資源化量内訳'!U46</f>
        <v>0</v>
      </c>
      <c r="BL46" s="211">
        <f>'施設資源化量内訳'!V46</f>
        <v>0</v>
      </c>
      <c r="BM46" s="211">
        <f>'施設資源化量内訳'!W46</f>
        <v>0</v>
      </c>
      <c r="BN46" s="211">
        <f>'施設資源化量内訳'!X46</f>
        <v>0</v>
      </c>
      <c r="BO46" s="211">
        <f t="shared" si="48"/>
        <v>0</v>
      </c>
      <c r="BP46" s="211">
        <v>0</v>
      </c>
      <c r="BQ46" s="211">
        <v>0</v>
      </c>
      <c r="BR46" s="211">
        <v>0</v>
      </c>
      <c r="BS46" s="211">
        <v>0</v>
      </c>
      <c r="BT46" s="211">
        <v>0</v>
      </c>
      <c r="BU46" s="211">
        <v>0</v>
      </c>
      <c r="BV46" s="211">
        <v>0</v>
      </c>
      <c r="BW46" s="211">
        <v>0</v>
      </c>
      <c r="BX46" s="211">
        <v>0</v>
      </c>
      <c r="BY46" s="211">
        <v>0</v>
      </c>
      <c r="BZ46" s="211" t="s">
        <v>493</v>
      </c>
      <c r="CA46" s="211" t="s">
        <v>493</v>
      </c>
      <c r="CB46" s="211" t="s">
        <v>493</v>
      </c>
      <c r="CC46" s="211" t="s">
        <v>493</v>
      </c>
      <c r="CD46" s="211" t="s">
        <v>493</v>
      </c>
      <c r="CE46" s="211" t="s">
        <v>493</v>
      </c>
      <c r="CF46" s="211" t="s">
        <v>493</v>
      </c>
      <c r="CG46" s="211" t="s">
        <v>493</v>
      </c>
      <c r="CH46" s="211">
        <v>0</v>
      </c>
      <c r="CI46" s="211">
        <v>0</v>
      </c>
      <c r="CJ46" s="192" t="s">
        <v>494</v>
      </c>
    </row>
    <row r="47" spans="1:88" s="177" customFormat="1" ht="12" customHeight="1">
      <c r="A47" s="178" t="s">
        <v>152</v>
      </c>
      <c r="B47" s="179" t="s">
        <v>232</v>
      </c>
      <c r="C47" s="178" t="s">
        <v>233</v>
      </c>
      <c r="D47" s="211">
        <f t="shared" si="26"/>
        <v>212</v>
      </c>
      <c r="E47" s="211">
        <f t="shared" si="27"/>
        <v>59</v>
      </c>
      <c r="F47" s="211">
        <f t="shared" si="28"/>
        <v>0</v>
      </c>
      <c r="G47" s="211">
        <f t="shared" si="29"/>
        <v>4</v>
      </c>
      <c r="H47" s="211">
        <f t="shared" si="30"/>
        <v>66</v>
      </c>
      <c r="I47" s="211">
        <f t="shared" si="31"/>
        <v>64</v>
      </c>
      <c r="J47" s="211">
        <f t="shared" si="32"/>
        <v>13</v>
      </c>
      <c r="K47" s="211">
        <f t="shared" si="33"/>
        <v>1</v>
      </c>
      <c r="L47" s="211">
        <f t="shared" si="34"/>
        <v>5</v>
      </c>
      <c r="M47" s="211">
        <f t="shared" si="35"/>
        <v>0</v>
      </c>
      <c r="N47" s="211">
        <f t="shared" si="36"/>
        <v>0</v>
      </c>
      <c r="O47" s="211">
        <f t="shared" si="37"/>
        <v>0</v>
      </c>
      <c r="P47" s="211">
        <f t="shared" si="38"/>
        <v>0</v>
      </c>
      <c r="Q47" s="211">
        <f t="shared" si="39"/>
        <v>0</v>
      </c>
      <c r="R47" s="211">
        <f t="shared" si="40"/>
        <v>0</v>
      </c>
      <c r="S47" s="211">
        <f t="shared" si="41"/>
        <v>0</v>
      </c>
      <c r="T47" s="211">
        <f t="shared" si="42"/>
        <v>0</v>
      </c>
      <c r="U47" s="211">
        <f t="shared" si="43"/>
        <v>0</v>
      </c>
      <c r="V47" s="211">
        <f t="shared" si="44"/>
        <v>0</v>
      </c>
      <c r="W47" s="211">
        <f t="shared" si="45"/>
        <v>0</v>
      </c>
      <c r="X47" s="211">
        <f t="shared" si="46"/>
        <v>0</v>
      </c>
      <c r="Y47" s="211">
        <f t="shared" si="47"/>
        <v>63</v>
      </c>
      <c r="Z47" s="211">
        <v>59</v>
      </c>
      <c r="AA47" s="211">
        <v>0</v>
      </c>
      <c r="AB47" s="211">
        <v>4</v>
      </c>
      <c r="AC47" s="211">
        <v>0</v>
      </c>
      <c r="AD47" s="211">
        <v>0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 t="s">
        <v>493</v>
      </c>
      <c r="AK47" s="211" t="s">
        <v>493</v>
      </c>
      <c r="AL47" s="211" t="s">
        <v>493</v>
      </c>
      <c r="AM47" s="211" t="s">
        <v>493</v>
      </c>
      <c r="AN47" s="211" t="s">
        <v>493</v>
      </c>
      <c r="AO47" s="211" t="s">
        <v>493</v>
      </c>
      <c r="AP47" s="211" t="s">
        <v>493</v>
      </c>
      <c r="AQ47" s="211" t="s">
        <v>493</v>
      </c>
      <c r="AR47" s="211">
        <v>0</v>
      </c>
      <c r="AS47" s="211">
        <v>0</v>
      </c>
      <c r="AT47" s="211">
        <f>'施設資源化量内訳'!D47</f>
        <v>149</v>
      </c>
      <c r="AU47" s="211">
        <f>'施設資源化量内訳'!E47</f>
        <v>0</v>
      </c>
      <c r="AV47" s="211">
        <f>'施設資源化量内訳'!F47</f>
        <v>0</v>
      </c>
      <c r="AW47" s="211">
        <f>'施設資源化量内訳'!G47</f>
        <v>0</v>
      </c>
      <c r="AX47" s="211">
        <f>'施設資源化量内訳'!H47</f>
        <v>66</v>
      </c>
      <c r="AY47" s="211">
        <f>'施設資源化量内訳'!I47</f>
        <v>64</v>
      </c>
      <c r="AZ47" s="211">
        <f>'施設資源化量内訳'!J47</f>
        <v>13</v>
      </c>
      <c r="BA47" s="211">
        <f>'施設資源化量内訳'!K47</f>
        <v>1</v>
      </c>
      <c r="BB47" s="211">
        <f>'施設資源化量内訳'!L47</f>
        <v>5</v>
      </c>
      <c r="BC47" s="211">
        <f>'施設資源化量内訳'!M47</f>
        <v>0</v>
      </c>
      <c r="BD47" s="211">
        <f>'施設資源化量内訳'!N47</f>
        <v>0</v>
      </c>
      <c r="BE47" s="211">
        <f>'施設資源化量内訳'!O47</f>
        <v>0</v>
      </c>
      <c r="BF47" s="211">
        <f>'施設資源化量内訳'!P47</f>
        <v>0</v>
      </c>
      <c r="BG47" s="211">
        <f>'施設資源化量内訳'!Q47</f>
        <v>0</v>
      </c>
      <c r="BH47" s="211">
        <f>'施設資源化量内訳'!R47</f>
        <v>0</v>
      </c>
      <c r="BI47" s="211">
        <f>'施設資源化量内訳'!S47</f>
        <v>0</v>
      </c>
      <c r="BJ47" s="211">
        <f>'施設資源化量内訳'!T47</f>
        <v>0</v>
      </c>
      <c r="BK47" s="211">
        <f>'施設資源化量内訳'!U47</f>
        <v>0</v>
      </c>
      <c r="BL47" s="211">
        <f>'施設資源化量内訳'!V47</f>
        <v>0</v>
      </c>
      <c r="BM47" s="211">
        <f>'施設資源化量内訳'!W47</f>
        <v>0</v>
      </c>
      <c r="BN47" s="211">
        <f>'施設資源化量内訳'!X47</f>
        <v>0</v>
      </c>
      <c r="BO47" s="211">
        <f t="shared" si="48"/>
        <v>0</v>
      </c>
      <c r="BP47" s="211">
        <v>0</v>
      </c>
      <c r="BQ47" s="211">
        <v>0</v>
      </c>
      <c r="BR47" s="211">
        <v>0</v>
      </c>
      <c r="BS47" s="211">
        <v>0</v>
      </c>
      <c r="BT47" s="211">
        <v>0</v>
      </c>
      <c r="BU47" s="211">
        <v>0</v>
      </c>
      <c r="BV47" s="211">
        <v>0</v>
      </c>
      <c r="BW47" s="211">
        <v>0</v>
      </c>
      <c r="BX47" s="211">
        <v>0</v>
      </c>
      <c r="BY47" s="211">
        <v>0</v>
      </c>
      <c r="BZ47" s="211" t="s">
        <v>493</v>
      </c>
      <c r="CA47" s="211" t="s">
        <v>493</v>
      </c>
      <c r="CB47" s="211" t="s">
        <v>493</v>
      </c>
      <c r="CC47" s="211" t="s">
        <v>493</v>
      </c>
      <c r="CD47" s="211" t="s">
        <v>493</v>
      </c>
      <c r="CE47" s="211" t="s">
        <v>493</v>
      </c>
      <c r="CF47" s="211" t="s">
        <v>493</v>
      </c>
      <c r="CG47" s="211" t="s">
        <v>493</v>
      </c>
      <c r="CH47" s="211">
        <v>0</v>
      </c>
      <c r="CI47" s="211">
        <v>0</v>
      </c>
      <c r="CJ47" s="192" t="s">
        <v>494</v>
      </c>
    </row>
    <row r="48" spans="1:88" s="177" customFormat="1" ht="12" customHeight="1">
      <c r="A48" s="178" t="s">
        <v>152</v>
      </c>
      <c r="B48" s="179" t="s">
        <v>234</v>
      </c>
      <c r="C48" s="178" t="s">
        <v>235</v>
      </c>
      <c r="D48" s="211">
        <f t="shared" si="26"/>
        <v>401</v>
      </c>
      <c r="E48" s="211">
        <f t="shared" si="27"/>
        <v>154</v>
      </c>
      <c r="F48" s="211">
        <f t="shared" si="28"/>
        <v>1</v>
      </c>
      <c r="G48" s="211">
        <f t="shared" si="29"/>
        <v>9</v>
      </c>
      <c r="H48" s="211">
        <f t="shared" si="30"/>
        <v>104</v>
      </c>
      <c r="I48" s="211">
        <f t="shared" si="31"/>
        <v>100</v>
      </c>
      <c r="J48" s="211">
        <f t="shared" si="32"/>
        <v>20</v>
      </c>
      <c r="K48" s="211">
        <f t="shared" si="33"/>
        <v>1</v>
      </c>
      <c r="L48" s="211">
        <f t="shared" si="34"/>
        <v>12</v>
      </c>
      <c r="M48" s="211">
        <f t="shared" si="35"/>
        <v>0</v>
      </c>
      <c r="N48" s="211">
        <f t="shared" si="36"/>
        <v>0</v>
      </c>
      <c r="O48" s="211">
        <f t="shared" si="37"/>
        <v>0</v>
      </c>
      <c r="P48" s="211">
        <f t="shared" si="38"/>
        <v>0</v>
      </c>
      <c r="Q48" s="211">
        <f t="shared" si="39"/>
        <v>0</v>
      </c>
      <c r="R48" s="211">
        <f t="shared" si="40"/>
        <v>0</v>
      </c>
      <c r="S48" s="211">
        <f t="shared" si="41"/>
        <v>0</v>
      </c>
      <c r="T48" s="211">
        <f t="shared" si="42"/>
        <v>0</v>
      </c>
      <c r="U48" s="211">
        <f t="shared" si="43"/>
        <v>0</v>
      </c>
      <c r="V48" s="211">
        <f t="shared" si="44"/>
        <v>0</v>
      </c>
      <c r="W48" s="211">
        <f t="shared" si="45"/>
        <v>0</v>
      </c>
      <c r="X48" s="211">
        <f t="shared" si="46"/>
        <v>0</v>
      </c>
      <c r="Y48" s="211">
        <f t="shared" si="47"/>
        <v>164</v>
      </c>
      <c r="Z48" s="211">
        <v>154</v>
      </c>
      <c r="AA48" s="211">
        <v>1</v>
      </c>
      <c r="AB48" s="211">
        <v>9</v>
      </c>
      <c r="AC48" s="211">
        <v>0</v>
      </c>
      <c r="AD48" s="211">
        <v>0</v>
      </c>
      <c r="AE48" s="211">
        <v>0</v>
      </c>
      <c r="AF48" s="211">
        <v>0</v>
      </c>
      <c r="AG48" s="211">
        <v>0</v>
      </c>
      <c r="AH48" s="211">
        <v>0</v>
      </c>
      <c r="AI48" s="211">
        <v>0</v>
      </c>
      <c r="AJ48" s="211" t="s">
        <v>493</v>
      </c>
      <c r="AK48" s="211" t="s">
        <v>493</v>
      </c>
      <c r="AL48" s="211" t="s">
        <v>493</v>
      </c>
      <c r="AM48" s="211" t="s">
        <v>493</v>
      </c>
      <c r="AN48" s="211" t="s">
        <v>493</v>
      </c>
      <c r="AO48" s="211" t="s">
        <v>493</v>
      </c>
      <c r="AP48" s="211" t="s">
        <v>493</v>
      </c>
      <c r="AQ48" s="211" t="s">
        <v>493</v>
      </c>
      <c r="AR48" s="211">
        <v>0</v>
      </c>
      <c r="AS48" s="211">
        <v>0</v>
      </c>
      <c r="AT48" s="211">
        <f>'施設資源化量内訳'!D48</f>
        <v>237</v>
      </c>
      <c r="AU48" s="211">
        <f>'施設資源化量内訳'!E48</f>
        <v>0</v>
      </c>
      <c r="AV48" s="211">
        <f>'施設資源化量内訳'!F48</f>
        <v>0</v>
      </c>
      <c r="AW48" s="211">
        <f>'施設資源化量内訳'!G48</f>
        <v>0</v>
      </c>
      <c r="AX48" s="211">
        <f>'施設資源化量内訳'!H48</f>
        <v>104</v>
      </c>
      <c r="AY48" s="211">
        <f>'施設資源化量内訳'!I48</f>
        <v>100</v>
      </c>
      <c r="AZ48" s="211">
        <f>'施設資源化量内訳'!J48</f>
        <v>20</v>
      </c>
      <c r="BA48" s="211">
        <f>'施設資源化量内訳'!K48</f>
        <v>1</v>
      </c>
      <c r="BB48" s="211">
        <f>'施設資源化量内訳'!L48</f>
        <v>12</v>
      </c>
      <c r="BC48" s="211">
        <f>'施設資源化量内訳'!M48</f>
        <v>0</v>
      </c>
      <c r="BD48" s="211">
        <f>'施設資源化量内訳'!N48</f>
        <v>0</v>
      </c>
      <c r="BE48" s="211">
        <f>'施設資源化量内訳'!O48</f>
        <v>0</v>
      </c>
      <c r="BF48" s="211">
        <f>'施設資源化量内訳'!P48</f>
        <v>0</v>
      </c>
      <c r="BG48" s="211">
        <f>'施設資源化量内訳'!Q48</f>
        <v>0</v>
      </c>
      <c r="BH48" s="211">
        <f>'施設資源化量内訳'!R48</f>
        <v>0</v>
      </c>
      <c r="BI48" s="211">
        <f>'施設資源化量内訳'!S48</f>
        <v>0</v>
      </c>
      <c r="BJ48" s="211">
        <f>'施設資源化量内訳'!T48</f>
        <v>0</v>
      </c>
      <c r="BK48" s="211">
        <f>'施設資源化量内訳'!U48</f>
        <v>0</v>
      </c>
      <c r="BL48" s="211">
        <f>'施設資源化量内訳'!V48</f>
        <v>0</v>
      </c>
      <c r="BM48" s="211">
        <f>'施設資源化量内訳'!W48</f>
        <v>0</v>
      </c>
      <c r="BN48" s="211">
        <f>'施設資源化量内訳'!X48</f>
        <v>0</v>
      </c>
      <c r="BO48" s="211">
        <f t="shared" si="48"/>
        <v>0</v>
      </c>
      <c r="BP48" s="211">
        <v>0</v>
      </c>
      <c r="BQ48" s="211">
        <v>0</v>
      </c>
      <c r="BR48" s="211">
        <v>0</v>
      </c>
      <c r="BS48" s="211">
        <v>0</v>
      </c>
      <c r="BT48" s="211">
        <v>0</v>
      </c>
      <c r="BU48" s="211">
        <v>0</v>
      </c>
      <c r="BV48" s="211">
        <v>0</v>
      </c>
      <c r="BW48" s="211">
        <v>0</v>
      </c>
      <c r="BX48" s="211">
        <v>0</v>
      </c>
      <c r="BY48" s="211">
        <v>0</v>
      </c>
      <c r="BZ48" s="211" t="s">
        <v>493</v>
      </c>
      <c r="CA48" s="211" t="s">
        <v>493</v>
      </c>
      <c r="CB48" s="211" t="s">
        <v>493</v>
      </c>
      <c r="CC48" s="211" t="s">
        <v>493</v>
      </c>
      <c r="CD48" s="211" t="s">
        <v>493</v>
      </c>
      <c r="CE48" s="211" t="s">
        <v>493</v>
      </c>
      <c r="CF48" s="211" t="s">
        <v>493</v>
      </c>
      <c r="CG48" s="211" t="s">
        <v>493</v>
      </c>
      <c r="CH48" s="211">
        <v>0</v>
      </c>
      <c r="CI48" s="211">
        <v>0</v>
      </c>
      <c r="CJ48" s="192" t="s">
        <v>494</v>
      </c>
    </row>
    <row r="49" spans="1:88" s="177" customFormat="1" ht="12" customHeight="1">
      <c r="A49" s="178" t="s">
        <v>152</v>
      </c>
      <c r="B49" s="179" t="s">
        <v>236</v>
      </c>
      <c r="C49" s="178" t="s">
        <v>237</v>
      </c>
      <c r="D49" s="211">
        <f t="shared" si="26"/>
        <v>121</v>
      </c>
      <c r="E49" s="211">
        <f t="shared" si="27"/>
        <v>27</v>
      </c>
      <c r="F49" s="211">
        <f t="shared" si="28"/>
        <v>0</v>
      </c>
      <c r="G49" s="211">
        <f t="shared" si="29"/>
        <v>2</v>
      </c>
      <c r="H49" s="211">
        <f t="shared" si="30"/>
        <v>41</v>
      </c>
      <c r="I49" s="211">
        <f t="shared" si="31"/>
        <v>40</v>
      </c>
      <c r="J49" s="211">
        <f t="shared" si="32"/>
        <v>8</v>
      </c>
      <c r="K49" s="211">
        <f t="shared" si="33"/>
        <v>1</v>
      </c>
      <c r="L49" s="211">
        <f t="shared" si="34"/>
        <v>2</v>
      </c>
      <c r="M49" s="211">
        <f t="shared" si="35"/>
        <v>0</v>
      </c>
      <c r="N49" s="211">
        <f t="shared" si="36"/>
        <v>0</v>
      </c>
      <c r="O49" s="211">
        <f t="shared" si="37"/>
        <v>0</v>
      </c>
      <c r="P49" s="211">
        <f t="shared" si="38"/>
        <v>0</v>
      </c>
      <c r="Q49" s="211">
        <f t="shared" si="39"/>
        <v>0</v>
      </c>
      <c r="R49" s="211">
        <f t="shared" si="40"/>
        <v>0</v>
      </c>
      <c r="S49" s="211">
        <f t="shared" si="41"/>
        <v>0</v>
      </c>
      <c r="T49" s="211">
        <f t="shared" si="42"/>
        <v>0</v>
      </c>
      <c r="U49" s="211">
        <f t="shared" si="43"/>
        <v>0</v>
      </c>
      <c r="V49" s="211">
        <f t="shared" si="44"/>
        <v>0</v>
      </c>
      <c r="W49" s="211">
        <f t="shared" si="45"/>
        <v>0</v>
      </c>
      <c r="X49" s="211">
        <f t="shared" si="46"/>
        <v>0</v>
      </c>
      <c r="Y49" s="211">
        <f t="shared" si="47"/>
        <v>29</v>
      </c>
      <c r="Z49" s="211">
        <v>27</v>
      </c>
      <c r="AA49" s="211">
        <v>0</v>
      </c>
      <c r="AB49" s="211">
        <v>2</v>
      </c>
      <c r="AC49" s="211">
        <v>0</v>
      </c>
      <c r="AD49" s="211">
        <v>0</v>
      </c>
      <c r="AE49" s="211">
        <v>0</v>
      </c>
      <c r="AF49" s="211">
        <v>0</v>
      </c>
      <c r="AG49" s="211">
        <v>0</v>
      </c>
      <c r="AH49" s="211">
        <v>0</v>
      </c>
      <c r="AI49" s="211">
        <v>0</v>
      </c>
      <c r="AJ49" s="211" t="s">
        <v>493</v>
      </c>
      <c r="AK49" s="211" t="s">
        <v>493</v>
      </c>
      <c r="AL49" s="211" t="s">
        <v>493</v>
      </c>
      <c r="AM49" s="211" t="s">
        <v>493</v>
      </c>
      <c r="AN49" s="211" t="s">
        <v>493</v>
      </c>
      <c r="AO49" s="211" t="s">
        <v>493</v>
      </c>
      <c r="AP49" s="211" t="s">
        <v>493</v>
      </c>
      <c r="AQ49" s="211" t="s">
        <v>493</v>
      </c>
      <c r="AR49" s="211">
        <v>0</v>
      </c>
      <c r="AS49" s="211">
        <v>0</v>
      </c>
      <c r="AT49" s="211">
        <f>'施設資源化量内訳'!D49</f>
        <v>92</v>
      </c>
      <c r="AU49" s="211">
        <f>'施設資源化量内訳'!E49</f>
        <v>0</v>
      </c>
      <c r="AV49" s="211">
        <f>'施設資源化量内訳'!F49</f>
        <v>0</v>
      </c>
      <c r="AW49" s="211">
        <f>'施設資源化量内訳'!G49</f>
        <v>0</v>
      </c>
      <c r="AX49" s="211">
        <f>'施設資源化量内訳'!H49</f>
        <v>41</v>
      </c>
      <c r="AY49" s="211">
        <f>'施設資源化量内訳'!I49</f>
        <v>40</v>
      </c>
      <c r="AZ49" s="211">
        <f>'施設資源化量内訳'!J49</f>
        <v>8</v>
      </c>
      <c r="BA49" s="211">
        <f>'施設資源化量内訳'!K49</f>
        <v>1</v>
      </c>
      <c r="BB49" s="211">
        <f>'施設資源化量内訳'!L49</f>
        <v>2</v>
      </c>
      <c r="BC49" s="211">
        <f>'施設資源化量内訳'!M49</f>
        <v>0</v>
      </c>
      <c r="BD49" s="211">
        <f>'施設資源化量内訳'!N49</f>
        <v>0</v>
      </c>
      <c r="BE49" s="211">
        <f>'施設資源化量内訳'!O49</f>
        <v>0</v>
      </c>
      <c r="BF49" s="211">
        <f>'施設資源化量内訳'!P49</f>
        <v>0</v>
      </c>
      <c r="BG49" s="211">
        <f>'施設資源化量内訳'!Q49</f>
        <v>0</v>
      </c>
      <c r="BH49" s="211">
        <f>'施設資源化量内訳'!R49</f>
        <v>0</v>
      </c>
      <c r="BI49" s="211">
        <f>'施設資源化量内訳'!S49</f>
        <v>0</v>
      </c>
      <c r="BJ49" s="211">
        <f>'施設資源化量内訳'!T49</f>
        <v>0</v>
      </c>
      <c r="BK49" s="211">
        <f>'施設資源化量内訳'!U49</f>
        <v>0</v>
      </c>
      <c r="BL49" s="211">
        <f>'施設資源化量内訳'!V49</f>
        <v>0</v>
      </c>
      <c r="BM49" s="211">
        <f>'施設資源化量内訳'!W49</f>
        <v>0</v>
      </c>
      <c r="BN49" s="211">
        <f>'施設資源化量内訳'!X49</f>
        <v>0</v>
      </c>
      <c r="BO49" s="211">
        <f t="shared" si="48"/>
        <v>0</v>
      </c>
      <c r="BP49" s="211">
        <v>0</v>
      </c>
      <c r="BQ49" s="211">
        <v>0</v>
      </c>
      <c r="BR49" s="211">
        <v>0</v>
      </c>
      <c r="BS49" s="211">
        <v>0</v>
      </c>
      <c r="BT49" s="211">
        <v>0</v>
      </c>
      <c r="BU49" s="211">
        <v>0</v>
      </c>
      <c r="BV49" s="211">
        <v>0</v>
      </c>
      <c r="BW49" s="211">
        <v>0</v>
      </c>
      <c r="BX49" s="211">
        <v>0</v>
      </c>
      <c r="BY49" s="211">
        <v>0</v>
      </c>
      <c r="BZ49" s="211" t="s">
        <v>493</v>
      </c>
      <c r="CA49" s="211" t="s">
        <v>493</v>
      </c>
      <c r="CB49" s="211" t="s">
        <v>493</v>
      </c>
      <c r="CC49" s="211" t="s">
        <v>493</v>
      </c>
      <c r="CD49" s="211" t="s">
        <v>493</v>
      </c>
      <c r="CE49" s="211" t="s">
        <v>493</v>
      </c>
      <c r="CF49" s="211" t="s">
        <v>493</v>
      </c>
      <c r="CG49" s="211" t="s">
        <v>493</v>
      </c>
      <c r="CH49" s="211">
        <v>0</v>
      </c>
      <c r="CI49" s="211">
        <v>0</v>
      </c>
      <c r="CJ49" s="192" t="s">
        <v>494</v>
      </c>
    </row>
    <row r="50" spans="1:88" s="177" customFormat="1" ht="12" customHeight="1">
      <c r="A50" s="178" t="s">
        <v>152</v>
      </c>
      <c r="B50" s="179" t="s">
        <v>238</v>
      </c>
      <c r="C50" s="178" t="s">
        <v>239</v>
      </c>
      <c r="D50" s="211">
        <f t="shared" si="26"/>
        <v>588</v>
      </c>
      <c r="E50" s="211">
        <f t="shared" si="27"/>
        <v>212</v>
      </c>
      <c r="F50" s="211">
        <f t="shared" si="28"/>
        <v>3</v>
      </c>
      <c r="G50" s="211">
        <f t="shared" si="29"/>
        <v>8</v>
      </c>
      <c r="H50" s="211">
        <f t="shared" si="30"/>
        <v>137</v>
      </c>
      <c r="I50" s="211">
        <f t="shared" si="31"/>
        <v>147</v>
      </c>
      <c r="J50" s="211">
        <f t="shared" si="32"/>
        <v>33</v>
      </c>
      <c r="K50" s="211">
        <f t="shared" si="33"/>
        <v>1</v>
      </c>
      <c r="L50" s="211">
        <f t="shared" si="34"/>
        <v>44</v>
      </c>
      <c r="M50" s="211">
        <f t="shared" si="35"/>
        <v>1</v>
      </c>
      <c r="N50" s="211">
        <f t="shared" si="36"/>
        <v>0</v>
      </c>
      <c r="O50" s="211">
        <f t="shared" si="37"/>
        <v>0</v>
      </c>
      <c r="P50" s="211">
        <f t="shared" si="38"/>
        <v>0</v>
      </c>
      <c r="Q50" s="211">
        <f t="shared" si="39"/>
        <v>0</v>
      </c>
      <c r="R50" s="211">
        <f t="shared" si="40"/>
        <v>0</v>
      </c>
      <c r="S50" s="211">
        <f t="shared" si="41"/>
        <v>0</v>
      </c>
      <c r="T50" s="211">
        <f t="shared" si="42"/>
        <v>0</v>
      </c>
      <c r="U50" s="211">
        <f t="shared" si="43"/>
        <v>0</v>
      </c>
      <c r="V50" s="211">
        <f t="shared" si="44"/>
        <v>0</v>
      </c>
      <c r="W50" s="211">
        <f t="shared" si="45"/>
        <v>0</v>
      </c>
      <c r="X50" s="211">
        <f t="shared" si="46"/>
        <v>2</v>
      </c>
      <c r="Y50" s="211">
        <f t="shared" si="47"/>
        <v>0</v>
      </c>
      <c r="Z50" s="211">
        <v>0</v>
      </c>
      <c r="AA50" s="211">
        <v>0</v>
      </c>
      <c r="AB50" s="211">
        <v>0</v>
      </c>
      <c r="AC50" s="211">
        <v>0</v>
      </c>
      <c r="AD50" s="211">
        <v>0</v>
      </c>
      <c r="AE50" s="211">
        <v>0</v>
      </c>
      <c r="AF50" s="211">
        <v>0</v>
      </c>
      <c r="AG50" s="211">
        <v>0</v>
      </c>
      <c r="AH50" s="211">
        <v>0</v>
      </c>
      <c r="AI50" s="211">
        <v>0</v>
      </c>
      <c r="AJ50" s="211" t="s">
        <v>493</v>
      </c>
      <c r="AK50" s="211" t="s">
        <v>493</v>
      </c>
      <c r="AL50" s="211" t="s">
        <v>493</v>
      </c>
      <c r="AM50" s="211" t="s">
        <v>493</v>
      </c>
      <c r="AN50" s="211" t="s">
        <v>493</v>
      </c>
      <c r="AO50" s="211" t="s">
        <v>493</v>
      </c>
      <c r="AP50" s="211" t="s">
        <v>493</v>
      </c>
      <c r="AQ50" s="211" t="s">
        <v>493</v>
      </c>
      <c r="AR50" s="211">
        <v>0</v>
      </c>
      <c r="AS50" s="211">
        <v>0</v>
      </c>
      <c r="AT50" s="211">
        <f>'施設資源化量内訳'!D50</f>
        <v>588</v>
      </c>
      <c r="AU50" s="211">
        <f>'施設資源化量内訳'!E50</f>
        <v>212</v>
      </c>
      <c r="AV50" s="211">
        <f>'施設資源化量内訳'!F50</f>
        <v>3</v>
      </c>
      <c r="AW50" s="211">
        <f>'施設資源化量内訳'!G50</f>
        <v>8</v>
      </c>
      <c r="AX50" s="211">
        <f>'施設資源化量内訳'!H50</f>
        <v>137</v>
      </c>
      <c r="AY50" s="211">
        <f>'施設資源化量内訳'!I50</f>
        <v>147</v>
      </c>
      <c r="AZ50" s="211">
        <f>'施設資源化量内訳'!J50</f>
        <v>33</v>
      </c>
      <c r="BA50" s="211">
        <f>'施設資源化量内訳'!K50</f>
        <v>1</v>
      </c>
      <c r="BB50" s="211">
        <f>'施設資源化量内訳'!L50</f>
        <v>44</v>
      </c>
      <c r="BC50" s="211">
        <f>'施設資源化量内訳'!M50</f>
        <v>1</v>
      </c>
      <c r="BD50" s="211">
        <f>'施設資源化量内訳'!N50</f>
        <v>0</v>
      </c>
      <c r="BE50" s="211">
        <f>'施設資源化量内訳'!O50</f>
        <v>0</v>
      </c>
      <c r="BF50" s="211">
        <f>'施設資源化量内訳'!P50</f>
        <v>0</v>
      </c>
      <c r="BG50" s="211">
        <f>'施設資源化量内訳'!Q50</f>
        <v>0</v>
      </c>
      <c r="BH50" s="211">
        <f>'施設資源化量内訳'!R50</f>
        <v>0</v>
      </c>
      <c r="BI50" s="211">
        <f>'施設資源化量内訳'!S50</f>
        <v>0</v>
      </c>
      <c r="BJ50" s="211">
        <f>'施設資源化量内訳'!T50</f>
        <v>0</v>
      </c>
      <c r="BK50" s="211">
        <f>'施設資源化量内訳'!U50</f>
        <v>0</v>
      </c>
      <c r="BL50" s="211">
        <f>'施設資源化量内訳'!V50</f>
        <v>0</v>
      </c>
      <c r="BM50" s="211">
        <f>'施設資源化量内訳'!W50</f>
        <v>0</v>
      </c>
      <c r="BN50" s="211">
        <f>'施設資源化量内訳'!X50</f>
        <v>2</v>
      </c>
      <c r="BO50" s="211">
        <f t="shared" si="48"/>
        <v>0</v>
      </c>
      <c r="BP50" s="211">
        <v>0</v>
      </c>
      <c r="BQ50" s="211">
        <v>0</v>
      </c>
      <c r="BR50" s="211">
        <v>0</v>
      </c>
      <c r="BS50" s="211">
        <v>0</v>
      </c>
      <c r="BT50" s="211">
        <v>0</v>
      </c>
      <c r="BU50" s="211">
        <v>0</v>
      </c>
      <c r="BV50" s="211">
        <v>0</v>
      </c>
      <c r="BW50" s="211">
        <v>0</v>
      </c>
      <c r="BX50" s="211">
        <v>0</v>
      </c>
      <c r="BY50" s="211">
        <v>0</v>
      </c>
      <c r="BZ50" s="211" t="s">
        <v>493</v>
      </c>
      <c r="CA50" s="211" t="s">
        <v>493</v>
      </c>
      <c r="CB50" s="211" t="s">
        <v>493</v>
      </c>
      <c r="CC50" s="211" t="s">
        <v>493</v>
      </c>
      <c r="CD50" s="211" t="s">
        <v>493</v>
      </c>
      <c r="CE50" s="211" t="s">
        <v>493</v>
      </c>
      <c r="CF50" s="211" t="s">
        <v>493</v>
      </c>
      <c r="CG50" s="211" t="s">
        <v>493</v>
      </c>
      <c r="CH50" s="211">
        <v>0</v>
      </c>
      <c r="CI50" s="211">
        <v>0</v>
      </c>
      <c r="CJ50" s="192" t="s">
        <v>494</v>
      </c>
    </row>
    <row r="51" spans="1:88" s="177" customFormat="1" ht="12" customHeight="1">
      <c r="A51" s="178" t="s">
        <v>152</v>
      </c>
      <c r="B51" s="179" t="s">
        <v>240</v>
      </c>
      <c r="C51" s="178" t="s">
        <v>241</v>
      </c>
      <c r="D51" s="211">
        <f t="shared" si="26"/>
        <v>246</v>
      </c>
      <c r="E51" s="211">
        <f t="shared" si="27"/>
        <v>106</v>
      </c>
      <c r="F51" s="211">
        <f t="shared" si="28"/>
        <v>1</v>
      </c>
      <c r="G51" s="211">
        <f t="shared" si="29"/>
        <v>3</v>
      </c>
      <c r="H51" s="211">
        <f t="shared" si="30"/>
        <v>50</v>
      </c>
      <c r="I51" s="211">
        <f t="shared" si="31"/>
        <v>56</v>
      </c>
      <c r="J51" s="211">
        <f t="shared" si="32"/>
        <v>14</v>
      </c>
      <c r="K51" s="211">
        <f t="shared" si="33"/>
        <v>0</v>
      </c>
      <c r="L51" s="211">
        <f t="shared" si="34"/>
        <v>15</v>
      </c>
      <c r="M51" s="211">
        <f t="shared" si="35"/>
        <v>0</v>
      </c>
      <c r="N51" s="211">
        <f t="shared" si="36"/>
        <v>0</v>
      </c>
      <c r="O51" s="211">
        <f t="shared" si="37"/>
        <v>0</v>
      </c>
      <c r="P51" s="211">
        <f t="shared" si="38"/>
        <v>0</v>
      </c>
      <c r="Q51" s="211">
        <f t="shared" si="39"/>
        <v>0</v>
      </c>
      <c r="R51" s="211">
        <f t="shared" si="40"/>
        <v>0</v>
      </c>
      <c r="S51" s="211">
        <f t="shared" si="41"/>
        <v>0</v>
      </c>
      <c r="T51" s="211">
        <f t="shared" si="42"/>
        <v>0</v>
      </c>
      <c r="U51" s="211">
        <f t="shared" si="43"/>
        <v>0</v>
      </c>
      <c r="V51" s="211">
        <f t="shared" si="44"/>
        <v>0</v>
      </c>
      <c r="W51" s="211">
        <f t="shared" si="45"/>
        <v>0</v>
      </c>
      <c r="X51" s="211">
        <f t="shared" si="46"/>
        <v>1</v>
      </c>
      <c r="Y51" s="211">
        <f t="shared" si="47"/>
        <v>0</v>
      </c>
      <c r="Z51" s="211">
        <v>0</v>
      </c>
      <c r="AA51" s="211">
        <v>0</v>
      </c>
      <c r="AB51" s="211">
        <v>0</v>
      </c>
      <c r="AC51" s="211">
        <v>0</v>
      </c>
      <c r="AD51" s="211">
        <v>0</v>
      </c>
      <c r="AE51" s="211">
        <v>0</v>
      </c>
      <c r="AF51" s="211">
        <v>0</v>
      </c>
      <c r="AG51" s="211">
        <v>0</v>
      </c>
      <c r="AH51" s="211">
        <v>0</v>
      </c>
      <c r="AI51" s="211">
        <v>0</v>
      </c>
      <c r="AJ51" s="211" t="s">
        <v>493</v>
      </c>
      <c r="AK51" s="211" t="s">
        <v>493</v>
      </c>
      <c r="AL51" s="211" t="s">
        <v>493</v>
      </c>
      <c r="AM51" s="211" t="s">
        <v>493</v>
      </c>
      <c r="AN51" s="211" t="s">
        <v>493</v>
      </c>
      <c r="AO51" s="211" t="s">
        <v>493</v>
      </c>
      <c r="AP51" s="211" t="s">
        <v>493</v>
      </c>
      <c r="AQ51" s="211" t="s">
        <v>493</v>
      </c>
      <c r="AR51" s="211">
        <v>0</v>
      </c>
      <c r="AS51" s="211">
        <v>0</v>
      </c>
      <c r="AT51" s="211">
        <f>'施設資源化量内訳'!D51</f>
        <v>246</v>
      </c>
      <c r="AU51" s="211">
        <f>'施設資源化量内訳'!E51</f>
        <v>106</v>
      </c>
      <c r="AV51" s="211">
        <f>'施設資源化量内訳'!F51</f>
        <v>1</v>
      </c>
      <c r="AW51" s="211">
        <f>'施設資源化量内訳'!G51</f>
        <v>3</v>
      </c>
      <c r="AX51" s="211">
        <f>'施設資源化量内訳'!H51</f>
        <v>50</v>
      </c>
      <c r="AY51" s="211">
        <f>'施設資源化量内訳'!I51</f>
        <v>56</v>
      </c>
      <c r="AZ51" s="211">
        <f>'施設資源化量内訳'!J51</f>
        <v>14</v>
      </c>
      <c r="BA51" s="211">
        <f>'施設資源化量内訳'!K51</f>
        <v>0</v>
      </c>
      <c r="BB51" s="211">
        <f>'施設資源化量内訳'!L51</f>
        <v>15</v>
      </c>
      <c r="BC51" s="211">
        <f>'施設資源化量内訳'!M51</f>
        <v>0</v>
      </c>
      <c r="BD51" s="211">
        <f>'施設資源化量内訳'!N51</f>
        <v>0</v>
      </c>
      <c r="BE51" s="211">
        <f>'施設資源化量内訳'!O51</f>
        <v>0</v>
      </c>
      <c r="BF51" s="211">
        <f>'施設資源化量内訳'!P51</f>
        <v>0</v>
      </c>
      <c r="BG51" s="211">
        <f>'施設資源化量内訳'!Q51</f>
        <v>0</v>
      </c>
      <c r="BH51" s="211">
        <f>'施設資源化量内訳'!R51</f>
        <v>0</v>
      </c>
      <c r="BI51" s="211">
        <f>'施設資源化量内訳'!S51</f>
        <v>0</v>
      </c>
      <c r="BJ51" s="211">
        <f>'施設資源化量内訳'!T51</f>
        <v>0</v>
      </c>
      <c r="BK51" s="211">
        <f>'施設資源化量内訳'!U51</f>
        <v>0</v>
      </c>
      <c r="BL51" s="211">
        <f>'施設資源化量内訳'!V51</f>
        <v>0</v>
      </c>
      <c r="BM51" s="211">
        <f>'施設資源化量内訳'!W51</f>
        <v>0</v>
      </c>
      <c r="BN51" s="211">
        <f>'施設資源化量内訳'!X51</f>
        <v>1</v>
      </c>
      <c r="BO51" s="211">
        <f t="shared" si="48"/>
        <v>0</v>
      </c>
      <c r="BP51" s="211">
        <v>0</v>
      </c>
      <c r="BQ51" s="211">
        <v>0</v>
      </c>
      <c r="BR51" s="211">
        <v>0</v>
      </c>
      <c r="BS51" s="211">
        <v>0</v>
      </c>
      <c r="BT51" s="211">
        <v>0</v>
      </c>
      <c r="BU51" s="211">
        <v>0</v>
      </c>
      <c r="BV51" s="211">
        <v>0</v>
      </c>
      <c r="BW51" s="211">
        <v>0</v>
      </c>
      <c r="BX51" s="211">
        <v>0</v>
      </c>
      <c r="BY51" s="211">
        <v>0</v>
      </c>
      <c r="BZ51" s="211" t="s">
        <v>493</v>
      </c>
      <c r="CA51" s="211" t="s">
        <v>493</v>
      </c>
      <c r="CB51" s="211" t="s">
        <v>493</v>
      </c>
      <c r="CC51" s="211" t="s">
        <v>493</v>
      </c>
      <c r="CD51" s="211" t="s">
        <v>493</v>
      </c>
      <c r="CE51" s="211" t="s">
        <v>493</v>
      </c>
      <c r="CF51" s="211" t="s">
        <v>493</v>
      </c>
      <c r="CG51" s="211" t="s">
        <v>493</v>
      </c>
      <c r="CH51" s="211">
        <v>0</v>
      </c>
      <c r="CI51" s="211">
        <v>0</v>
      </c>
      <c r="CJ51" s="192" t="s">
        <v>494</v>
      </c>
    </row>
    <row r="52" spans="1:88" s="177" customFormat="1" ht="12" customHeight="1">
      <c r="A52" s="178" t="s">
        <v>152</v>
      </c>
      <c r="B52" s="179" t="s">
        <v>242</v>
      </c>
      <c r="C52" s="178" t="s">
        <v>243</v>
      </c>
      <c r="D52" s="211">
        <f t="shared" si="26"/>
        <v>192</v>
      </c>
      <c r="E52" s="211">
        <f t="shared" si="27"/>
        <v>74</v>
      </c>
      <c r="F52" s="211">
        <f t="shared" si="28"/>
        <v>1</v>
      </c>
      <c r="G52" s="211">
        <f t="shared" si="29"/>
        <v>2</v>
      </c>
      <c r="H52" s="211">
        <f t="shared" si="30"/>
        <v>45</v>
      </c>
      <c r="I52" s="211">
        <f t="shared" si="31"/>
        <v>54</v>
      </c>
      <c r="J52" s="211">
        <f t="shared" si="32"/>
        <v>7</v>
      </c>
      <c r="K52" s="211">
        <f t="shared" si="33"/>
        <v>0</v>
      </c>
      <c r="L52" s="211">
        <f t="shared" si="34"/>
        <v>8</v>
      </c>
      <c r="M52" s="211">
        <f t="shared" si="35"/>
        <v>0</v>
      </c>
      <c r="N52" s="211">
        <f t="shared" si="36"/>
        <v>0</v>
      </c>
      <c r="O52" s="211">
        <f t="shared" si="37"/>
        <v>0</v>
      </c>
      <c r="P52" s="211">
        <f t="shared" si="38"/>
        <v>0</v>
      </c>
      <c r="Q52" s="211">
        <f t="shared" si="39"/>
        <v>0</v>
      </c>
      <c r="R52" s="211">
        <f t="shared" si="40"/>
        <v>0</v>
      </c>
      <c r="S52" s="211">
        <f t="shared" si="41"/>
        <v>0</v>
      </c>
      <c r="T52" s="211">
        <f t="shared" si="42"/>
        <v>0</v>
      </c>
      <c r="U52" s="211">
        <f t="shared" si="43"/>
        <v>0</v>
      </c>
      <c r="V52" s="211">
        <f t="shared" si="44"/>
        <v>0</v>
      </c>
      <c r="W52" s="211">
        <f t="shared" si="45"/>
        <v>0</v>
      </c>
      <c r="X52" s="211">
        <f t="shared" si="46"/>
        <v>1</v>
      </c>
      <c r="Y52" s="211">
        <f t="shared" si="47"/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v>0</v>
      </c>
      <c r="AF52" s="211">
        <v>0</v>
      </c>
      <c r="AG52" s="211">
        <v>0</v>
      </c>
      <c r="AH52" s="211">
        <v>0</v>
      </c>
      <c r="AI52" s="211">
        <v>0</v>
      </c>
      <c r="AJ52" s="211" t="s">
        <v>493</v>
      </c>
      <c r="AK52" s="211" t="s">
        <v>493</v>
      </c>
      <c r="AL52" s="211" t="s">
        <v>493</v>
      </c>
      <c r="AM52" s="211" t="s">
        <v>493</v>
      </c>
      <c r="AN52" s="211" t="s">
        <v>493</v>
      </c>
      <c r="AO52" s="211" t="s">
        <v>493</v>
      </c>
      <c r="AP52" s="211" t="s">
        <v>493</v>
      </c>
      <c r="AQ52" s="211" t="s">
        <v>493</v>
      </c>
      <c r="AR52" s="211">
        <v>0</v>
      </c>
      <c r="AS52" s="211">
        <v>0</v>
      </c>
      <c r="AT52" s="211">
        <f>'施設資源化量内訳'!D52</f>
        <v>192</v>
      </c>
      <c r="AU52" s="211">
        <f>'施設資源化量内訳'!E52</f>
        <v>74</v>
      </c>
      <c r="AV52" s="211">
        <f>'施設資源化量内訳'!F52</f>
        <v>1</v>
      </c>
      <c r="AW52" s="211">
        <f>'施設資源化量内訳'!G52</f>
        <v>2</v>
      </c>
      <c r="AX52" s="211">
        <f>'施設資源化量内訳'!H52</f>
        <v>45</v>
      </c>
      <c r="AY52" s="211">
        <f>'施設資源化量内訳'!I52</f>
        <v>54</v>
      </c>
      <c r="AZ52" s="211">
        <f>'施設資源化量内訳'!J52</f>
        <v>7</v>
      </c>
      <c r="BA52" s="211">
        <f>'施設資源化量内訳'!K52</f>
        <v>0</v>
      </c>
      <c r="BB52" s="211">
        <f>'施設資源化量内訳'!L52</f>
        <v>8</v>
      </c>
      <c r="BC52" s="211">
        <f>'施設資源化量内訳'!M52</f>
        <v>0</v>
      </c>
      <c r="BD52" s="211">
        <f>'施設資源化量内訳'!N52</f>
        <v>0</v>
      </c>
      <c r="BE52" s="211">
        <f>'施設資源化量内訳'!O52</f>
        <v>0</v>
      </c>
      <c r="BF52" s="211">
        <f>'施設資源化量内訳'!P52</f>
        <v>0</v>
      </c>
      <c r="BG52" s="211">
        <f>'施設資源化量内訳'!Q52</f>
        <v>0</v>
      </c>
      <c r="BH52" s="211">
        <f>'施設資源化量内訳'!R52</f>
        <v>0</v>
      </c>
      <c r="BI52" s="211">
        <f>'施設資源化量内訳'!S52</f>
        <v>0</v>
      </c>
      <c r="BJ52" s="211">
        <f>'施設資源化量内訳'!T52</f>
        <v>0</v>
      </c>
      <c r="BK52" s="211">
        <f>'施設資源化量内訳'!U52</f>
        <v>0</v>
      </c>
      <c r="BL52" s="211">
        <f>'施設資源化量内訳'!V52</f>
        <v>0</v>
      </c>
      <c r="BM52" s="211">
        <f>'施設資源化量内訳'!W52</f>
        <v>0</v>
      </c>
      <c r="BN52" s="211">
        <f>'施設資源化量内訳'!X52</f>
        <v>1</v>
      </c>
      <c r="BO52" s="211">
        <f t="shared" si="48"/>
        <v>0</v>
      </c>
      <c r="BP52" s="211">
        <v>0</v>
      </c>
      <c r="BQ52" s="211">
        <v>0</v>
      </c>
      <c r="BR52" s="211">
        <v>0</v>
      </c>
      <c r="BS52" s="211">
        <v>0</v>
      </c>
      <c r="BT52" s="211">
        <v>0</v>
      </c>
      <c r="BU52" s="211">
        <v>0</v>
      </c>
      <c r="BV52" s="211">
        <v>0</v>
      </c>
      <c r="BW52" s="211">
        <v>0</v>
      </c>
      <c r="BX52" s="211">
        <v>0</v>
      </c>
      <c r="BY52" s="211">
        <v>0</v>
      </c>
      <c r="BZ52" s="211" t="s">
        <v>493</v>
      </c>
      <c r="CA52" s="211" t="s">
        <v>493</v>
      </c>
      <c r="CB52" s="211" t="s">
        <v>493</v>
      </c>
      <c r="CC52" s="211" t="s">
        <v>493</v>
      </c>
      <c r="CD52" s="211" t="s">
        <v>493</v>
      </c>
      <c r="CE52" s="211" t="s">
        <v>493</v>
      </c>
      <c r="CF52" s="211" t="s">
        <v>493</v>
      </c>
      <c r="CG52" s="211" t="s">
        <v>493</v>
      </c>
      <c r="CH52" s="211">
        <v>0</v>
      </c>
      <c r="CI52" s="211">
        <v>0</v>
      </c>
      <c r="CJ52" s="192" t="s">
        <v>494</v>
      </c>
    </row>
    <row r="53" spans="1:88" s="177" customFormat="1" ht="12" customHeight="1">
      <c r="A53" s="178" t="s">
        <v>152</v>
      </c>
      <c r="B53" s="179" t="s">
        <v>244</v>
      </c>
      <c r="C53" s="178" t="s">
        <v>245</v>
      </c>
      <c r="D53" s="211">
        <f t="shared" si="26"/>
        <v>243</v>
      </c>
      <c r="E53" s="211">
        <f t="shared" si="27"/>
        <v>91</v>
      </c>
      <c r="F53" s="211">
        <f t="shared" si="28"/>
        <v>1</v>
      </c>
      <c r="G53" s="211">
        <f t="shared" si="29"/>
        <v>6</v>
      </c>
      <c r="H53" s="211">
        <f t="shared" si="30"/>
        <v>48</v>
      </c>
      <c r="I53" s="211">
        <f t="shared" si="31"/>
        <v>58</v>
      </c>
      <c r="J53" s="211">
        <f t="shared" si="32"/>
        <v>14</v>
      </c>
      <c r="K53" s="211">
        <f t="shared" si="33"/>
        <v>0</v>
      </c>
      <c r="L53" s="211">
        <f t="shared" si="34"/>
        <v>24</v>
      </c>
      <c r="M53" s="211">
        <f t="shared" si="35"/>
        <v>0</v>
      </c>
      <c r="N53" s="211">
        <f t="shared" si="36"/>
        <v>0</v>
      </c>
      <c r="O53" s="211">
        <f t="shared" si="37"/>
        <v>0</v>
      </c>
      <c r="P53" s="211">
        <f t="shared" si="38"/>
        <v>0</v>
      </c>
      <c r="Q53" s="211">
        <f t="shared" si="39"/>
        <v>0</v>
      </c>
      <c r="R53" s="211">
        <f t="shared" si="40"/>
        <v>0</v>
      </c>
      <c r="S53" s="211">
        <f t="shared" si="41"/>
        <v>0</v>
      </c>
      <c r="T53" s="211">
        <f t="shared" si="42"/>
        <v>0</v>
      </c>
      <c r="U53" s="211">
        <f t="shared" si="43"/>
        <v>0</v>
      </c>
      <c r="V53" s="211">
        <f t="shared" si="44"/>
        <v>0</v>
      </c>
      <c r="W53" s="211">
        <f t="shared" si="45"/>
        <v>0</v>
      </c>
      <c r="X53" s="211">
        <f t="shared" si="46"/>
        <v>1</v>
      </c>
      <c r="Y53" s="211">
        <f t="shared" si="47"/>
        <v>0</v>
      </c>
      <c r="Z53" s="211">
        <v>0</v>
      </c>
      <c r="AA53" s="211">
        <v>0</v>
      </c>
      <c r="AB53" s="211">
        <v>0</v>
      </c>
      <c r="AC53" s="211">
        <v>0</v>
      </c>
      <c r="AD53" s="211">
        <v>0</v>
      </c>
      <c r="AE53" s="211">
        <v>0</v>
      </c>
      <c r="AF53" s="211">
        <v>0</v>
      </c>
      <c r="AG53" s="211">
        <v>0</v>
      </c>
      <c r="AH53" s="211">
        <v>0</v>
      </c>
      <c r="AI53" s="211">
        <v>0</v>
      </c>
      <c r="AJ53" s="211" t="s">
        <v>493</v>
      </c>
      <c r="AK53" s="211" t="s">
        <v>493</v>
      </c>
      <c r="AL53" s="211" t="s">
        <v>493</v>
      </c>
      <c r="AM53" s="211" t="s">
        <v>493</v>
      </c>
      <c r="AN53" s="211" t="s">
        <v>493</v>
      </c>
      <c r="AO53" s="211" t="s">
        <v>493</v>
      </c>
      <c r="AP53" s="211" t="s">
        <v>493</v>
      </c>
      <c r="AQ53" s="211" t="s">
        <v>493</v>
      </c>
      <c r="AR53" s="211">
        <v>0</v>
      </c>
      <c r="AS53" s="211">
        <v>0</v>
      </c>
      <c r="AT53" s="211">
        <f>'施設資源化量内訳'!D53</f>
        <v>243</v>
      </c>
      <c r="AU53" s="211">
        <f>'施設資源化量内訳'!E53</f>
        <v>91</v>
      </c>
      <c r="AV53" s="211">
        <f>'施設資源化量内訳'!F53</f>
        <v>1</v>
      </c>
      <c r="AW53" s="211">
        <f>'施設資源化量内訳'!G53</f>
        <v>6</v>
      </c>
      <c r="AX53" s="211">
        <f>'施設資源化量内訳'!H53</f>
        <v>48</v>
      </c>
      <c r="AY53" s="211">
        <f>'施設資源化量内訳'!I53</f>
        <v>58</v>
      </c>
      <c r="AZ53" s="211">
        <f>'施設資源化量内訳'!J53</f>
        <v>14</v>
      </c>
      <c r="BA53" s="211">
        <f>'施設資源化量内訳'!K53</f>
        <v>0</v>
      </c>
      <c r="BB53" s="211">
        <f>'施設資源化量内訳'!L53</f>
        <v>24</v>
      </c>
      <c r="BC53" s="211">
        <f>'施設資源化量内訳'!M53</f>
        <v>0</v>
      </c>
      <c r="BD53" s="211">
        <f>'施設資源化量内訳'!N53</f>
        <v>0</v>
      </c>
      <c r="BE53" s="211">
        <f>'施設資源化量内訳'!O53</f>
        <v>0</v>
      </c>
      <c r="BF53" s="211">
        <f>'施設資源化量内訳'!P53</f>
        <v>0</v>
      </c>
      <c r="BG53" s="211">
        <f>'施設資源化量内訳'!Q53</f>
        <v>0</v>
      </c>
      <c r="BH53" s="211">
        <f>'施設資源化量内訳'!R53</f>
        <v>0</v>
      </c>
      <c r="BI53" s="211">
        <f>'施設資源化量内訳'!S53</f>
        <v>0</v>
      </c>
      <c r="BJ53" s="211">
        <f>'施設資源化量内訳'!T53</f>
        <v>0</v>
      </c>
      <c r="BK53" s="211">
        <f>'施設資源化量内訳'!U53</f>
        <v>0</v>
      </c>
      <c r="BL53" s="211">
        <f>'施設資源化量内訳'!V53</f>
        <v>0</v>
      </c>
      <c r="BM53" s="211">
        <f>'施設資源化量内訳'!W53</f>
        <v>0</v>
      </c>
      <c r="BN53" s="211">
        <f>'施設資源化量内訳'!X53</f>
        <v>1</v>
      </c>
      <c r="BO53" s="211">
        <f t="shared" si="48"/>
        <v>0</v>
      </c>
      <c r="BP53" s="211">
        <v>0</v>
      </c>
      <c r="BQ53" s="211">
        <v>0</v>
      </c>
      <c r="BR53" s="211">
        <v>0</v>
      </c>
      <c r="BS53" s="211">
        <v>0</v>
      </c>
      <c r="BT53" s="211">
        <v>0</v>
      </c>
      <c r="BU53" s="211">
        <v>0</v>
      </c>
      <c r="BV53" s="211">
        <v>0</v>
      </c>
      <c r="BW53" s="211">
        <v>0</v>
      </c>
      <c r="BX53" s="211">
        <v>0</v>
      </c>
      <c r="BY53" s="211">
        <v>0</v>
      </c>
      <c r="BZ53" s="211" t="s">
        <v>493</v>
      </c>
      <c r="CA53" s="211" t="s">
        <v>493</v>
      </c>
      <c r="CB53" s="211" t="s">
        <v>493</v>
      </c>
      <c r="CC53" s="211" t="s">
        <v>493</v>
      </c>
      <c r="CD53" s="211" t="s">
        <v>493</v>
      </c>
      <c r="CE53" s="211" t="s">
        <v>493</v>
      </c>
      <c r="CF53" s="211" t="s">
        <v>493</v>
      </c>
      <c r="CG53" s="211" t="s">
        <v>493</v>
      </c>
      <c r="CH53" s="211">
        <v>0</v>
      </c>
      <c r="CI53" s="211">
        <v>0</v>
      </c>
      <c r="CJ53" s="192" t="s">
        <v>494</v>
      </c>
    </row>
    <row r="54" spans="1:88" s="177" customFormat="1" ht="12" customHeight="1">
      <c r="A54" s="178" t="s">
        <v>152</v>
      </c>
      <c r="B54" s="179" t="s">
        <v>246</v>
      </c>
      <c r="C54" s="178" t="s">
        <v>446</v>
      </c>
      <c r="D54" s="211">
        <f t="shared" si="26"/>
        <v>176</v>
      </c>
      <c r="E54" s="211">
        <f t="shared" si="27"/>
        <v>67</v>
      </c>
      <c r="F54" s="211">
        <f t="shared" si="28"/>
        <v>1</v>
      </c>
      <c r="G54" s="211">
        <f t="shared" si="29"/>
        <v>2</v>
      </c>
      <c r="H54" s="211">
        <f t="shared" si="30"/>
        <v>38</v>
      </c>
      <c r="I54" s="211">
        <f t="shared" si="31"/>
        <v>48</v>
      </c>
      <c r="J54" s="211">
        <f t="shared" si="32"/>
        <v>9</v>
      </c>
      <c r="K54" s="211">
        <f t="shared" si="33"/>
        <v>0</v>
      </c>
      <c r="L54" s="211">
        <f t="shared" si="34"/>
        <v>11</v>
      </c>
      <c r="M54" s="211">
        <f t="shared" si="35"/>
        <v>0</v>
      </c>
      <c r="N54" s="211">
        <f t="shared" si="36"/>
        <v>0</v>
      </c>
      <c r="O54" s="211">
        <f t="shared" si="37"/>
        <v>0</v>
      </c>
      <c r="P54" s="211">
        <f t="shared" si="38"/>
        <v>0</v>
      </c>
      <c r="Q54" s="211">
        <f t="shared" si="39"/>
        <v>0</v>
      </c>
      <c r="R54" s="211">
        <f t="shared" si="40"/>
        <v>0</v>
      </c>
      <c r="S54" s="211">
        <f t="shared" si="41"/>
        <v>0</v>
      </c>
      <c r="T54" s="211">
        <f t="shared" si="42"/>
        <v>0</v>
      </c>
      <c r="U54" s="211">
        <f t="shared" si="43"/>
        <v>0</v>
      </c>
      <c r="V54" s="211">
        <f t="shared" si="44"/>
        <v>0</v>
      </c>
      <c r="W54" s="211">
        <f t="shared" si="45"/>
        <v>0</v>
      </c>
      <c r="X54" s="211">
        <f t="shared" si="46"/>
        <v>0</v>
      </c>
      <c r="Y54" s="211">
        <f t="shared" si="47"/>
        <v>0</v>
      </c>
      <c r="Z54" s="211">
        <v>0</v>
      </c>
      <c r="AA54" s="211">
        <v>0</v>
      </c>
      <c r="AB54" s="211">
        <v>0</v>
      </c>
      <c r="AC54" s="211">
        <v>0</v>
      </c>
      <c r="AD54" s="211">
        <v>0</v>
      </c>
      <c r="AE54" s="211">
        <v>0</v>
      </c>
      <c r="AF54" s="211">
        <v>0</v>
      </c>
      <c r="AG54" s="211">
        <v>0</v>
      </c>
      <c r="AH54" s="211">
        <v>0</v>
      </c>
      <c r="AI54" s="211">
        <v>0</v>
      </c>
      <c r="AJ54" s="211" t="s">
        <v>493</v>
      </c>
      <c r="AK54" s="211" t="s">
        <v>493</v>
      </c>
      <c r="AL54" s="211" t="s">
        <v>493</v>
      </c>
      <c r="AM54" s="211" t="s">
        <v>493</v>
      </c>
      <c r="AN54" s="211" t="s">
        <v>493</v>
      </c>
      <c r="AO54" s="211" t="s">
        <v>493</v>
      </c>
      <c r="AP54" s="211" t="s">
        <v>493</v>
      </c>
      <c r="AQ54" s="211" t="s">
        <v>493</v>
      </c>
      <c r="AR54" s="211">
        <v>0</v>
      </c>
      <c r="AS54" s="211">
        <v>0</v>
      </c>
      <c r="AT54" s="211">
        <f>'施設資源化量内訳'!D54</f>
        <v>176</v>
      </c>
      <c r="AU54" s="211">
        <f>'施設資源化量内訳'!E54</f>
        <v>67</v>
      </c>
      <c r="AV54" s="211">
        <f>'施設資源化量内訳'!F54</f>
        <v>1</v>
      </c>
      <c r="AW54" s="211">
        <f>'施設資源化量内訳'!G54</f>
        <v>2</v>
      </c>
      <c r="AX54" s="211">
        <f>'施設資源化量内訳'!H54</f>
        <v>38</v>
      </c>
      <c r="AY54" s="211">
        <f>'施設資源化量内訳'!I54</f>
        <v>48</v>
      </c>
      <c r="AZ54" s="211">
        <f>'施設資源化量内訳'!J54</f>
        <v>9</v>
      </c>
      <c r="BA54" s="211">
        <f>'施設資源化量内訳'!K54</f>
        <v>0</v>
      </c>
      <c r="BB54" s="211">
        <f>'施設資源化量内訳'!L54</f>
        <v>11</v>
      </c>
      <c r="BC54" s="211">
        <f>'施設資源化量内訳'!M54</f>
        <v>0</v>
      </c>
      <c r="BD54" s="211">
        <f>'施設資源化量内訳'!N54</f>
        <v>0</v>
      </c>
      <c r="BE54" s="211">
        <f>'施設資源化量内訳'!O54</f>
        <v>0</v>
      </c>
      <c r="BF54" s="211">
        <f>'施設資源化量内訳'!P54</f>
        <v>0</v>
      </c>
      <c r="BG54" s="211">
        <f>'施設資源化量内訳'!Q54</f>
        <v>0</v>
      </c>
      <c r="BH54" s="211">
        <f>'施設資源化量内訳'!R54</f>
        <v>0</v>
      </c>
      <c r="BI54" s="211">
        <f>'施設資源化量内訳'!S54</f>
        <v>0</v>
      </c>
      <c r="BJ54" s="211">
        <f>'施設資源化量内訳'!T54</f>
        <v>0</v>
      </c>
      <c r="BK54" s="211">
        <f>'施設資源化量内訳'!U54</f>
        <v>0</v>
      </c>
      <c r="BL54" s="211">
        <f>'施設資源化量内訳'!V54</f>
        <v>0</v>
      </c>
      <c r="BM54" s="211">
        <f>'施設資源化量内訳'!W54</f>
        <v>0</v>
      </c>
      <c r="BN54" s="211">
        <f>'施設資源化量内訳'!X54</f>
        <v>0</v>
      </c>
      <c r="BO54" s="211">
        <f t="shared" si="48"/>
        <v>0</v>
      </c>
      <c r="BP54" s="211">
        <v>0</v>
      </c>
      <c r="BQ54" s="211">
        <v>0</v>
      </c>
      <c r="BR54" s="211">
        <v>0</v>
      </c>
      <c r="BS54" s="211">
        <v>0</v>
      </c>
      <c r="BT54" s="211">
        <v>0</v>
      </c>
      <c r="BU54" s="211">
        <v>0</v>
      </c>
      <c r="BV54" s="211">
        <v>0</v>
      </c>
      <c r="BW54" s="211">
        <v>0</v>
      </c>
      <c r="BX54" s="211">
        <v>0</v>
      </c>
      <c r="BY54" s="211">
        <v>0</v>
      </c>
      <c r="BZ54" s="211" t="s">
        <v>493</v>
      </c>
      <c r="CA54" s="211" t="s">
        <v>493</v>
      </c>
      <c r="CB54" s="211" t="s">
        <v>493</v>
      </c>
      <c r="CC54" s="211" t="s">
        <v>493</v>
      </c>
      <c r="CD54" s="211" t="s">
        <v>493</v>
      </c>
      <c r="CE54" s="211" t="s">
        <v>493</v>
      </c>
      <c r="CF54" s="211" t="s">
        <v>493</v>
      </c>
      <c r="CG54" s="211" t="s">
        <v>493</v>
      </c>
      <c r="CH54" s="211">
        <v>0</v>
      </c>
      <c r="CI54" s="211">
        <v>0</v>
      </c>
      <c r="CJ54" s="192" t="s">
        <v>494</v>
      </c>
    </row>
    <row r="55" spans="1:88" s="177" customFormat="1" ht="12" customHeight="1">
      <c r="A55" s="178" t="s">
        <v>152</v>
      </c>
      <c r="B55" s="179" t="s">
        <v>447</v>
      </c>
      <c r="C55" s="178" t="s">
        <v>448</v>
      </c>
      <c r="D55" s="211">
        <f t="shared" si="26"/>
        <v>1407</v>
      </c>
      <c r="E55" s="211">
        <f t="shared" si="27"/>
        <v>579</v>
      </c>
      <c r="F55" s="211">
        <f t="shared" si="28"/>
        <v>2</v>
      </c>
      <c r="G55" s="211">
        <f t="shared" si="29"/>
        <v>0</v>
      </c>
      <c r="H55" s="211">
        <f t="shared" si="30"/>
        <v>148</v>
      </c>
      <c r="I55" s="211">
        <f t="shared" si="31"/>
        <v>206</v>
      </c>
      <c r="J55" s="211">
        <f t="shared" si="32"/>
        <v>58</v>
      </c>
      <c r="K55" s="211">
        <f t="shared" si="33"/>
        <v>0</v>
      </c>
      <c r="L55" s="211">
        <f t="shared" si="34"/>
        <v>177</v>
      </c>
      <c r="M55" s="211">
        <f t="shared" si="35"/>
        <v>0</v>
      </c>
      <c r="N55" s="211">
        <f t="shared" si="36"/>
        <v>1</v>
      </c>
      <c r="O55" s="211">
        <f t="shared" si="37"/>
        <v>0</v>
      </c>
      <c r="P55" s="211">
        <f t="shared" si="38"/>
        <v>0</v>
      </c>
      <c r="Q55" s="211">
        <f t="shared" si="39"/>
        <v>226</v>
      </c>
      <c r="R55" s="211">
        <f t="shared" si="40"/>
        <v>0</v>
      </c>
      <c r="S55" s="211">
        <f t="shared" si="41"/>
        <v>0</v>
      </c>
      <c r="T55" s="211">
        <f t="shared" si="42"/>
        <v>0</v>
      </c>
      <c r="U55" s="211">
        <f t="shared" si="43"/>
        <v>0</v>
      </c>
      <c r="V55" s="211">
        <f t="shared" si="44"/>
        <v>0</v>
      </c>
      <c r="W55" s="211">
        <f t="shared" si="45"/>
        <v>0</v>
      </c>
      <c r="X55" s="211">
        <f t="shared" si="46"/>
        <v>10</v>
      </c>
      <c r="Y55" s="211">
        <f t="shared" si="47"/>
        <v>492</v>
      </c>
      <c r="Z55" s="211">
        <v>490</v>
      </c>
      <c r="AA55" s="211">
        <v>2</v>
      </c>
      <c r="AB55" s="211">
        <v>0</v>
      </c>
      <c r="AC55" s="211">
        <v>0</v>
      </c>
      <c r="AD55" s="211">
        <v>0</v>
      </c>
      <c r="AE55" s="211">
        <v>0</v>
      </c>
      <c r="AF55" s="211">
        <v>0</v>
      </c>
      <c r="AG55" s="211">
        <v>0</v>
      </c>
      <c r="AH55" s="211">
        <v>0</v>
      </c>
      <c r="AI55" s="211">
        <v>0</v>
      </c>
      <c r="AJ55" s="211" t="s">
        <v>493</v>
      </c>
      <c r="AK55" s="211" t="s">
        <v>493</v>
      </c>
      <c r="AL55" s="211" t="s">
        <v>493</v>
      </c>
      <c r="AM55" s="211" t="s">
        <v>493</v>
      </c>
      <c r="AN55" s="211" t="s">
        <v>493</v>
      </c>
      <c r="AO55" s="211" t="s">
        <v>493</v>
      </c>
      <c r="AP55" s="211" t="s">
        <v>493</v>
      </c>
      <c r="AQ55" s="211" t="s">
        <v>493</v>
      </c>
      <c r="AR55" s="211">
        <v>0</v>
      </c>
      <c r="AS55" s="211">
        <v>0</v>
      </c>
      <c r="AT55" s="211">
        <f>'施設資源化量内訳'!D55</f>
        <v>820</v>
      </c>
      <c r="AU55" s="211">
        <f>'施設資源化量内訳'!E55</f>
        <v>0</v>
      </c>
      <c r="AV55" s="211">
        <f>'施設資源化量内訳'!F55</f>
        <v>0</v>
      </c>
      <c r="AW55" s="211">
        <f>'施設資源化量内訳'!G55</f>
        <v>0</v>
      </c>
      <c r="AX55" s="211">
        <f>'施設資源化量内訳'!H55</f>
        <v>146</v>
      </c>
      <c r="AY55" s="211">
        <f>'施設資源化量内訳'!I55</f>
        <v>202</v>
      </c>
      <c r="AZ55" s="211">
        <f>'施設資源化量内訳'!J55</f>
        <v>58</v>
      </c>
      <c r="BA55" s="211">
        <f>'施設資源化量内訳'!K55</f>
        <v>0</v>
      </c>
      <c r="BB55" s="211">
        <f>'施設資源化量内訳'!L55</f>
        <v>177</v>
      </c>
      <c r="BC55" s="211">
        <f>'施設資源化量内訳'!M55</f>
        <v>0</v>
      </c>
      <c r="BD55" s="211">
        <f>'施設資源化量内訳'!N55</f>
        <v>1</v>
      </c>
      <c r="BE55" s="211">
        <f>'施設資源化量内訳'!O55</f>
        <v>0</v>
      </c>
      <c r="BF55" s="211">
        <f>'施設資源化量内訳'!P55</f>
        <v>0</v>
      </c>
      <c r="BG55" s="211">
        <f>'施設資源化量内訳'!Q55</f>
        <v>226</v>
      </c>
      <c r="BH55" s="211">
        <f>'施設資源化量内訳'!R55</f>
        <v>0</v>
      </c>
      <c r="BI55" s="211">
        <f>'施設資源化量内訳'!S55</f>
        <v>0</v>
      </c>
      <c r="BJ55" s="211">
        <f>'施設資源化量内訳'!T55</f>
        <v>0</v>
      </c>
      <c r="BK55" s="211">
        <f>'施設資源化量内訳'!U55</f>
        <v>0</v>
      </c>
      <c r="BL55" s="211">
        <f>'施設資源化量内訳'!V55</f>
        <v>0</v>
      </c>
      <c r="BM55" s="211">
        <f>'施設資源化量内訳'!W55</f>
        <v>0</v>
      </c>
      <c r="BN55" s="211">
        <f>'施設資源化量内訳'!X55</f>
        <v>10</v>
      </c>
      <c r="BO55" s="211">
        <f t="shared" si="48"/>
        <v>95</v>
      </c>
      <c r="BP55" s="211">
        <v>89</v>
      </c>
      <c r="BQ55" s="211">
        <v>0</v>
      </c>
      <c r="BR55" s="211">
        <v>0</v>
      </c>
      <c r="BS55" s="211">
        <v>2</v>
      </c>
      <c r="BT55" s="211">
        <v>4</v>
      </c>
      <c r="BU55" s="211">
        <v>0</v>
      </c>
      <c r="BV55" s="211">
        <v>0</v>
      </c>
      <c r="BW55" s="211">
        <v>0</v>
      </c>
      <c r="BX55" s="211">
        <v>0</v>
      </c>
      <c r="BY55" s="211">
        <v>0</v>
      </c>
      <c r="BZ55" s="211" t="s">
        <v>493</v>
      </c>
      <c r="CA55" s="211" t="s">
        <v>493</v>
      </c>
      <c r="CB55" s="211" t="s">
        <v>493</v>
      </c>
      <c r="CC55" s="211" t="s">
        <v>493</v>
      </c>
      <c r="CD55" s="211" t="s">
        <v>493</v>
      </c>
      <c r="CE55" s="211" t="s">
        <v>493</v>
      </c>
      <c r="CF55" s="211" t="s">
        <v>493</v>
      </c>
      <c r="CG55" s="211" t="s">
        <v>493</v>
      </c>
      <c r="CH55" s="211">
        <v>0</v>
      </c>
      <c r="CI55" s="211">
        <v>0</v>
      </c>
      <c r="CJ55" s="192" t="s">
        <v>494</v>
      </c>
    </row>
    <row r="56" spans="1:88" s="177" customFormat="1" ht="12" customHeight="1">
      <c r="A56" s="178" t="s">
        <v>152</v>
      </c>
      <c r="B56" s="179" t="s">
        <v>449</v>
      </c>
      <c r="C56" s="178" t="s">
        <v>450</v>
      </c>
      <c r="D56" s="211">
        <f t="shared" si="26"/>
        <v>587</v>
      </c>
      <c r="E56" s="211">
        <f t="shared" si="27"/>
        <v>140</v>
      </c>
      <c r="F56" s="211">
        <f t="shared" si="28"/>
        <v>1</v>
      </c>
      <c r="G56" s="211">
        <f t="shared" si="29"/>
        <v>2</v>
      </c>
      <c r="H56" s="211">
        <f t="shared" si="30"/>
        <v>111</v>
      </c>
      <c r="I56" s="211">
        <f t="shared" si="31"/>
        <v>97</v>
      </c>
      <c r="J56" s="211">
        <f t="shared" si="32"/>
        <v>26</v>
      </c>
      <c r="K56" s="211">
        <f t="shared" si="33"/>
        <v>0</v>
      </c>
      <c r="L56" s="211">
        <f t="shared" si="34"/>
        <v>0</v>
      </c>
      <c r="M56" s="211">
        <f t="shared" si="35"/>
        <v>58</v>
      </c>
      <c r="N56" s="211">
        <f t="shared" si="36"/>
        <v>0</v>
      </c>
      <c r="O56" s="211">
        <f t="shared" si="37"/>
        <v>0</v>
      </c>
      <c r="P56" s="211">
        <f t="shared" si="38"/>
        <v>0</v>
      </c>
      <c r="Q56" s="211">
        <f t="shared" si="39"/>
        <v>147</v>
      </c>
      <c r="R56" s="211">
        <f t="shared" si="40"/>
        <v>0</v>
      </c>
      <c r="S56" s="211">
        <f t="shared" si="41"/>
        <v>0</v>
      </c>
      <c r="T56" s="211">
        <f t="shared" si="42"/>
        <v>0</v>
      </c>
      <c r="U56" s="211">
        <f t="shared" si="43"/>
        <v>0</v>
      </c>
      <c r="V56" s="211">
        <f t="shared" si="44"/>
        <v>0</v>
      </c>
      <c r="W56" s="211">
        <f t="shared" si="45"/>
        <v>0</v>
      </c>
      <c r="X56" s="211">
        <f t="shared" si="46"/>
        <v>5</v>
      </c>
      <c r="Y56" s="211">
        <f t="shared" si="47"/>
        <v>266</v>
      </c>
      <c r="Z56" s="211">
        <v>140</v>
      </c>
      <c r="AA56" s="211">
        <v>1</v>
      </c>
      <c r="AB56" s="211">
        <v>2</v>
      </c>
      <c r="AC56" s="211">
        <v>0</v>
      </c>
      <c r="AD56" s="211">
        <v>97</v>
      </c>
      <c r="AE56" s="211">
        <v>26</v>
      </c>
      <c r="AF56" s="211">
        <v>0</v>
      </c>
      <c r="AG56" s="211">
        <v>0</v>
      </c>
      <c r="AH56" s="211">
        <v>0</v>
      </c>
      <c r="AI56" s="211">
        <v>0</v>
      </c>
      <c r="AJ56" s="211" t="s">
        <v>493</v>
      </c>
      <c r="AK56" s="211" t="s">
        <v>493</v>
      </c>
      <c r="AL56" s="211" t="s">
        <v>493</v>
      </c>
      <c r="AM56" s="211" t="s">
        <v>493</v>
      </c>
      <c r="AN56" s="211" t="s">
        <v>493</v>
      </c>
      <c r="AO56" s="211" t="s">
        <v>493</v>
      </c>
      <c r="AP56" s="211" t="s">
        <v>493</v>
      </c>
      <c r="AQ56" s="211" t="s">
        <v>493</v>
      </c>
      <c r="AR56" s="211">
        <v>0</v>
      </c>
      <c r="AS56" s="211">
        <v>0</v>
      </c>
      <c r="AT56" s="211">
        <f>'施設資源化量内訳'!D56</f>
        <v>321</v>
      </c>
      <c r="AU56" s="211">
        <f>'施設資源化量内訳'!E56</f>
        <v>0</v>
      </c>
      <c r="AV56" s="211">
        <f>'施設資源化量内訳'!F56</f>
        <v>0</v>
      </c>
      <c r="AW56" s="211">
        <f>'施設資源化量内訳'!G56</f>
        <v>0</v>
      </c>
      <c r="AX56" s="211">
        <f>'施設資源化量内訳'!H56</f>
        <v>111</v>
      </c>
      <c r="AY56" s="211">
        <f>'施設資源化量内訳'!I56</f>
        <v>0</v>
      </c>
      <c r="AZ56" s="211">
        <f>'施設資源化量内訳'!J56</f>
        <v>0</v>
      </c>
      <c r="BA56" s="211">
        <f>'施設資源化量内訳'!K56</f>
        <v>0</v>
      </c>
      <c r="BB56" s="211">
        <f>'施設資源化量内訳'!L56</f>
        <v>0</v>
      </c>
      <c r="BC56" s="211">
        <f>'施設資源化量内訳'!M56</f>
        <v>58</v>
      </c>
      <c r="BD56" s="211">
        <f>'施設資源化量内訳'!N56</f>
        <v>0</v>
      </c>
      <c r="BE56" s="211">
        <f>'施設資源化量内訳'!O56</f>
        <v>0</v>
      </c>
      <c r="BF56" s="211">
        <f>'施設資源化量内訳'!P56</f>
        <v>0</v>
      </c>
      <c r="BG56" s="211">
        <f>'施設資源化量内訳'!Q56</f>
        <v>147</v>
      </c>
      <c r="BH56" s="211">
        <f>'施設資源化量内訳'!R56</f>
        <v>0</v>
      </c>
      <c r="BI56" s="211">
        <f>'施設資源化量内訳'!S56</f>
        <v>0</v>
      </c>
      <c r="BJ56" s="211">
        <f>'施設資源化量内訳'!T56</f>
        <v>0</v>
      </c>
      <c r="BK56" s="211">
        <f>'施設資源化量内訳'!U56</f>
        <v>0</v>
      </c>
      <c r="BL56" s="211">
        <f>'施設資源化量内訳'!V56</f>
        <v>0</v>
      </c>
      <c r="BM56" s="211">
        <f>'施設資源化量内訳'!W56</f>
        <v>0</v>
      </c>
      <c r="BN56" s="211">
        <f>'施設資源化量内訳'!X56</f>
        <v>5</v>
      </c>
      <c r="BO56" s="211">
        <f t="shared" si="48"/>
        <v>0</v>
      </c>
      <c r="BP56" s="211">
        <v>0</v>
      </c>
      <c r="BQ56" s="211">
        <v>0</v>
      </c>
      <c r="BR56" s="211">
        <v>0</v>
      </c>
      <c r="BS56" s="211">
        <v>0</v>
      </c>
      <c r="BT56" s="211">
        <v>0</v>
      </c>
      <c r="BU56" s="211">
        <v>0</v>
      </c>
      <c r="BV56" s="211">
        <v>0</v>
      </c>
      <c r="BW56" s="211">
        <v>0</v>
      </c>
      <c r="BX56" s="211">
        <v>0</v>
      </c>
      <c r="BY56" s="211">
        <v>0</v>
      </c>
      <c r="BZ56" s="211" t="s">
        <v>493</v>
      </c>
      <c r="CA56" s="211" t="s">
        <v>493</v>
      </c>
      <c r="CB56" s="211" t="s">
        <v>493</v>
      </c>
      <c r="CC56" s="211" t="s">
        <v>493</v>
      </c>
      <c r="CD56" s="211" t="s">
        <v>493</v>
      </c>
      <c r="CE56" s="211" t="s">
        <v>493</v>
      </c>
      <c r="CF56" s="211" t="s">
        <v>493</v>
      </c>
      <c r="CG56" s="211" t="s">
        <v>493</v>
      </c>
      <c r="CH56" s="211">
        <v>0</v>
      </c>
      <c r="CI56" s="211">
        <v>0</v>
      </c>
      <c r="CJ56" s="192" t="s">
        <v>494</v>
      </c>
    </row>
    <row r="57" spans="1:88" s="177" customFormat="1" ht="12" customHeight="1">
      <c r="A57" s="178" t="s">
        <v>152</v>
      </c>
      <c r="B57" s="179" t="s">
        <v>451</v>
      </c>
      <c r="C57" s="178" t="s">
        <v>452</v>
      </c>
      <c r="D57" s="211">
        <f t="shared" si="26"/>
        <v>0</v>
      </c>
      <c r="E57" s="211">
        <f t="shared" si="27"/>
        <v>0</v>
      </c>
      <c r="F57" s="211">
        <f t="shared" si="28"/>
        <v>0</v>
      </c>
      <c r="G57" s="211">
        <f t="shared" si="29"/>
        <v>0</v>
      </c>
      <c r="H57" s="211">
        <f t="shared" si="30"/>
        <v>0</v>
      </c>
      <c r="I57" s="211">
        <f t="shared" si="31"/>
        <v>0</v>
      </c>
      <c r="J57" s="211">
        <f t="shared" si="32"/>
        <v>0</v>
      </c>
      <c r="K57" s="211">
        <f t="shared" si="33"/>
        <v>0</v>
      </c>
      <c r="L57" s="211">
        <f t="shared" si="34"/>
        <v>0</v>
      </c>
      <c r="M57" s="211">
        <f t="shared" si="35"/>
        <v>0</v>
      </c>
      <c r="N57" s="211">
        <f t="shared" si="36"/>
        <v>0</v>
      </c>
      <c r="O57" s="211">
        <f t="shared" si="37"/>
        <v>0</v>
      </c>
      <c r="P57" s="211">
        <f t="shared" si="38"/>
        <v>0</v>
      </c>
      <c r="Q57" s="211">
        <f t="shared" si="39"/>
        <v>0</v>
      </c>
      <c r="R57" s="211">
        <f t="shared" si="40"/>
        <v>0</v>
      </c>
      <c r="S57" s="211">
        <f t="shared" si="41"/>
        <v>0</v>
      </c>
      <c r="T57" s="211">
        <f t="shared" si="42"/>
        <v>0</v>
      </c>
      <c r="U57" s="211">
        <f t="shared" si="43"/>
        <v>0</v>
      </c>
      <c r="V57" s="211">
        <f t="shared" si="44"/>
        <v>0</v>
      </c>
      <c r="W57" s="211">
        <f t="shared" si="45"/>
        <v>0</v>
      </c>
      <c r="X57" s="211">
        <f t="shared" si="46"/>
        <v>0</v>
      </c>
      <c r="Y57" s="211">
        <f t="shared" si="47"/>
        <v>0</v>
      </c>
      <c r="Z57" s="211">
        <v>0</v>
      </c>
      <c r="AA57" s="211">
        <v>0</v>
      </c>
      <c r="AB57" s="211">
        <v>0</v>
      </c>
      <c r="AC57" s="211">
        <v>0</v>
      </c>
      <c r="AD57" s="211">
        <v>0</v>
      </c>
      <c r="AE57" s="211">
        <v>0</v>
      </c>
      <c r="AF57" s="211">
        <v>0</v>
      </c>
      <c r="AG57" s="211">
        <v>0</v>
      </c>
      <c r="AH57" s="211">
        <v>0</v>
      </c>
      <c r="AI57" s="211">
        <v>0</v>
      </c>
      <c r="AJ57" s="211" t="s">
        <v>493</v>
      </c>
      <c r="AK57" s="211" t="s">
        <v>493</v>
      </c>
      <c r="AL57" s="211" t="s">
        <v>493</v>
      </c>
      <c r="AM57" s="211" t="s">
        <v>493</v>
      </c>
      <c r="AN57" s="211" t="s">
        <v>493</v>
      </c>
      <c r="AO57" s="211" t="s">
        <v>493</v>
      </c>
      <c r="AP57" s="211" t="s">
        <v>493</v>
      </c>
      <c r="AQ57" s="211" t="s">
        <v>493</v>
      </c>
      <c r="AR57" s="211">
        <v>0</v>
      </c>
      <c r="AS57" s="211">
        <v>0</v>
      </c>
      <c r="AT57" s="211">
        <f>'施設資源化量内訳'!D57</f>
        <v>0</v>
      </c>
      <c r="AU57" s="211">
        <f>'施設資源化量内訳'!E57</f>
        <v>0</v>
      </c>
      <c r="AV57" s="211">
        <f>'施設資源化量内訳'!F57</f>
        <v>0</v>
      </c>
      <c r="AW57" s="211">
        <f>'施設資源化量内訳'!G57</f>
        <v>0</v>
      </c>
      <c r="AX57" s="211">
        <f>'施設資源化量内訳'!H57</f>
        <v>0</v>
      </c>
      <c r="AY57" s="211">
        <f>'施設資源化量内訳'!I57</f>
        <v>0</v>
      </c>
      <c r="AZ57" s="211">
        <f>'施設資源化量内訳'!J57</f>
        <v>0</v>
      </c>
      <c r="BA57" s="211">
        <f>'施設資源化量内訳'!K57</f>
        <v>0</v>
      </c>
      <c r="BB57" s="211">
        <f>'施設資源化量内訳'!L57</f>
        <v>0</v>
      </c>
      <c r="BC57" s="211">
        <f>'施設資源化量内訳'!M57</f>
        <v>0</v>
      </c>
      <c r="BD57" s="211">
        <f>'施設資源化量内訳'!N57</f>
        <v>0</v>
      </c>
      <c r="BE57" s="211">
        <f>'施設資源化量内訳'!O57</f>
        <v>0</v>
      </c>
      <c r="BF57" s="211">
        <f>'施設資源化量内訳'!P57</f>
        <v>0</v>
      </c>
      <c r="BG57" s="211">
        <f>'施設資源化量内訳'!Q57</f>
        <v>0</v>
      </c>
      <c r="BH57" s="211">
        <f>'施設資源化量内訳'!R57</f>
        <v>0</v>
      </c>
      <c r="BI57" s="211">
        <f>'施設資源化量内訳'!S57</f>
        <v>0</v>
      </c>
      <c r="BJ57" s="211">
        <f>'施設資源化量内訳'!T57</f>
        <v>0</v>
      </c>
      <c r="BK57" s="211">
        <f>'施設資源化量内訳'!U57</f>
        <v>0</v>
      </c>
      <c r="BL57" s="211">
        <f>'施設資源化量内訳'!V57</f>
        <v>0</v>
      </c>
      <c r="BM57" s="211">
        <f>'施設資源化量内訳'!W57</f>
        <v>0</v>
      </c>
      <c r="BN57" s="211">
        <f>'施設資源化量内訳'!X57</f>
        <v>0</v>
      </c>
      <c r="BO57" s="211">
        <f t="shared" si="48"/>
        <v>0</v>
      </c>
      <c r="BP57" s="211">
        <v>0</v>
      </c>
      <c r="BQ57" s="211">
        <v>0</v>
      </c>
      <c r="BR57" s="211">
        <v>0</v>
      </c>
      <c r="BS57" s="211">
        <v>0</v>
      </c>
      <c r="BT57" s="211">
        <v>0</v>
      </c>
      <c r="BU57" s="211">
        <v>0</v>
      </c>
      <c r="BV57" s="211">
        <v>0</v>
      </c>
      <c r="BW57" s="211">
        <v>0</v>
      </c>
      <c r="BX57" s="211">
        <v>0</v>
      </c>
      <c r="BY57" s="211">
        <v>0</v>
      </c>
      <c r="BZ57" s="211" t="s">
        <v>493</v>
      </c>
      <c r="CA57" s="211" t="s">
        <v>493</v>
      </c>
      <c r="CB57" s="211" t="s">
        <v>493</v>
      </c>
      <c r="CC57" s="211" t="s">
        <v>493</v>
      </c>
      <c r="CD57" s="211" t="s">
        <v>493</v>
      </c>
      <c r="CE57" s="211" t="s">
        <v>493</v>
      </c>
      <c r="CF57" s="211" t="s">
        <v>493</v>
      </c>
      <c r="CG57" s="211" t="s">
        <v>493</v>
      </c>
      <c r="CH57" s="211">
        <v>0</v>
      </c>
      <c r="CI57" s="211">
        <v>0</v>
      </c>
      <c r="CJ57" s="192" t="s">
        <v>494</v>
      </c>
    </row>
    <row r="58" spans="1:88" s="177" customFormat="1" ht="12" customHeight="1">
      <c r="A58" s="178" t="s">
        <v>152</v>
      </c>
      <c r="B58" s="179" t="s">
        <v>453</v>
      </c>
      <c r="C58" s="178" t="s">
        <v>454</v>
      </c>
      <c r="D58" s="211">
        <f t="shared" si="26"/>
        <v>1</v>
      </c>
      <c r="E58" s="211">
        <f t="shared" si="27"/>
        <v>0</v>
      </c>
      <c r="F58" s="211">
        <f t="shared" si="28"/>
        <v>0</v>
      </c>
      <c r="G58" s="211">
        <f t="shared" si="29"/>
        <v>0</v>
      </c>
      <c r="H58" s="211">
        <f t="shared" si="30"/>
        <v>1</v>
      </c>
      <c r="I58" s="211">
        <f t="shared" si="31"/>
        <v>0</v>
      </c>
      <c r="J58" s="211">
        <f t="shared" si="32"/>
        <v>0</v>
      </c>
      <c r="K58" s="211">
        <f t="shared" si="33"/>
        <v>0</v>
      </c>
      <c r="L58" s="211">
        <f t="shared" si="34"/>
        <v>0</v>
      </c>
      <c r="M58" s="211">
        <f t="shared" si="35"/>
        <v>0</v>
      </c>
      <c r="N58" s="211">
        <f t="shared" si="36"/>
        <v>0</v>
      </c>
      <c r="O58" s="211">
        <f t="shared" si="37"/>
        <v>0</v>
      </c>
      <c r="P58" s="211">
        <f t="shared" si="38"/>
        <v>0</v>
      </c>
      <c r="Q58" s="211">
        <f t="shared" si="39"/>
        <v>0</v>
      </c>
      <c r="R58" s="211">
        <f t="shared" si="40"/>
        <v>0</v>
      </c>
      <c r="S58" s="211">
        <f t="shared" si="41"/>
        <v>0</v>
      </c>
      <c r="T58" s="211">
        <f t="shared" si="42"/>
        <v>0</v>
      </c>
      <c r="U58" s="211">
        <f t="shared" si="43"/>
        <v>0</v>
      </c>
      <c r="V58" s="211">
        <f t="shared" si="44"/>
        <v>0</v>
      </c>
      <c r="W58" s="211">
        <f t="shared" si="45"/>
        <v>0</v>
      </c>
      <c r="X58" s="211">
        <f t="shared" si="46"/>
        <v>0</v>
      </c>
      <c r="Y58" s="211">
        <f t="shared" si="47"/>
        <v>0</v>
      </c>
      <c r="Z58" s="211">
        <v>0</v>
      </c>
      <c r="AA58" s="211">
        <v>0</v>
      </c>
      <c r="AB58" s="211">
        <v>0</v>
      </c>
      <c r="AC58" s="211">
        <v>0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0</v>
      </c>
      <c r="AJ58" s="211" t="s">
        <v>493</v>
      </c>
      <c r="AK58" s="211" t="s">
        <v>493</v>
      </c>
      <c r="AL58" s="211" t="s">
        <v>493</v>
      </c>
      <c r="AM58" s="211" t="s">
        <v>493</v>
      </c>
      <c r="AN58" s="211" t="s">
        <v>493</v>
      </c>
      <c r="AO58" s="211" t="s">
        <v>493</v>
      </c>
      <c r="AP58" s="211" t="s">
        <v>493</v>
      </c>
      <c r="AQ58" s="211" t="s">
        <v>493</v>
      </c>
      <c r="AR58" s="211">
        <v>0</v>
      </c>
      <c r="AS58" s="211">
        <v>0</v>
      </c>
      <c r="AT58" s="211">
        <f>'施設資源化量内訳'!D58</f>
        <v>1</v>
      </c>
      <c r="AU58" s="211">
        <f>'施設資源化量内訳'!E58</f>
        <v>0</v>
      </c>
      <c r="AV58" s="211">
        <f>'施設資源化量内訳'!F58</f>
        <v>0</v>
      </c>
      <c r="AW58" s="211">
        <f>'施設資源化量内訳'!G58</f>
        <v>0</v>
      </c>
      <c r="AX58" s="211">
        <f>'施設資源化量内訳'!H58</f>
        <v>1</v>
      </c>
      <c r="AY58" s="211">
        <f>'施設資源化量内訳'!I58</f>
        <v>0</v>
      </c>
      <c r="AZ58" s="211">
        <f>'施設資源化量内訳'!J58</f>
        <v>0</v>
      </c>
      <c r="BA58" s="211">
        <f>'施設資源化量内訳'!K58</f>
        <v>0</v>
      </c>
      <c r="BB58" s="211">
        <f>'施設資源化量内訳'!L58</f>
        <v>0</v>
      </c>
      <c r="BC58" s="211">
        <f>'施設資源化量内訳'!M58</f>
        <v>0</v>
      </c>
      <c r="BD58" s="211">
        <f>'施設資源化量内訳'!N58</f>
        <v>0</v>
      </c>
      <c r="BE58" s="211">
        <f>'施設資源化量内訳'!O58</f>
        <v>0</v>
      </c>
      <c r="BF58" s="211">
        <f>'施設資源化量内訳'!P58</f>
        <v>0</v>
      </c>
      <c r="BG58" s="211">
        <f>'施設資源化量内訳'!Q58</f>
        <v>0</v>
      </c>
      <c r="BH58" s="211">
        <f>'施設資源化量内訳'!R58</f>
        <v>0</v>
      </c>
      <c r="BI58" s="211">
        <f>'施設資源化量内訳'!S58</f>
        <v>0</v>
      </c>
      <c r="BJ58" s="211">
        <f>'施設資源化量内訳'!T58</f>
        <v>0</v>
      </c>
      <c r="BK58" s="211">
        <f>'施設資源化量内訳'!U58</f>
        <v>0</v>
      </c>
      <c r="BL58" s="211">
        <f>'施設資源化量内訳'!V58</f>
        <v>0</v>
      </c>
      <c r="BM58" s="211">
        <f>'施設資源化量内訳'!W58</f>
        <v>0</v>
      </c>
      <c r="BN58" s="211">
        <f>'施設資源化量内訳'!X58</f>
        <v>0</v>
      </c>
      <c r="BO58" s="211">
        <f t="shared" si="48"/>
        <v>0</v>
      </c>
      <c r="BP58" s="211">
        <v>0</v>
      </c>
      <c r="BQ58" s="211">
        <v>0</v>
      </c>
      <c r="BR58" s="211">
        <v>0</v>
      </c>
      <c r="BS58" s="211">
        <v>0</v>
      </c>
      <c r="BT58" s="211">
        <v>0</v>
      </c>
      <c r="BU58" s="211">
        <v>0</v>
      </c>
      <c r="BV58" s="211">
        <v>0</v>
      </c>
      <c r="BW58" s="211">
        <v>0</v>
      </c>
      <c r="BX58" s="211">
        <v>0</v>
      </c>
      <c r="BY58" s="211">
        <v>0</v>
      </c>
      <c r="BZ58" s="211" t="s">
        <v>493</v>
      </c>
      <c r="CA58" s="211" t="s">
        <v>493</v>
      </c>
      <c r="CB58" s="211" t="s">
        <v>493</v>
      </c>
      <c r="CC58" s="211" t="s">
        <v>493</v>
      </c>
      <c r="CD58" s="211" t="s">
        <v>493</v>
      </c>
      <c r="CE58" s="211" t="s">
        <v>493</v>
      </c>
      <c r="CF58" s="211" t="s">
        <v>493</v>
      </c>
      <c r="CG58" s="211" t="s">
        <v>493</v>
      </c>
      <c r="CH58" s="211">
        <v>0</v>
      </c>
      <c r="CI58" s="211">
        <v>0</v>
      </c>
      <c r="CJ58" s="192" t="s">
        <v>494</v>
      </c>
    </row>
    <row r="59" spans="1:88" s="177" customFormat="1" ht="12" customHeight="1">
      <c r="A59" s="178" t="s">
        <v>152</v>
      </c>
      <c r="B59" s="179" t="s">
        <v>455</v>
      </c>
      <c r="C59" s="178" t="s">
        <v>456</v>
      </c>
      <c r="D59" s="211">
        <f t="shared" si="26"/>
        <v>0</v>
      </c>
      <c r="E59" s="211">
        <f t="shared" si="27"/>
        <v>0</v>
      </c>
      <c r="F59" s="211">
        <f t="shared" si="28"/>
        <v>0</v>
      </c>
      <c r="G59" s="211">
        <f t="shared" si="29"/>
        <v>0</v>
      </c>
      <c r="H59" s="211">
        <f t="shared" si="30"/>
        <v>0</v>
      </c>
      <c r="I59" s="211">
        <f t="shared" si="31"/>
        <v>0</v>
      </c>
      <c r="J59" s="211">
        <f t="shared" si="32"/>
        <v>0</v>
      </c>
      <c r="K59" s="211">
        <f t="shared" si="33"/>
        <v>0</v>
      </c>
      <c r="L59" s="211">
        <f t="shared" si="34"/>
        <v>0</v>
      </c>
      <c r="M59" s="211">
        <f t="shared" si="35"/>
        <v>0</v>
      </c>
      <c r="N59" s="211">
        <f t="shared" si="36"/>
        <v>0</v>
      </c>
      <c r="O59" s="211">
        <f t="shared" si="37"/>
        <v>0</v>
      </c>
      <c r="P59" s="211">
        <f t="shared" si="38"/>
        <v>0</v>
      </c>
      <c r="Q59" s="211">
        <f t="shared" si="39"/>
        <v>0</v>
      </c>
      <c r="R59" s="211">
        <f t="shared" si="40"/>
        <v>0</v>
      </c>
      <c r="S59" s="211">
        <f t="shared" si="41"/>
        <v>0</v>
      </c>
      <c r="T59" s="211">
        <f t="shared" si="42"/>
        <v>0</v>
      </c>
      <c r="U59" s="211">
        <f t="shared" si="43"/>
        <v>0</v>
      </c>
      <c r="V59" s="211">
        <f t="shared" si="44"/>
        <v>0</v>
      </c>
      <c r="W59" s="211">
        <f t="shared" si="45"/>
        <v>0</v>
      </c>
      <c r="X59" s="211">
        <f t="shared" si="46"/>
        <v>0</v>
      </c>
      <c r="Y59" s="211">
        <f t="shared" si="47"/>
        <v>0</v>
      </c>
      <c r="Z59" s="211">
        <v>0</v>
      </c>
      <c r="AA59" s="211">
        <v>0</v>
      </c>
      <c r="AB59" s="211">
        <v>0</v>
      </c>
      <c r="AC59" s="211">
        <v>0</v>
      </c>
      <c r="AD59" s="211">
        <v>0</v>
      </c>
      <c r="AE59" s="211">
        <v>0</v>
      </c>
      <c r="AF59" s="211">
        <v>0</v>
      </c>
      <c r="AG59" s="211">
        <v>0</v>
      </c>
      <c r="AH59" s="211">
        <v>0</v>
      </c>
      <c r="AI59" s="211">
        <v>0</v>
      </c>
      <c r="AJ59" s="211" t="s">
        <v>493</v>
      </c>
      <c r="AK59" s="211" t="s">
        <v>493</v>
      </c>
      <c r="AL59" s="211" t="s">
        <v>493</v>
      </c>
      <c r="AM59" s="211" t="s">
        <v>493</v>
      </c>
      <c r="AN59" s="211" t="s">
        <v>493</v>
      </c>
      <c r="AO59" s="211" t="s">
        <v>493</v>
      </c>
      <c r="AP59" s="211" t="s">
        <v>493</v>
      </c>
      <c r="AQ59" s="211" t="s">
        <v>493</v>
      </c>
      <c r="AR59" s="211">
        <v>0</v>
      </c>
      <c r="AS59" s="211">
        <v>0</v>
      </c>
      <c r="AT59" s="211">
        <f>'施設資源化量内訳'!D59</f>
        <v>0</v>
      </c>
      <c r="AU59" s="211">
        <f>'施設資源化量内訳'!E59</f>
        <v>0</v>
      </c>
      <c r="AV59" s="211">
        <f>'施設資源化量内訳'!F59</f>
        <v>0</v>
      </c>
      <c r="AW59" s="211">
        <f>'施設資源化量内訳'!G59</f>
        <v>0</v>
      </c>
      <c r="AX59" s="211">
        <f>'施設資源化量内訳'!H59</f>
        <v>0</v>
      </c>
      <c r="AY59" s="211">
        <f>'施設資源化量内訳'!I59</f>
        <v>0</v>
      </c>
      <c r="AZ59" s="211">
        <f>'施設資源化量内訳'!J59</f>
        <v>0</v>
      </c>
      <c r="BA59" s="211">
        <f>'施設資源化量内訳'!K59</f>
        <v>0</v>
      </c>
      <c r="BB59" s="211">
        <f>'施設資源化量内訳'!L59</f>
        <v>0</v>
      </c>
      <c r="BC59" s="211">
        <f>'施設資源化量内訳'!M59</f>
        <v>0</v>
      </c>
      <c r="BD59" s="211">
        <f>'施設資源化量内訳'!N59</f>
        <v>0</v>
      </c>
      <c r="BE59" s="211">
        <f>'施設資源化量内訳'!O59</f>
        <v>0</v>
      </c>
      <c r="BF59" s="211">
        <f>'施設資源化量内訳'!P59</f>
        <v>0</v>
      </c>
      <c r="BG59" s="211">
        <f>'施設資源化量内訳'!Q59</f>
        <v>0</v>
      </c>
      <c r="BH59" s="211">
        <f>'施設資源化量内訳'!R59</f>
        <v>0</v>
      </c>
      <c r="BI59" s="211">
        <f>'施設資源化量内訳'!S59</f>
        <v>0</v>
      </c>
      <c r="BJ59" s="211">
        <f>'施設資源化量内訳'!T59</f>
        <v>0</v>
      </c>
      <c r="BK59" s="211">
        <f>'施設資源化量内訳'!U59</f>
        <v>0</v>
      </c>
      <c r="BL59" s="211">
        <f>'施設資源化量内訳'!V59</f>
        <v>0</v>
      </c>
      <c r="BM59" s="211">
        <f>'施設資源化量内訳'!W59</f>
        <v>0</v>
      </c>
      <c r="BN59" s="211">
        <f>'施設資源化量内訳'!X59</f>
        <v>0</v>
      </c>
      <c r="BO59" s="211">
        <f t="shared" si="48"/>
        <v>0</v>
      </c>
      <c r="BP59" s="211">
        <v>0</v>
      </c>
      <c r="BQ59" s="211">
        <v>0</v>
      </c>
      <c r="BR59" s="211">
        <v>0</v>
      </c>
      <c r="BS59" s="211">
        <v>0</v>
      </c>
      <c r="BT59" s="211">
        <v>0</v>
      </c>
      <c r="BU59" s="211">
        <v>0</v>
      </c>
      <c r="BV59" s="211">
        <v>0</v>
      </c>
      <c r="BW59" s="211">
        <v>0</v>
      </c>
      <c r="BX59" s="211">
        <v>0</v>
      </c>
      <c r="BY59" s="211">
        <v>0</v>
      </c>
      <c r="BZ59" s="211" t="s">
        <v>493</v>
      </c>
      <c r="CA59" s="211" t="s">
        <v>493</v>
      </c>
      <c r="CB59" s="211" t="s">
        <v>493</v>
      </c>
      <c r="CC59" s="211" t="s">
        <v>493</v>
      </c>
      <c r="CD59" s="211" t="s">
        <v>493</v>
      </c>
      <c r="CE59" s="211" t="s">
        <v>493</v>
      </c>
      <c r="CF59" s="211" t="s">
        <v>493</v>
      </c>
      <c r="CG59" s="211" t="s">
        <v>493</v>
      </c>
      <c r="CH59" s="211">
        <v>0</v>
      </c>
      <c r="CI59" s="211">
        <v>0</v>
      </c>
      <c r="CJ59" s="192" t="s">
        <v>494</v>
      </c>
    </row>
    <row r="60" spans="1:88" s="177" customFormat="1" ht="12" customHeight="1">
      <c r="A60" s="178" t="s">
        <v>152</v>
      </c>
      <c r="B60" s="179" t="s">
        <v>457</v>
      </c>
      <c r="C60" s="178" t="s">
        <v>458</v>
      </c>
      <c r="D60" s="211">
        <f t="shared" si="26"/>
        <v>18</v>
      </c>
      <c r="E60" s="211">
        <f t="shared" si="27"/>
        <v>0</v>
      </c>
      <c r="F60" s="211">
        <f t="shared" si="28"/>
        <v>0</v>
      </c>
      <c r="G60" s="211">
        <f t="shared" si="29"/>
        <v>0</v>
      </c>
      <c r="H60" s="211">
        <f t="shared" si="30"/>
        <v>4</v>
      </c>
      <c r="I60" s="211">
        <f t="shared" si="31"/>
        <v>12</v>
      </c>
      <c r="J60" s="211">
        <f t="shared" si="32"/>
        <v>2</v>
      </c>
      <c r="K60" s="211">
        <f t="shared" si="33"/>
        <v>0</v>
      </c>
      <c r="L60" s="211">
        <f t="shared" si="34"/>
        <v>0</v>
      </c>
      <c r="M60" s="211">
        <f t="shared" si="35"/>
        <v>0</v>
      </c>
      <c r="N60" s="211">
        <f t="shared" si="36"/>
        <v>0</v>
      </c>
      <c r="O60" s="211">
        <f t="shared" si="37"/>
        <v>0</v>
      </c>
      <c r="P60" s="211">
        <f t="shared" si="38"/>
        <v>0</v>
      </c>
      <c r="Q60" s="211">
        <f t="shared" si="39"/>
        <v>0</v>
      </c>
      <c r="R60" s="211">
        <f t="shared" si="40"/>
        <v>0</v>
      </c>
      <c r="S60" s="211">
        <f t="shared" si="41"/>
        <v>0</v>
      </c>
      <c r="T60" s="211">
        <f t="shared" si="42"/>
        <v>0</v>
      </c>
      <c r="U60" s="211">
        <f t="shared" si="43"/>
        <v>0</v>
      </c>
      <c r="V60" s="211">
        <f t="shared" si="44"/>
        <v>0</v>
      </c>
      <c r="W60" s="211">
        <f t="shared" si="45"/>
        <v>0</v>
      </c>
      <c r="X60" s="211">
        <f t="shared" si="46"/>
        <v>0</v>
      </c>
      <c r="Y60" s="211">
        <f t="shared" si="47"/>
        <v>0</v>
      </c>
      <c r="Z60" s="211">
        <v>0</v>
      </c>
      <c r="AA60" s="211">
        <v>0</v>
      </c>
      <c r="AB60" s="211">
        <v>0</v>
      </c>
      <c r="AC60" s="211">
        <v>0</v>
      </c>
      <c r="AD60" s="211">
        <v>0</v>
      </c>
      <c r="AE60" s="211">
        <v>0</v>
      </c>
      <c r="AF60" s="211">
        <v>0</v>
      </c>
      <c r="AG60" s="211">
        <v>0</v>
      </c>
      <c r="AH60" s="211">
        <v>0</v>
      </c>
      <c r="AI60" s="211">
        <v>0</v>
      </c>
      <c r="AJ60" s="211" t="s">
        <v>493</v>
      </c>
      <c r="AK60" s="211" t="s">
        <v>493</v>
      </c>
      <c r="AL60" s="211" t="s">
        <v>493</v>
      </c>
      <c r="AM60" s="211" t="s">
        <v>493</v>
      </c>
      <c r="AN60" s="211" t="s">
        <v>493</v>
      </c>
      <c r="AO60" s="211" t="s">
        <v>493</v>
      </c>
      <c r="AP60" s="211" t="s">
        <v>493</v>
      </c>
      <c r="AQ60" s="211" t="s">
        <v>493</v>
      </c>
      <c r="AR60" s="211">
        <v>0</v>
      </c>
      <c r="AS60" s="211">
        <v>0</v>
      </c>
      <c r="AT60" s="211">
        <f>'施設資源化量内訳'!D60</f>
        <v>18</v>
      </c>
      <c r="AU60" s="211">
        <f>'施設資源化量内訳'!E60</f>
        <v>0</v>
      </c>
      <c r="AV60" s="211">
        <f>'施設資源化量内訳'!F60</f>
        <v>0</v>
      </c>
      <c r="AW60" s="211">
        <f>'施設資源化量内訳'!G60</f>
        <v>0</v>
      </c>
      <c r="AX60" s="211">
        <f>'施設資源化量内訳'!H60</f>
        <v>4</v>
      </c>
      <c r="AY60" s="211">
        <f>'施設資源化量内訳'!I60</f>
        <v>12</v>
      </c>
      <c r="AZ60" s="211">
        <f>'施設資源化量内訳'!J60</f>
        <v>2</v>
      </c>
      <c r="BA60" s="211">
        <f>'施設資源化量内訳'!K60</f>
        <v>0</v>
      </c>
      <c r="BB60" s="211">
        <f>'施設資源化量内訳'!L60</f>
        <v>0</v>
      </c>
      <c r="BC60" s="211">
        <f>'施設資源化量内訳'!M60</f>
        <v>0</v>
      </c>
      <c r="BD60" s="211">
        <f>'施設資源化量内訳'!N60</f>
        <v>0</v>
      </c>
      <c r="BE60" s="211">
        <f>'施設資源化量内訳'!O60</f>
        <v>0</v>
      </c>
      <c r="BF60" s="211">
        <f>'施設資源化量内訳'!P60</f>
        <v>0</v>
      </c>
      <c r="BG60" s="211">
        <f>'施設資源化量内訳'!Q60</f>
        <v>0</v>
      </c>
      <c r="BH60" s="211">
        <f>'施設資源化量内訳'!R60</f>
        <v>0</v>
      </c>
      <c r="BI60" s="211">
        <f>'施設資源化量内訳'!S60</f>
        <v>0</v>
      </c>
      <c r="BJ60" s="211">
        <f>'施設資源化量内訳'!T60</f>
        <v>0</v>
      </c>
      <c r="BK60" s="211">
        <f>'施設資源化量内訳'!U60</f>
        <v>0</v>
      </c>
      <c r="BL60" s="211">
        <f>'施設資源化量内訳'!V60</f>
        <v>0</v>
      </c>
      <c r="BM60" s="211">
        <f>'施設資源化量内訳'!W60</f>
        <v>0</v>
      </c>
      <c r="BN60" s="211">
        <f>'施設資源化量内訳'!X60</f>
        <v>0</v>
      </c>
      <c r="BO60" s="211">
        <f t="shared" si="48"/>
        <v>0</v>
      </c>
      <c r="BP60" s="211">
        <v>0</v>
      </c>
      <c r="BQ60" s="211">
        <v>0</v>
      </c>
      <c r="BR60" s="211">
        <v>0</v>
      </c>
      <c r="BS60" s="211">
        <v>0</v>
      </c>
      <c r="BT60" s="211">
        <v>0</v>
      </c>
      <c r="BU60" s="211">
        <v>0</v>
      </c>
      <c r="BV60" s="211">
        <v>0</v>
      </c>
      <c r="BW60" s="211">
        <v>0</v>
      </c>
      <c r="BX60" s="211">
        <v>0</v>
      </c>
      <c r="BY60" s="211">
        <v>0</v>
      </c>
      <c r="BZ60" s="211" t="s">
        <v>493</v>
      </c>
      <c r="CA60" s="211" t="s">
        <v>493</v>
      </c>
      <c r="CB60" s="211" t="s">
        <v>493</v>
      </c>
      <c r="CC60" s="211" t="s">
        <v>493</v>
      </c>
      <c r="CD60" s="211" t="s">
        <v>493</v>
      </c>
      <c r="CE60" s="211" t="s">
        <v>493</v>
      </c>
      <c r="CF60" s="211" t="s">
        <v>493</v>
      </c>
      <c r="CG60" s="211" t="s">
        <v>493</v>
      </c>
      <c r="CH60" s="211">
        <v>0</v>
      </c>
      <c r="CI60" s="211">
        <v>0</v>
      </c>
      <c r="CJ60" s="192" t="s">
        <v>494</v>
      </c>
    </row>
    <row r="61" spans="1:88" s="177" customFormat="1" ht="12" customHeight="1">
      <c r="A61" s="178" t="s">
        <v>152</v>
      </c>
      <c r="B61" s="179" t="s">
        <v>459</v>
      </c>
      <c r="C61" s="178" t="s">
        <v>460</v>
      </c>
      <c r="D61" s="211">
        <f t="shared" si="26"/>
        <v>0</v>
      </c>
      <c r="E61" s="211">
        <f t="shared" si="27"/>
        <v>0</v>
      </c>
      <c r="F61" s="211">
        <f t="shared" si="28"/>
        <v>0</v>
      </c>
      <c r="G61" s="211">
        <f t="shared" si="29"/>
        <v>0</v>
      </c>
      <c r="H61" s="211">
        <f t="shared" si="30"/>
        <v>0</v>
      </c>
      <c r="I61" s="211">
        <f t="shared" si="31"/>
        <v>0</v>
      </c>
      <c r="J61" s="211">
        <f t="shared" si="32"/>
        <v>0</v>
      </c>
      <c r="K61" s="211">
        <f t="shared" si="33"/>
        <v>0</v>
      </c>
      <c r="L61" s="211">
        <f t="shared" si="34"/>
        <v>0</v>
      </c>
      <c r="M61" s="211">
        <f t="shared" si="35"/>
        <v>0</v>
      </c>
      <c r="N61" s="211">
        <f t="shared" si="36"/>
        <v>0</v>
      </c>
      <c r="O61" s="211">
        <f t="shared" si="37"/>
        <v>0</v>
      </c>
      <c r="P61" s="211">
        <f t="shared" si="38"/>
        <v>0</v>
      </c>
      <c r="Q61" s="211">
        <f t="shared" si="39"/>
        <v>0</v>
      </c>
      <c r="R61" s="211">
        <f t="shared" si="40"/>
        <v>0</v>
      </c>
      <c r="S61" s="211">
        <f t="shared" si="41"/>
        <v>0</v>
      </c>
      <c r="T61" s="211">
        <f t="shared" si="42"/>
        <v>0</v>
      </c>
      <c r="U61" s="211">
        <f t="shared" si="43"/>
        <v>0</v>
      </c>
      <c r="V61" s="211">
        <f t="shared" si="44"/>
        <v>0</v>
      </c>
      <c r="W61" s="211">
        <f t="shared" si="45"/>
        <v>0</v>
      </c>
      <c r="X61" s="211">
        <f t="shared" si="46"/>
        <v>0</v>
      </c>
      <c r="Y61" s="211">
        <f t="shared" si="47"/>
        <v>0</v>
      </c>
      <c r="Z61" s="211">
        <v>0</v>
      </c>
      <c r="AA61" s="211">
        <v>0</v>
      </c>
      <c r="AB61" s="211">
        <v>0</v>
      </c>
      <c r="AC61" s="211">
        <v>0</v>
      </c>
      <c r="AD61" s="211">
        <v>0</v>
      </c>
      <c r="AE61" s="211">
        <v>0</v>
      </c>
      <c r="AF61" s="211">
        <v>0</v>
      </c>
      <c r="AG61" s="211">
        <v>0</v>
      </c>
      <c r="AH61" s="211">
        <v>0</v>
      </c>
      <c r="AI61" s="211">
        <v>0</v>
      </c>
      <c r="AJ61" s="211" t="s">
        <v>493</v>
      </c>
      <c r="AK61" s="211" t="s">
        <v>493</v>
      </c>
      <c r="AL61" s="211" t="s">
        <v>493</v>
      </c>
      <c r="AM61" s="211" t="s">
        <v>493</v>
      </c>
      <c r="AN61" s="211" t="s">
        <v>493</v>
      </c>
      <c r="AO61" s="211" t="s">
        <v>493</v>
      </c>
      <c r="AP61" s="211" t="s">
        <v>493</v>
      </c>
      <c r="AQ61" s="211" t="s">
        <v>493</v>
      </c>
      <c r="AR61" s="211">
        <v>0</v>
      </c>
      <c r="AS61" s="211">
        <v>0</v>
      </c>
      <c r="AT61" s="211">
        <f>'施設資源化量内訳'!D61</f>
        <v>0</v>
      </c>
      <c r="AU61" s="211">
        <f>'施設資源化量内訳'!E61</f>
        <v>0</v>
      </c>
      <c r="AV61" s="211">
        <f>'施設資源化量内訳'!F61</f>
        <v>0</v>
      </c>
      <c r="AW61" s="211">
        <f>'施設資源化量内訳'!G61</f>
        <v>0</v>
      </c>
      <c r="AX61" s="211">
        <f>'施設資源化量内訳'!H61</f>
        <v>0</v>
      </c>
      <c r="AY61" s="211">
        <f>'施設資源化量内訳'!I61</f>
        <v>0</v>
      </c>
      <c r="AZ61" s="211">
        <f>'施設資源化量内訳'!J61</f>
        <v>0</v>
      </c>
      <c r="BA61" s="211">
        <f>'施設資源化量内訳'!K61</f>
        <v>0</v>
      </c>
      <c r="BB61" s="211">
        <f>'施設資源化量内訳'!L61</f>
        <v>0</v>
      </c>
      <c r="BC61" s="211">
        <f>'施設資源化量内訳'!M61</f>
        <v>0</v>
      </c>
      <c r="BD61" s="211">
        <f>'施設資源化量内訳'!N61</f>
        <v>0</v>
      </c>
      <c r="BE61" s="211">
        <f>'施設資源化量内訳'!O61</f>
        <v>0</v>
      </c>
      <c r="BF61" s="211">
        <f>'施設資源化量内訳'!P61</f>
        <v>0</v>
      </c>
      <c r="BG61" s="211">
        <f>'施設資源化量内訳'!Q61</f>
        <v>0</v>
      </c>
      <c r="BH61" s="211">
        <f>'施設資源化量内訳'!R61</f>
        <v>0</v>
      </c>
      <c r="BI61" s="211">
        <f>'施設資源化量内訳'!S61</f>
        <v>0</v>
      </c>
      <c r="BJ61" s="211">
        <f>'施設資源化量内訳'!T61</f>
        <v>0</v>
      </c>
      <c r="BK61" s="211">
        <f>'施設資源化量内訳'!U61</f>
        <v>0</v>
      </c>
      <c r="BL61" s="211">
        <f>'施設資源化量内訳'!V61</f>
        <v>0</v>
      </c>
      <c r="BM61" s="211">
        <f>'施設資源化量内訳'!W61</f>
        <v>0</v>
      </c>
      <c r="BN61" s="211">
        <f>'施設資源化量内訳'!X61</f>
        <v>0</v>
      </c>
      <c r="BO61" s="211">
        <f t="shared" si="48"/>
        <v>0</v>
      </c>
      <c r="BP61" s="211">
        <v>0</v>
      </c>
      <c r="BQ61" s="211">
        <v>0</v>
      </c>
      <c r="BR61" s="211">
        <v>0</v>
      </c>
      <c r="BS61" s="211">
        <v>0</v>
      </c>
      <c r="BT61" s="211">
        <v>0</v>
      </c>
      <c r="BU61" s="211">
        <v>0</v>
      </c>
      <c r="BV61" s="211">
        <v>0</v>
      </c>
      <c r="BW61" s="211">
        <v>0</v>
      </c>
      <c r="BX61" s="211">
        <v>0</v>
      </c>
      <c r="BY61" s="211">
        <v>0</v>
      </c>
      <c r="BZ61" s="211" t="s">
        <v>493</v>
      </c>
      <c r="CA61" s="211" t="s">
        <v>493</v>
      </c>
      <c r="CB61" s="211" t="s">
        <v>493</v>
      </c>
      <c r="CC61" s="211" t="s">
        <v>493</v>
      </c>
      <c r="CD61" s="211" t="s">
        <v>493</v>
      </c>
      <c r="CE61" s="211" t="s">
        <v>493</v>
      </c>
      <c r="CF61" s="211" t="s">
        <v>493</v>
      </c>
      <c r="CG61" s="211" t="s">
        <v>493</v>
      </c>
      <c r="CH61" s="211">
        <v>0</v>
      </c>
      <c r="CI61" s="211">
        <v>0</v>
      </c>
      <c r="CJ61" s="192" t="s">
        <v>494</v>
      </c>
    </row>
    <row r="62" spans="1:88" s="177" customFormat="1" ht="12" customHeight="1">
      <c r="A62" s="178" t="s">
        <v>152</v>
      </c>
      <c r="B62" s="179" t="s">
        <v>461</v>
      </c>
      <c r="C62" s="178" t="s">
        <v>462</v>
      </c>
      <c r="D62" s="211">
        <f t="shared" si="26"/>
        <v>0</v>
      </c>
      <c r="E62" s="211">
        <f t="shared" si="27"/>
        <v>0</v>
      </c>
      <c r="F62" s="211">
        <f t="shared" si="28"/>
        <v>0</v>
      </c>
      <c r="G62" s="211">
        <f t="shared" si="29"/>
        <v>0</v>
      </c>
      <c r="H62" s="211">
        <f t="shared" si="30"/>
        <v>0</v>
      </c>
      <c r="I62" s="211">
        <f t="shared" si="31"/>
        <v>0</v>
      </c>
      <c r="J62" s="211">
        <f t="shared" si="32"/>
        <v>0</v>
      </c>
      <c r="K62" s="211">
        <f t="shared" si="33"/>
        <v>0</v>
      </c>
      <c r="L62" s="211">
        <f t="shared" si="34"/>
        <v>0</v>
      </c>
      <c r="M62" s="211">
        <f t="shared" si="35"/>
        <v>0</v>
      </c>
      <c r="N62" s="211">
        <f t="shared" si="36"/>
        <v>0</v>
      </c>
      <c r="O62" s="211">
        <f t="shared" si="37"/>
        <v>0</v>
      </c>
      <c r="P62" s="211">
        <f t="shared" si="38"/>
        <v>0</v>
      </c>
      <c r="Q62" s="211">
        <f t="shared" si="39"/>
        <v>0</v>
      </c>
      <c r="R62" s="211">
        <f t="shared" si="40"/>
        <v>0</v>
      </c>
      <c r="S62" s="211">
        <f t="shared" si="41"/>
        <v>0</v>
      </c>
      <c r="T62" s="211">
        <f t="shared" si="42"/>
        <v>0</v>
      </c>
      <c r="U62" s="211">
        <f t="shared" si="43"/>
        <v>0</v>
      </c>
      <c r="V62" s="211">
        <f t="shared" si="44"/>
        <v>0</v>
      </c>
      <c r="W62" s="211">
        <f t="shared" si="45"/>
        <v>0</v>
      </c>
      <c r="X62" s="211">
        <f t="shared" si="46"/>
        <v>0</v>
      </c>
      <c r="Y62" s="211">
        <f t="shared" si="47"/>
        <v>0</v>
      </c>
      <c r="Z62" s="211">
        <v>0</v>
      </c>
      <c r="AA62" s="211">
        <v>0</v>
      </c>
      <c r="AB62" s="211">
        <v>0</v>
      </c>
      <c r="AC62" s="211">
        <v>0</v>
      </c>
      <c r="AD62" s="211">
        <v>0</v>
      </c>
      <c r="AE62" s="211">
        <v>0</v>
      </c>
      <c r="AF62" s="211">
        <v>0</v>
      </c>
      <c r="AG62" s="211">
        <v>0</v>
      </c>
      <c r="AH62" s="211">
        <v>0</v>
      </c>
      <c r="AI62" s="211">
        <v>0</v>
      </c>
      <c r="AJ62" s="211" t="s">
        <v>493</v>
      </c>
      <c r="AK62" s="211" t="s">
        <v>493</v>
      </c>
      <c r="AL62" s="211" t="s">
        <v>493</v>
      </c>
      <c r="AM62" s="211" t="s">
        <v>493</v>
      </c>
      <c r="AN62" s="211" t="s">
        <v>493</v>
      </c>
      <c r="AO62" s="211" t="s">
        <v>493</v>
      </c>
      <c r="AP62" s="211" t="s">
        <v>493</v>
      </c>
      <c r="AQ62" s="211" t="s">
        <v>493</v>
      </c>
      <c r="AR62" s="211">
        <v>0</v>
      </c>
      <c r="AS62" s="211">
        <v>0</v>
      </c>
      <c r="AT62" s="211">
        <f>'施設資源化量内訳'!D62</f>
        <v>0</v>
      </c>
      <c r="AU62" s="211">
        <f>'施設資源化量内訳'!E62</f>
        <v>0</v>
      </c>
      <c r="AV62" s="211">
        <f>'施設資源化量内訳'!F62</f>
        <v>0</v>
      </c>
      <c r="AW62" s="211">
        <f>'施設資源化量内訳'!G62</f>
        <v>0</v>
      </c>
      <c r="AX62" s="211">
        <f>'施設資源化量内訳'!H62</f>
        <v>0</v>
      </c>
      <c r="AY62" s="211">
        <f>'施設資源化量内訳'!I62</f>
        <v>0</v>
      </c>
      <c r="AZ62" s="211">
        <f>'施設資源化量内訳'!J62</f>
        <v>0</v>
      </c>
      <c r="BA62" s="211">
        <f>'施設資源化量内訳'!K62</f>
        <v>0</v>
      </c>
      <c r="BB62" s="211">
        <f>'施設資源化量内訳'!L62</f>
        <v>0</v>
      </c>
      <c r="BC62" s="211">
        <f>'施設資源化量内訳'!M62</f>
        <v>0</v>
      </c>
      <c r="BD62" s="211">
        <f>'施設資源化量内訳'!N62</f>
        <v>0</v>
      </c>
      <c r="BE62" s="211">
        <f>'施設資源化量内訳'!O62</f>
        <v>0</v>
      </c>
      <c r="BF62" s="211">
        <f>'施設資源化量内訳'!P62</f>
        <v>0</v>
      </c>
      <c r="BG62" s="211">
        <f>'施設資源化量内訳'!Q62</f>
        <v>0</v>
      </c>
      <c r="BH62" s="211">
        <f>'施設資源化量内訳'!R62</f>
        <v>0</v>
      </c>
      <c r="BI62" s="211">
        <f>'施設資源化量内訳'!S62</f>
        <v>0</v>
      </c>
      <c r="BJ62" s="211">
        <f>'施設資源化量内訳'!T62</f>
        <v>0</v>
      </c>
      <c r="BK62" s="211">
        <f>'施設資源化量内訳'!U62</f>
        <v>0</v>
      </c>
      <c r="BL62" s="211">
        <f>'施設資源化量内訳'!V62</f>
        <v>0</v>
      </c>
      <c r="BM62" s="211">
        <f>'施設資源化量内訳'!W62</f>
        <v>0</v>
      </c>
      <c r="BN62" s="211">
        <f>'施設資源化量内訳'!X62</f>
        <v>0</v>
      </c>
      <c r="BO62" s="211">
        <f t="shared" si="48"/>
        <v>0</v>
      </c>
      <c r="BP62" s="211">
        <v>0</v>
      </c>
      <c r="BQ62" s="211">
        <v>0</v>
      </c>
      <c r="BR62" s="211">
        <v>0</v>
      </c>
      <c r="BS62" s="211">
        <v>0</v>
      </c>
      <c r="BT62" s="211">
        <v>0</v>
      </c>
      <c r="BU62" s="211">
        <v>0</v>
      </c>
      <c r="BV62" s="211">
        <v>0</v>
      </c>
      <c r="BW62" s="211">
        <v>0</v>
      </c>
      <c r="BX62" s="211">
        <v>0</v>
      </c>
      <c r="BY62" s="211">
        <v>0</v>
      </c>
      <c r="BZ62" s="211" t="s">
        <v>493</v>
      </c>
      <c r="CA62" s="211" t="s">
        <v>493</v>
      </c>
      <c r="CB62" s="211" t="s">
        <v>493</v>
      </c>
      <c r="CC62" s="211" t="s">
        <v>493</v>
      </c>
      <c r="CD62" s="211" t="s">
        <v>493</v>
      </c>
      <c r="CE62" s="211" t="s">
        <v>493</v>
      </c>
      <c r="CF62" s="211" t="s">
        <v>493</v>
      </c>
      <c r="CG62" s="211" t="s">
        <v>493</v>
      </c>
      <c r="CH62" s="211">
        <v>0</v>
      </c>
      <c r="CI62" s="211">
        <v>0</v>
      </c>
      <c r="CJ62" s="192" t="s">
        <v>494</v>
      </c>
    </row>
    <row r="63" spans="1:88" s="177" customFormat="1" ht="12" customHeight="1">
      <c r="A63" s="178" t="s">
        <v>152</v>
      </c>
      <c r="B63" s="179" t="s">
        <v>463</v>
      </c>
      <c r="C63" s="178" t="s">
        <v>464</v>
      </c>
      <c r="D63" s="211">
        <f t="shared" si="26"/>
        <v>0</v>
      </c>
      <c r="E63" s="211">
        <f t="shared" si="27"/>
        <v>0</v>
      </c>
      <c r="F63" s="211">
        <f t="shared" si="28"/>
        <v>0</v>
      </c>
      <c r="G63" s="211">
        <f t="shared" si="29"/>
        <v>0</v>
      </c>
      <c r="H63" s="211">
        <f t="shared" si="30"/>
        <v>0</v>
      </c>
      <c r="I63" s="211">
        <f t="shared" si="31"/>
        <v>0</v>
      </c>
      <c r="J63" s="211">
        <f t="shared" si="32"/>
        <v>0</v>
      </c>
      <c r="K63" s="211">
        <f t="shared" si="33"/>
        <v>0</v>
      </c>
      <c r="L63" s="211">
        <f t="shared" si="34"/>
        <v>0</v>
      </c>
      <c r="M63" s="211">
        <f t="shared" si="35"/>
        <v>0</v>
      </c>
      <c r="N63" s="211">
        <f t="shared" si="36"/>
        <v>0</v>
      </c>
      <c r="O63" s="211">
        <f t="shared" si="37"/>
        <v>0</v>
      </c>
      <c r="P63" s="211">
        <f t="shared" si="38"/>
        <v>0</v>
      </c>
      <c r="Q63" s="211">
        <f t="shared" si="39"/>
        <v>0</v>
      </c>
      <c r="R63" s="211">
        <f t="shared" si="40"/>
        <v>0</v>
      </c>
      <c r="S63" s="211">
        <f t="shared" si="41"/>
        <v>0</v>
      </c>
      <c r="T63" s="211">
        <f t="shared" si="42"/>
        <v>0</v>
      </c>
      <c r="U63" s="211">
        <f t="shared" si="43"/>
        <v>0</v>
      </c>
      <c r="V63" s="211">
        <f t="shared" si="44"/>
        <v>0</v>
      </c>
      <c r="W63" s="211">
        <f t="shared" si="45"/>
        <v>0</v>
      </c>
      <c r="X63" s="211">
        <f t="shared" si="46"/>
        <v>0</v>
      </c>
      <c r="Y63" s="211">
        <f t="shared" si="47"/>
        <v>0</v>
      </c>
      <c r="Z63" s="211">
        <v>0</v>
      </c>
      <c r="AA63" s="211">
        <v>0</v>
      </c>
      <c r="AB63" s="211">
        <v>0</v>
      </c>
      <c r="AC63" s="211">
        <v>0</v>
      </c>
      <c r="AD63" s="211">
        <v>0</v>
      </c>
      <c r="AE63" s="211">
        <v>0</v>
      </c>
      <c r="AF63" s="211">
        <v>0</v>
      </c>
      <c r="AG63" s="211">
        <v>0</v>
      </c>
      <c r="AH63" s="211">
        <v>0</v>
      </c>
      <c r="AI63" s="211">
        <v>0</v>
      </c>
      <c r="AJ63" s="211" t="s">
        <v>493</v>
      </c>
      <c r="AK63" s="211" t="s">
        <v>493</v>
      </c>
      <c r="AL63" s="211" t="s">
        <v>493</v>
      </c>
      <c r="AM63" s="211" t="s">
        <v>493</v>
      </c>
      <c r="AN63" s="211" t="s">
        <v>493</v>
      </c>
      <c r="AO63" s="211" t="s">
        <v>493</v>
      </c>
      <c r="AP63" s="211" t="s">
        <v>493</v>
      </c>
      <c r="AQ63" s="211" t="s">
        <v>493</v>
      </c>
      <c r="AR63" s="211">
        <v>0</v>
      </c>
      <c r="AS63" s="211">
        <v>0</v>
      </c>
      <c r="AT63" s="211">
        <f>'施設資源化量内訳'!D63</f>
        <v>0</v>
      </c>
      <c r="AU63" s="211">
        <f>'施設資源化量内訳'!E63</f>
        <v>0</v>
      </c>
      <c r="AV63" s="211">
        <f>'施設資源化量内訳'!F63</f>
        <v>0</v>
      </c>
      <c r="AW63" s="211">
        <f>'施設資源化量内訳'!G63</f>
        <v>0</v>
      </c>
      <c r="AX63" s="211">
        <f>'施設資源化量内訳'!H63</f>
        <v>0</v>
      </c>
      <c r="AY63" s="211">
        <f>'施設資源化量内訳'!I63</f>
        <v>0</v>
      </c>
      <c r="AZ63" s="211">
        <f>'施設資源化量内訳'!J63</f>
        <v>0</v>
      </c>
      <c r="BA63" s="211">
        <f>'施設資源化量内訳'!K63</f>
        <v>0</v>
      </c>
      <c r="BB63" s="211">
        <f>'施設資源化量内訳'!L63</f>
        <v>0</v>
      </c>
      <c r="BC63" s="211">
        <f>'施設資源化量内訳'!M63</f>
        <v>0</v>
      </c>
      <c r="BD63" s="211">
        <f>'施設資源化量内訳'!N63</f>
        <v>0</v>
      </c>
      <c r="BE63" s="211">
        <f>'施設資源化量内訳'!O63</f>
        <v>0</v>
      </c>
      <c r="BF63" s="211">
        <f>'施設資源化量内訳'!P63</f>
        <v>0</v>
      </c>
      <c r="BG63" s="211">
        <f>'施設資源化量内訳'!Q63</f>
        <v>0</v>
      </c>
      <c r="BH63" s="211">
        <f>'施設資源化量内訳'!R63</f>
        <v>0</v>
      </c>
      <c r="BI63" s="211">
        <f>'施設資源化量内訳'!S63</f>
        <v>0</v>
      </c>
      <c r="BJ63" s="211">
        <f>'施設資源化量内訳'!T63</f>
        <v>0</v>
      </c>
      <c r="BK63" s="211">
        <f>'施設資源化量内訳'!U63</f>
        <v>0</v>
      </c>
      <c r="BL63" s="211">
        <f>'施設資源化量内訳'!V63</f>
        <v>0</v>
      </c>
      <c r="BM63" s="211">
        <f>'施設資源化量内訳'!W63</f>
        <v>0</v>
      </c>
      <c r="BN63" s="211">
        <f>'施設資源化量内訳'!X63</f>
        <v>0</v>
      </c>
      <c r="BO63" s="211">
        <f t="shared" si="48"/>
        <v>0</v>
      </c>
      <c r="BP63" s="211">
        <v>0</v>
      </c>
      <c r="BQ63" s="211">
        <v>0</v>
      </c>
      <c r="BR63" s="211">
        <v>0</v>
      </c>
      <c r="BS63" s="211">
        <v>0</v>
      </c>
      <c r="BT63" s="211">
        <v>0</v>
      </c>
      <c r="BU63" s="211">
        <v>0</v>
      </c>
      <c r="BV63" s="211">
        <v>0</v>
      </c>
      <c r="BW63" s="211">
        <v>0</v>
      </c>
      <c r="BX63" s="211">
        <v>0</v>
      </c>
      <c r="BY63" s="211">
        <v>0</v>
      </c>
      <c r="BZ63" s="211" t="s">
        <v>493</v>
      </c>
      <c r="CA63" s="211" t="s">
        <v>493</v>
      </c>
      <c r="CB63" s="211" t="s">
        <v>493</v>
      </c>
      <c r="CC63" s="211" t="s">
        <v>493</v>
      </c>
      <c r="CD63" s="211" t="s">
        <v>493</v>
      </c>
      <c r="CE63" s="211" t="s">
        <v>493</v>
      </c>
      <c r="CF63" s="211" t="s">
        <v>493</v>
      </c>
      <c r="CG63" s="211" t="s">
        <v>493</v>
      </c>
      <c r="CH63" s="211">
        <v>0</v>
      </c>
      <c r="CI63" s="211">
        <v>0</v>
      </c>
      <c r="CJ63" s="192" t="s">
        <v>494</v>
      </c>
    </row>
    <row r="64" spans="1:88" s="177" customFormat="1" ht="12" customHeight="1">
      <c r="A64" s="178" t="s">
        <v>152</v>
      </c>
      <c r="B64" s="179" t="s">
        <v>465</v>
      </c>
      <c r="C64" s="178" t="s">
        <v>466</v>
      </c>
      <c r="D64" s="211">
        <f t="shared" si="26"/>
        <v>1</v>
      </c>
      <c r="E64" s="211">
        <f t="shared" si="27"/>
        <v>0</v>
      </c>
      <c r="F64" s="211">
        <f t="shared" si="28"/>
        <v>0</v>
      </c>
      <c r="G64" s="211">
        <f t="shared" si="29"/>
        <v>0</v>
      </c>
      <c r="H64" s="211">
        <f t="shared" si="30"/>
        <v>1</v>
      </c>
      <c r="I64" s="211">
        <f t="shared" si="31"/>
        <v>0</v>
      </c>
      <c r="J64" s="211">
        <f t="shared" si="32"/>
        <v>0</v>
      </c>
      <c r="K64" s="211">
        <f t="shared" si="33"/>
        <v>0</v>
      </c>
      <c r="L64" s="211">
        <f t="shared" si="34"/>
        <v>0</v>
      </c>
      <c r="M64" s="211">
        <f t="shared" si="35"/>
        <v>0</v>
      </c>
      <c r="N64" s="211">
        <f t="shared" si="36"/>
        <v>0</v>
      </c>
      <c r="O64" s="211">
        <f t="shared" si="37"/>
        <v>0</v>
      </c>
      <c r="P64" s="211">
        <f t="shared" si="38"/>
        <v>0</v>
      </c>
      <c r="Q64" s="211">
        <f t="shared" si="39"/>
        <v>0</v>
      </c>
      <c r="R64" s="211">
        <f t="shared" si="40"/>
        <v>0</v>
      </c>
      <c r="S64" s="211">
        <f t="shared" si="41"/>
        <v>0</v>
      </c>
      <c r="T64" s="211">
        <f t="shared" si="42"/>
        <v>0</v>
      </c>
      <c r="U64" s="211">
        <f t="shared" si="43"/>
        <v>0</v>
      </c>
      <c r="V64" s="211">
        <f t="shared" si="44"/>
        <v>0</v>
      </c>
      <c r="W64" s="211">
        <f t="shared" si="45"/>
        <v>0</v>
      </c>
      <c r="X64" s="211">
        <f t="shared" si="46"/>
        <v>0</v>
      </c>
      <c r="Y64" s="211">
        <f t="shared" si="47"/>
        <v>0</v>
      </c>
      <c r="Z64" s="211">
        <v>0</v>
      </c>
      <c r="AA64" s="211">
        <v>0</v>
      </c>
      <c r="AB64" s="211">
        <v>0</v>
      </c>
      <c r="AC64" s="211">
        <v>0</v>
      </c>
      <c r="AD64" s="211">
        <v>0</v>
      </c>
      <c r="AE64" s="211">
        <v>0</v>
      </c>
      <c r="AF64" s="211">
        <v>0</v>
      </c>
      <c r="AG64" s="211">
        <v>0</v>
      </c>
      <c r="AH64" s="211">
        <v>0</v>
      </c>
      <c r="AI64" s="211">
        <v>0</v>
      </c>
      <c r="AJ64" s="211" t="s">
        <v>493</v>
      </c>
      <c r="AK64" s="211" t="s">
        <v>493</v>
      </c>
      <c r="AL64" s="211" t="s">
        <v>493</v>
      </c>
      <c r="AM64" s="211" t="s">
        <v>493</v>
      </c>
      <c r="AN64" s="211" t="s">
        <v>493</v>
      </c>
      <c r="AO64" s="211" t="s">
        <v>493</v>
      </c>
      <c r="AP64" s="211" t="s">
        <v>493</v>
      </c>
      <c r="AQ64" s="211" t="s">
        <v>493</v>
      </c>
      <c r="AR64" s="211">
        <v>0</v>
      </c>
      <c r="AS64" s="211">
        <v>0</v>
      </c>
      <c r="AT64" s="211">
        <f>'施設資源化量内訳'!D64</f>
        <v>1</v>
      </c>
      <c r="AU64" s="211">
        <f>'施設資源化量内訳'!E64</f>
        <v>0</v>
      </c>
      <c r="AV64" s="211">
        <f>'施設資源化量内訳'!F64</f>
        <v>0</v>
      </c>
      <c r="AW64" s="211">
        <f>'施設資源化量内訳'!G64</f>
        <v>0</v>
      </c>
      <c r="AX64" s="211">
        <f>'施設資源化量内訳'!H64</f>
        <v>1</v>
      </c>
      <c r="AY64" s="211">
        <f>'施設資源化量内訳'!I64</f>
        <v>0</v>
      </c>
      <c r="AZ64" s="211">
        <f>'施設資源化量内訳'!J64</f>
        <v>0</v>
      </c>
      <c r="BA64" s="211">
        <f>'施設資源化量内訳'!K64</f>
        <v>0</v>
      </c>
      <c r="BB64" s="211">
        <f>'施設資源化量内訳'!L64</f>
        <v>0</v>
      </c>
      <c r="BC64" s="211">
        <f>'施設資源化量内訳'!M64</f>
        <v>0</v>
      </c>
      <c r="BD64" s="211">
        <f>'施設資源化量内訳'!N64</f>
        <v>0</v>
      </c>
      <c r="BE64" s="211">
        <f>'施設資源化量内訳'!O64</f>
        <v>0</v>
      </c>
      <c r="BF64" s="211">
        <f>'施設資源化量内訳'!P64</f>
        <v>0</v>
      </c>
      <c r="BG64" s="211">
        <f>'施設資源化量内訳'!Q64</f>
        <v>0</v>
      </c>
      <c r="BH64" s="211">
        <f>'施設資源化量内訳'!R64</f>
        <v>0</v>
      </c>
      <c r="BI64" s="211">
        <f>'施設資源化量内訳'!S64</f>
        <v>0</v>
      </c>
      <c r="BJ64" s="211">
        <f>'施設資源化量内訳'!T64</f>
        <v>0</v>
      </c>
      <c r="BK64" s="211">
        <f>'施設資源化量内訳'!U64</f>
        <v>0</v>
      </c>
      <c r="BL64" s="211">
        <f>'施設資源化量内訳'!V64</f>
        <v>0</v>
      </c>
      <c r="BM64" s="211">
        <f>'施設資源化量内訳'!W64</f>
        <v>0</v>
      </c>
      <c r="BN64" s="211">
        <f>'施設資源化量内訳'!X64</f>
        <v>0</v>
      </c>
      <c r="BO64" s="211">
        <f t="shared" si="48"/>
        <v>0</v>
      </c>
      <c r="BP64" s="211">
        <v>0</v>
      </c>
      <c r="BQ64" s="211">
        <v>0</v>
      </c>
      <c r="BR64" s="211">
        <v>0</v>
      </c>
      <c r="BS64" s="211">
        <v>0</v>
      </c>
      <c r="BT64" s="211">
        <v>0</v>
      </c>
      <c r="BU64" s="211">
        <v>0</v>
      </c>
      <c r="BV64" s="211">
        <v>0</v>
      </c>
      <c r="BW64" s="211">
        <v>0</v>
      </c>
      <c r="BX64" s="211">
        <v>0</v>
      </c>
      <c r="BY64" s="211">
        <v>0</v>
      </c>
      <c r="BZ64" s="211" t="s">
        <v>493</v>
      </c>
      <c r="CA64" s="211" t="s">
        <v>493</v>
      </c>
      <c r="CB64" s="211" t="s">
        <v>493</v>
      </c>
      <c r="CC64" s="211" t="s">
        <v>493</v>
      </c>
      <c r="CD64" s="211" t="s">
        <v>493</v>
      </c>
      <c r="CE64" s="211" t="s">
        <v>493</v>
      </c>
      <c r="CF64" s="211" t="s">
        <v>493</v>
      </c>
      <c r="CG64" s="211" t="s">
        <v>493</v>
      </c>
      <c r="CH64" s="211">
        <v>0</v>
      </c>
      <c r="CI64" s="211">
        <v>0</v>
      </c>
      <c r="CJ64" s="192" t="s">
        <v>494</v>
      </c>
    </row>
    <row r="65" spans="1:88" s="177" customFormat="1" ht="12" customHeight="1">
      <c r="A65" s="178" t="s">
        <v>152</v>
      </c>
      <c r="B65" s="179" t="s">
        <v>467</v>
      </c>
      <c r="C65" s="178" t="s">
        <v>468</v>
      </c>
      <c r="D65" s="211">
        <f t="shared" si="26"/>
        <v>318</v>
      </c>
      <c r="E65" s="211">
        <f t="shared" si="27"/>
        <v>147</v>
      </c>
      <c r="F65" s="211">
        <f t="shared" si="28"/>
        <v>1</v>
      </c>
      <c r="G65" s="211">
        <f t="shared" si="29"/>
        <v>1</v>
      </c>
      <c r="H65" s="211">
        <f t="shared" si="30"/>
        <v>42</v>
      </c>
      <c r="I65" s="211">
        <f t="shared" si="31"/>
        <v>68</v>
      </c>
      <c r="J65" s="211">
        <f t="shared" si="32"/>
        <v>26</v>
      </c>
      <c r="K65" s="211">
        <f t="shared" si="33"/>
        <v>0</v>
      </c>
      <c r="L65" s="211">
        <f t="shared" si="34"/>
        <v>33</v>
      </c>
      <c r="M65" s="211">
        <f t="shared" si="35"/>
        <v>0</v>
      </c>
      <c r="N65" s="211">
        <f t="shared" si="36"/>
        <v>0</v>
      </c>
      <c r="O65" s="211">
        <f t="shared" si="37"/>
        <v>0</v>
      </c>
      <c r="P65" s="211">
        <f t="shared" si="38"/>
        <v>0</v>
      </c>
      <c r="Q65" s="211">
        <f t="shared" si="39"/>
        <v>0</v>
      </c>
      <c r="R65" s="211">
        <f t="shared" si="40"/>
        <v>0</v>
      </c>
      <c r="S65" s="211">
        <f t="shared" si="41"/>
        <v>0</v>
      </c>
      <c r="T65" s="211">
        <f t="shared" si="42"/>
        <v>0</v>
      </c>
      <c r="U65" s="211">
        <f t="shared" si="43"/>
        <v>0</v>
      </c>
      <c r="V65" s="211">
        <f t="shared" si="44"/>
        <v>0</v>
      </c>
      <c r="W65" s="211">
        <f t="shared" si="45"/>
        <v>0</v>
      </c>
      <c r="X65" s="211">
        <f t="shared" si="46"/>
        <v>0</v>
      </c>
      <c r="Y65" s="211">
        <f t="shared" si="47"/>
        <v>149</v>
      </c>
      <c r="Z65" s="211">
        <v>147</v>
      </c>
      <c r="AA65" s="211">
        <v>1</v>
      </c>
      <c r="AB65" s="211">
        <v>1</v>
      </c>
      <c r="AC65" s="211">
        <v>0</v>
      </c>
      <c r="AD65" s="211">
        <v>0</v>
      </c>
      <c r="AE65" s="211">
        <v>0</v>
      </c>
      <c r="AF65" s="211">
        <v>0</v>
      </c>
      <c r="AG65" s="211">
        <v>0</v>
      </c>
      <c r="AH65" s="211">
        <v>0</v>
      </c>
      <c r="AI65" s="211">
        <v>0</v>
      </c>
      <c r="AJ65" s="211" t="s">
        <v>493</v>
      </c>
      <c r="AK65" s="211" t="s">
        <v>493</v>
      </c>
      <c r="AL65" s="211" t="s">
        <v>493</v>
      </c>
      <c r="AM65" s="211" t="s">
        <v>493</v>
      </c>
      <c r="AN65" s="211" t="s">
        <v>493</v>
      </c>
      <c r="AO65" s="211" t="s">
        <v>493</v>
      </c>
      <c r="AP65" s="211" t="s">
        <v>493</v>
      </c>
      <c r="AQ65" s="211" t="s">
        <v>493</v>
      </c>
      <c r="AR65" s="211">
        <v>0</v>
      </c>
      <c r="AS65" s="211">
        <v>0</v>
      </c>
      <c r="AT65" s="211">
        <f>'施設資源化量内訳'!D65</f>
        <v>169</v>
      </c>
      <c r="AU65" s="211">
        <f>'施設資源化量内訳'!E65</f>
        <v>0</v>
      </c>
      <c r="AV65" s="211">
        <f>'施設資源化量内訳'!F65</f>
        <v>0</v>
      </c>
      <c r="AW65" s="211">
        <f>'施設資源化量内訳'!G65</f>
        <v>0</v>
      </c>
      <c r="AX65" s="211">
        <f>'施設資源化量内訳'!H65</f>
        <v>42</v>
      </c>
      <c r="AY65" s="211">
        <f>'施設資源化量内訳'!I65</f>
        <v>68</v>
      </c>
      <c r="AZ65" s="211">
        <f>'施設資源化量内訳'!J65</f>
        <v>26</v>
      </c>
      <c r="BA65" s="211">
        <f>'施設資源化量内訳'!K65</f>
        <v>0</v>
      </c>
      <c r="BB65" s="211">
        <f>'施設資源化量内訳'!L65</f>
        <v>33</v>
      </c>
      <c r="BC65" s="211">
        <f>'施設資源化量内訳'!M65</f>
        <v>0</v>
      </c>
      <c r="BD65" s="211">
        <f>'施設資源化量内訳'!N65</f>
        <v>0</v>
      </c>
      <c r="BE65" s="211">
        <f>'施設資源化量内訳'!O65</f>
        <v>0</v>
      </c>
      <c r="BF65" s="211">
        <f>'施設資源化量内訳'!P65</f>
        <v>0</v>
      </c>
      <c r="BG65" s="211">
        <f>'施設資源化量内訳'!Q65</f>
        <v>0</v>
      </c>
      <c r="BH65" s="211">
        <f>'施設資源化量内訳'!R65</f>
        <v>0</v>
      </c>
      <c r="BI65" s="211">
        <f>'施設資源化量内訳'!S65</f>
        <v>0</v>
      </c>
      <c r="BJ65" s="211">
        <f>'施設資源化量内訳'!T65</f>
        <v>0</v>
      </c>
      <c r="BK65" s="211">
        <f>'施設資源化量内訳'!U65</f>
        <v>0</v>
      </c>
      <c r="BL65" s="211">
        <f>'施設資源化量内訳'!V65</f>
        <v>0</v>
      </c>
      <c r="BM65" s="211">
        <f>'施設資源化量内訳'!W65</f>
        <v>0</v>
      </c>
      <c r="BN65" s="211">
        <f>'施設資源化量内訳'!X65</f>
        <v>0</v>
      </c>
      <c r="BO65" s="211">
        <f t="shared" si="48"/>
        <v>0</v>
      </c>
      <c r="BP65" s="211">
        <v>0</v>
      </c>
      <c r="BQ65" s="211">
        <v>0</v>
      </c>
      <c r="BR65" s="211">
        <v>0</v>
      </c>
      <c r="BS65" s="211">
        <v>0</v>
      </c>
      <c r="BT65" s="211">
        <v>0</v>
      </c>
      <c r="BU65" s="211">
        <v>0</v>
      </c>
      <c r="BV65" s="211">
        <v>0</v>
      </c>
      <c r="BW65" s="211">
        <v>0</v>
      </c>
      <c r="BX65" s="211">
        <v>0</v>
      </c>
      <c r="BY65" s="211">
        <v>0</v>
      </c>
      <c r="BZ65" s="211" t="s">
        <v>493</v>
      </c>
      <c r="CA65" s="211" t="s">
        <v>493</v>
      </c>
      <c r="CB65" s="211" t="s">
        <v>493</v>
      </c>
      <c r="CC65" s="211" t="s">
        <v>493</v>
      </c>
      <c r="CD65" s="211" t="s">
        <v>493</v>
      </c>
      <c r="CE65" s="211" t="s">
        <v>493</v>
      </c>
      <c r="CF65" s="211" t="s">
        <v>493</v>
      </c>
      <c r="CG65" s="211" t="s">
        <v>493</v>
      </c>
      <c r="CH65" s="211">
        <v>0</v>
      </c>
      <c r="CI65" s="211">
        <v>0</v>
      </c>
      <c r="CJ65" s="192" t="s">
        <v>494</v>
      </c>
    </row>
    <row r="66" spans="1:88" s="177" customFormat="1" ht="12" customHeight="1">
      <c r="A66" s="178" t="s">
        <v>152</v>
      </c>
      <c r="B66" s="179" t="s">
        <v>469</v>
      </c>
      <c r="C66" s="178" t="s">
        <v>470</v>
      </c>
      <c r="D66" s="211">
        <f t="shared" si="26"/>
        <v>120</v>
      </c>
      <c r="E66" s="211">
        <f t="shared" si="27"/>
        <v>70</v>
      </c>
      <c r="F66" s="211">
        <f t="shared" si="28"/>
        <v>1</v>
      </c>
      <c r="G66" s="211">
        <f t="shared" si="29"/>
        <v>1</v>
      </c>
      <c r="H66" s="211">
        <f t="shared" si="30"/>
        <v>20</v>
      </c>
      <c r="I66" s="211">
        <f t="shared" si="31"/>
        <v>13</v>
      </c>
      <c r="J66" s="211">
        <f t="shared" si="32"/>
        <v>13</v>
      </c>
      <c r="K66" s="211">
        <f t="shared" si="33"/>
        <v>0</v>
      </c>
      <c r="L66" s="211">
        <f t="shared" si="34"/>
        <v>2</v>
      </c>
      <c r="M66" s="211">
        <f t="shared" si="35"/>
        <v>0</v>
      </c>
      <c r="N66" s="211">
        <f t="shared" si="36"/>
        <v>0</v>
      </c>
      <c r="O66" s="211">
        <f t="shared" si="37"/>
        <v>0</v>
      </c>
      <c r="P66" s="211">
        <f t="shared" si="38"/>
        <v>0</v>
      </c>
      <c r="Q66" s="211">
        <f t="shared" si="39"/>
        <v>0</v>
      </c>
      <c r="R66" s="211">
        <f t="shared" si="40"/>
        <v>0</v>
      </c>
      <c r="S66" s="211">
        <f t="shared" si="41"/>
        <v>0</v>
      </c>
      <c r="T66" s="211">
        <f t="shared" si="42"/>
        <v>0</v>
      </c>
      <c r="U66" s="211">
        <f t="shared" si="43"/>
        <v>0</v>
      </c>
      <c r="V66" s="211">
        <f t="shared" si="44"/>
        <v>0</v>
      </c>
      <c r="W66" s="211">
        <f t="shared" si="45"/>
        <v>0</v>
      </c>
      <c r="X66" s="211">
        <f t="shared" si="46"/>
        <v>0</v>
      </c>
      <c r="Y66" s="211">
        <f t="shared" si="47"/>
        <v>85</v>
      </c>
      <c r="Z66" s="211">
        <v>70</v>
      </c>
      <c r="AA66" s="211">
        <v>1</v>
      </c>
      <c r="AB66" s="211">
        <v>1</v>
      </c>
      <c r="AC66" s="211">
        <v>0</v>
      </c>
      <c r="AD66" s="211">
        <v>13</v>
      </c>
      <c r="AE66" s="211">
        <v>0</v>
      </c>
      <c r="AF66" s="211">
        <v>0</v>
      </c>
      <c r="AG66" s="211">
        <v>0</v>
      </c>
      <c r="AH66" s="211">
        <v>0</v>
      </c>
      <c r="AI66" s="211">
        <v>0</v>
      </c>
      <c r="AJ66" s="211" t="s">
        <v>493</v>
      </c>
      <c r="AK66" s="211" t="s">
        <v>493</v>
      </c>
      <c r="AL66" s="211" t="s">
        <v>493</v>
      </c>
      <c r="AM66" s="211" t="s">
        <v>493</v>
      </c>
      <c r="AN66" s="211" t="s">
        <v>493</v>
      </c>
      <c r="AO66" s="211" t="s">
        <v>493</v>
      </c>
      <c r="AP66" s="211" t="s">
        <v>493</v>
      </c>
      <c r="AQ66" s="211" t="s">
        <v>493</v>
      </c>
      <c r="AR66" s="211">
        <v>0</v>
      </c>
      <c r="AS66" s="211">
        <v>0</v>
      </c>
      <c r="AT66" s="211">
        <f>'施設資源化量内訳'!D66</f>
        <v>35</v>
      </c>
      <c r="AU66" s="211">
        <f>'施設資源化量内訳'!E66</f>
        <v>0</v>
      </c>
      <c r="AV66" s="211">
        <f>'施設資源化量内訳'!F66</f>
        <v>0</v>
      </c>
      <c r="AW66" s="211">
        <f>'施設資源化量内訳'!G66</f>
        <v>0</v>
      </c>
      <c r="AX66" s="211">
        <f>'施設資源化量内訳'!H66</f>
        <v>20</v>
      </c>
      <c r="AY66" s="211">
        <f>'施設資源化量内訳'!I66</f>
        <v>0</v>
      </c>
      <c r="AZ66" s="211">
        <f>'施設資源化量内訳'!J66</f>
        <v>13</v>
      </c>
      <c r="BA66" s="211">
        <f>'施設資源化量内訳'!K66</f>
        <v>0</v>
      </c>
      <c r="BB66" s="211">
        <f>'施設資源化量内訳'!L66</f>
        <v>2</v>
      </c>
      <c r="BC66" s="211">
        <f>'施設資源化量内訳'!M66</f>
        <v>0</v>
      </c>
      <c r="BD66" s="211">
        <f>'施設資源化量内訳'!N66</f>
        <v>0</v>
      </c>
      <c r="BE66" s="211">
        <f>'施設資源化量内訳'!O66</f>
        <v>0</v>
      </c>
      <c r="BF66" s="211">
        <f>'施設資源化量内訳'!P66</f>
        <v>0</v>
      </c>
      <c r="BG66" s="211">
        <f>'施設資源化量内訳'!Q66</f>
        <v>0</v>
      </c>
      <c r="BH66" s="211">
        <f>'施設資源化量内訳'!R66</f>
        <v>0</v>
      </c>
      <c r="BI66" s="211">
        <f>'施設資源化量内訳'!S66</f>
        <v>0</v>
      </c>
      <c r="BJ66" s="211">
        <f>'施設資源化量内訳'!T66</f>
        <v>0</v>
      </c>
      <c r="BK66" s="211">
        <f>'施設資源化量内訳'!U66</f>
        <v>0</v>
      </c>
      <c r="BL66" s="211">
        <f>'施設資源化量内訳'!V66</f>
        <v>0</v>
      </c>
      <c r="BM66" s="211">
        <f>'施設資源化量内訳'!W66</f>
        <v>0</v>
      </c>
      <c r="BN66" s="211">
        <f>'施設資源化量内訳'!X66</f>
        <v>0</v>
      </c>
      <c r="BO66" s="211">
        <f t="shared" si="48"/>
        <v>0</v>
      </c>
      <c r="BP66" s="211">
        <v>0</v>
      </c>
      <c r="BQ66" s="211">
        <v>0</v>
      </c>
      <c r="BR66" s="211">
        <v>0</v>
      </c>
      <c r="BS66" s="211">
        <v>0</v>
      </c>
      <c r="BT66" s="211">
        <v>0</v>
      </c>
      <c r="BU66" s="211">
        <v>0</v>
      </c>
      <c r="BV66" s="211">
        <v>0</v>
      </c>
      <c r="BW66" s="211">
        <v>0</v>
      </c>
      <c r="BX66" s="211">
        <v>0</v>
      </c>
      <c r="BY66" s="211">
        <v>0</v>
      </c>
      <c r="BZ66" s="211" t="s">
        <v>493</v>
      </c>
      <c r="CA66" s="211" t="s">
        <v>493</v>
      </c>
      <c r="CB66" s="211" t="s">
        <v>493</v>
      </c>
      <c r="CC66" s="211" t="s">
        <v>493</v>
      </c>
      <c r="CD66" s="211" t="s">
        <v>493</v>
      </c>
      <c r="CE66" s="211" t="s">
        <v>493</v>
      </c>
      <c r="CF66" s="211" t="s">
        <v>493</v>
      </c>
      <c r="CG66" s="211" t="s">
        <v>493</v>
      </c>
      <c r="CH66" s="211">
        <v>0</v>
      </c>
      <c r="CI66" s="211">
        <v>0</v>
      </c>
      <c r="CJ66" s="192" t="s">
        <v>494</v>
      </c>
    </row>
  </sheetData>
  <sheetProtection/>
  <mergeCells count="88">
    <mergeCell ref="A2:A6"/>
    <mergeCell ref="B2:B6"/>
    <mergeCell ref="C2:C6"/>
    <mergeCell ref="D3:D5"/>
    <mergeCell ref="AT3:AT5"/>
    <mergeCell ref="AU3:AU5"/>
    <mergeCell ref="AE3:AE5"/>
    <mergeCell ref="AL3:AL5"/>
    <mergeCell ref="AM3:AM5"/>
    <mergeCell ref="CJ2:CJ6"/>
    <mergeCell ref="AN3:AN5"/>
    <mergeCell ref="AO3:AO5"/>
    <mergeCell ref="AP3:AP5"/>
    <mergeCell ref="AQ3:AQ5"/>
    <mergeCell ref="AR3:AR5"/>
    <mergeCell ref="AS3:AS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BY3:BY5"/>
    <mergeCell ref="BZ3:BZ5"/>
    <mergeCell ref="CA3:CA5"/>
    <mergeCell ref="BA3:BA5"/>
    <mergeCell ref="BB3:BB5"/>
    <mergeCell ref="BC3:BC5"/>
    <mergeCell ref="BD3:BD5"/>
    <mergeCell ref="BE3:BE5"/>
    <mergeCell ref="BF3:BF5"/>
    <mergeCell ref="BG3:BG5"/>
    <mergeCell ref="BV3:BV5"/>
    <mergeCell ref="BW3:BW5"/>
    <mergeCell ref="BX3:BX5"/>
    <mergeCell ref="AF3:AF5"/>
    <mergeCell ref="AG3:AG5"/>
    <mergeCell ref="AH3:AH5"/>
    <mergeCell ref="AI3:AI5"/>
    <mergeCell ref="AJ3:AJ5"/>
    <mergeCell ref="AK3:AK5"/>
    <mergeCell ref="BN3:BN5"/>
    <mergeCell ref="Q3:Q5"/>
    <mergeCell ref="R3:R5"/>
    <mergeCell ref="BR3:BR5"/>
    <mergeCell ref="BS3:BS5"/>
    <mergeCell ref="BT3:BT5"/>
    <mergeCell ref="BU3:BU5"/>
    <mergeCell ref="BO3:BO5"/>
    <mergeCell ref="BP3:BP5"/>
    <mergeCell ref="BQ3:BQ5"/>
    <mergeCell ref="BH3:BH5"/>
    <mergeCell ref="K3:K5"/>
    <mergeCell ref="L3:L5"/>
    <mergeCell ref="M3:M5"/>
    <mergeCell ref="N3:N5"/>
    <mergeCell ref="O3:O5"/>
    <mergeCell ref="P3:P5"/>
    <mergeCell ref="E3:E5"/>
    <mergeCell ref="F3:F5"/>
    <mergeCell ref="G3:G5"/>
    <mergeCell ref="H3:H5"/>
    <mergeCell ref="I3:I5"/>
    <mergeCell ref="J3:J5"/>
    <mergeCell ref="BI3:BI5"/>
    <mergeCell ref="BJ3:BJ5"/>
    <mergeCell ref="BK3:BK5"/>
    <mergeCell ref="BL3:BL5"/>
    <mergeCell ref="BM3:BM5"/>
    <mergeCell ref="AV3:AV5"/>
    <mergeCell ref="AW3:AW5"/>
    <mergeCell ref="AX3:AX5"/>
    <mergeCell ref="AY3:AY5"/>
    <mergeCell ref="AZ3:AZ5"/>
    <mergeCell ref="CG3:CG5"/>
    <mergeCell ref="CH3:CH5"/>
    <mergeCell ref="CI3:CI5"/>
    <mergeCell ref="CB3:CB5"/>
    <mergeCell ref="CC3:CC5"/>
    <mergeCell ref="CD3:CD5"/>
    <mergeCell ref="CE3:CE5"/>
    <mergeCell ref="CF3:C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2" customWidth="1"/>
    <col min="172" max="16384" width="9" style="168" customWidth="1"/>
  </cols>
  <sheetData>
    <row r="1" spans="1:171" ht="17.25">
      <c r="A1" s="256" t="s">
        <v>496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06" t="s">
        <v>435</v>
      </c>
      <c r="B2" s="306" t="s">
        <v>436</v>
      </c>
      <c r="C2" s="306" t="s">
        <v>437</v>
      </c>
      <c r="D2" s="262" t="s">
        <v>474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50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50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50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50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50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50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51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52"/>
    </row>
    <row r="3" spans="1:171" s="184" customFormat="1" ht="25.5" customHeight="1">
      <c r="A3" s="307"/>
      <c r="B3" s="307"/>
      <c r="C3" s="309"/>
      <c r="D3" s="343" t="s">
        <v>121</v>
      </c>
      <c r="E3" s="341" t="s">
        <v>759</v>
      </c>
      <c r="F3" s="341" t="s">
        <v>760</v>
      </c>
      <c r="G3" s="341" t="s">
        <v>761</v>
      </c>
      <c r="H3" s="341" t="s">
        <v>762</v>
      </c>
      <c r="I3" s="341" t="s">
        <v>763</v>
      </c>
      <c r="J3" s="341" t="s">
        <v>764</v>
      </c>
      <c r="K3" s="341" t="s">
        <v>765</v>
      </c>
      <c r="L3" s="341" t="s">
        <v>766</v>
      </c>
      <c r="M3" s="341" t="s">
        <v>767</v>
      </c>
      <c r="N3" s="341" t="s">
        <v>768</v>
      </c>
      <c r="O3" s="341" t="s">
        <v>769</v>
      </c>
      <c r="P3" s="341" t="s">
        <v>770</v>
      </c>
      <c r="Q3" s="341" t="s">
        <v>771</v>
      </c>
      <c r="R3" s="341" t="s">
        <v>772</v>
      </c>
      <c r="S3" s="341" t="s">
        <v>773</v>
      </c>
      <c r="T3" s="341" t="s">
        <v>774</v>
      </c>
      <c r="U3" s="341" t="s">
        <v>91</v>
      </c>
      <c r="V3" s="341" t="s">
        <v>775</v>
      </c>
      <c r="W3" s="341" t="s">
        <v>776</v>
      </c>
      <c r="X3" s="341" t="s">
        <v>777</v>
      </c>
      <c r="Y3" s="300" t="s">
        <v>779</v>
      </c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2"/>
      <c r="AR3" s="302"/>
      <c r="AS3" s="303"/>
      <c r="AT3" s="300" t="s">
        <v>780</v>
      </c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2"/>
      <c r="BM3" s="302"/>
      <c r="BN3" s="303"/>
      <c r="BO3" s="300" t="s">
        <v>781</v>
      </c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2"/>
      <c r="CH3" s="302"/>
      <c r="CI3" s="303"/>
      <c r="CJ3" s="300" t="s">
        <v>782</v>
      </c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2"/>
      <c r="DC3" s="302"/>
      <c r="DD3" s="303"/>
      <c r="DE3" s="300" t="s">
        <v>783</v>
      </c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2"/>
      <c r="DX3" s="302"/>
      <c r="DY3" s="303"/>
      <c r="DZ3" s="300" t="s">
        <v>784</v>
      </c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2"/>
      <c r="ES3" s="302"/>
      <c r="ET3" s="303"/>
      <c r="EU3" s="300" t="s">
        <v>785</v>
      </c>
      <c r="EV3" s="301"/>
      <c r="EW3" s="301"/>
      <c r="EX3" s="301"/>
      <c r="EY3" s="301"/>
      <c r="EZ3" s="301"/>
      <c r="FA3" s="301"/>
      <c r="FB3" s="301"/>
      <c r="FC3" s="301"/>
      <c r="FD3" s="301"/>
      <c r="FE3" s="301"/>
      <c r="FF3" s="301"/>
      <c r="FG3" s="301"/>
      <c r="FH3" s="301"/>
      <c r="FI3" s="301"/>
      <c r="FJ3" s="301"/>
      <c r="FK3" s="301"/>
      <c r="FL3" s="301"/>
      <c r="FM3" s="302"/>
      <c r="FN3" s="302"/>
      <c r="FO3" s="303"/>
    </row>
    <row r="4" spans="1:171" s="184" customFormat="1" ht="25.5" customHeight="1">
      <c r="A4" s="307"/>
      <c r="B4" s="307"/>
      <c r="C4" s="309"/>
      <c r="D4" s="343"/>
      <c r="E4" s="314"/>
      <c r="F4" s="314"/>
      <c r="G4" s="314"/>
      <c r="H4" s="314"/>
      <c r="I4" s="314"/>
      <c r="J4" s="314"/>
      <c r="K4" s="314"/>
      <c r="L4" s="314"/>
      <c r="M4" s="305"/>
      <c r="N4" s="314"/>
      <c r="O4" s="314"/>
      <c r="P4" s="314"/>
      <c r="Q4" s="314"/>
      <c r="R4" s="314"/>
      <c r="S4" s="314"/>
      <c r="T4" s="314"/>
      <c r="U4" s="314"/>
      <c r="V4" s="305"/>
      <c r="W4" s="305"/>
      <c r="X4" s="305"/>
      <c r="Y4" s="342" t="s">
        <v>778</v>
      </c>
      <c r="Z4" s="341" t="s">
        <v>759</v>
      </c>
      <c r="AA4" s="341" t="s">
        <v>760</v>
      </c>
      <c r="AB4" s="341" t="s">
        <v>761</v>
      </c>
      <c r="AC4" s="341" t="s">
        <v>762</v>
      </c>
      <c r="AD4" s="341" t="s">
        <v>763</v>
      </c>
      <c r="AE4" s="341" t="s">
        <v>764</v>
      </c>
      <c r="AF4" s="341" t="s">
        <v>765</v>
      </c>
      <c r="AG4" s="341" t="s">
        <v>766</v>
      </c>
      <c r="AH4" s="341" t="s">
        <v>767</v>
      </c>
      <c r="AI4" s="341" t="s">
        <v>768</v>
      </c>
      <c r="AJ4" s="341" t="s">
        <v>769</v>
      </c>
      <c r="AK4" s="341" t="s">
        <v>770</v>
      </c>
      <c r="AL4" s="341" t="s">
        <v>771</v>
      </c>
      <c r="AM4" s="341" t="s">
        <v>772</v>
      </c>
      <c r="AN4" s="341" t="s">
        <v>773</v>
      </c>
      <c r="AO4" s="341" t="s">
        <v>774</v>
      </c>
      <c r="AP4" s="341" t="s">
        <v>91</v>
      </c>
      <c r="AQ4" s="341" t="s">
        <v>775</v>
      </c>
      <c r="AR4" s="341" t="s">
        <v>776</v>
      </c>
      <c r="AS4" s="341" t="s">
        <v>777</v>
      </c>
      <c r="AT4" s="342" t="s">
        <v>778</v>
      </c>
      <c r="AU4" s="341" t="s">
        <v>759</v>
      </c>
      <c r="AV4" s="341" t="s">
        <v>760</v>
      </c>
      <c r="AW4" s="341" t="s">
        <v>761</v>
      </c>
      <c r="AX4" s="341" t="s">
        <v>762</v>
      </c>
      <c r="AY4" s="341" t="s">
        <v>763</v>
      </c>
      <c r="AZ4" s="341" t="s">
        <v>764</v>
      </c>
      <c r="BA4" s="341" t="s">
        <v>765</v>
      </c>
      <c r="BB4" s="341" t="s">
        <v>766</v>
      </c>
      <c r="BC4" s="341" t="s">
        <v>767</v>
      </c>
      <c r="BD4" s="341" t="s">
        <v>768</v>
      </c>
      <c r="BE4" s="341" t="s">
        <v>769</v>
      </c>
      <c r="BF4" s="341" t="s">
        <v>770</v>
      </c>
      <c r="BG4" s="341" t="s">
        <v>771</v>
      </c>
      <c r="BH4" s="341" t="s">
        <v>772</v>
      </c>
      <c r="BI4" s="341" t="s">
        <v>773</v>
      </c>
      <c r="BJ4" s="341" t="s">
        <v>774</v>
      </c>
      <c r="BK4" s="341" t="s">
        <v>91</v>
      </c>
      <c r="BL4" s="341" t="s">
        <v>775</v>
      </c>
      <c r="BM4" s="341" t="s">
        <v>776</v>
      </c>
      <c r="BN4" s="341" t="s">
        <v>777</v>
      </c>
      <c r="BO4" s="342" t="s">
        <v>778</v>
      </c>
      <c r="BP4" s="341" t="s">
        <v>759</v>
      </c>
      <c r="BQ4" s="341" t="s">
        <v>760</v>
      </c>
      <c r="BR4" s="341" t="s">
        <v>761</v>
      </c>
      <c r="BS4" s="341" t="s">
        <v>762</v>
      </c>
      <c r="BT4" s="341" t="s">
        <v>763</v>
      </c>
      <c r="BU4" s="341" t="s">
        <v>764</v>
      </c>
      <c r="BV4" s="341" t="s">
        <v>765</v>
      </c>
      <c r="BW4" s="341" t="s">
        <v>766</v>
      </c>
      <c r="BX4" s="341" t="s">
        <v>767</v>
      </c>
      <c r="BY4" s="341" t="s">
        <v>768</v>
      </c>
      <c r="BZ4" s="341" t="s">
        <v>769</v>
      </c>
      <c r="CA4" s="341" t="s">
        <v>770</v>
      </c>
      <c r="CB4" s="341" t="s">
        <v>771</v>
      </c>
      <c r="CC4" s="341" t="s">
        <v>772</v>
      </c>
      <c r="CD4" s="341" t="s">
        <v>773</v>
      </c>
      <c r="CE4" s="341" t="s">
        <v>774</v>
      </c>
      <c r="CF4" s="341" t="s">
        <v>91</v>
      </c>
      <c r="CG4" s="341" t="s">
        <v>775</v>
      </c>
      <c r="CH4" s="341" t="s">
        <v>776</v>
      </c>
      <c r="CI4" s="341" t="s">
        <v>777</v>
      </c>
      <c r="CJ4" s="342" t="s">
        <v>778</v>
      </c>
      <c r="CK4" s="341" t="s">
        <v>759</v>
      </c>
      <c r="CL4" s="341" t="s">
        <v>760</v>
      </c>
      <c r="CM4" s="341" t="s">
        <v>761</v>
      </c>
      <c r="CN4" s="341" t="s">
        <v>762</v>
      </c>
      <c r="CO4" s="341" t="s">
        <v>763</v>
      </c>
      <c r="CP4" s="341" t="s">
        <v>764</v>
      </c>
      <c r="CQ4" s="341" t="s">
        <v>765</v>
      </c>
      <c r="CR4" s="341" t="s">
        <v>766</v>
      </c>
      <c r="CS4" s="341" t="s">
        <v>767</v>
      </c>
      <c r="CT4" s="341" t="s">
        <v>768</v>
      </c>
      <c r="CU4" s="341" t="s">
        <v>769</v>
      </c>
      <c r="CV4" s="341" t="s">
        <v>770</v>
      </c>
      <c r="CW4" s="341" t="s">
        <v>771</v>
      </c>
      <c r="CX4" s="341" t="s">
        <v>772</v>
      </c>
      <c r="CY4" s="341" t="s">
        <v>773</v>
      </c>
      <c r="CZ4" s="341" t="s">
        <v>774</v>
      </c>
      <c r="DA4" s="341" t="s">
        <v>91</v>
      </c>
      <c r="DB4" s="341" t="s">
        <v>775</v>
      </c>
      <c r="DC4" s="341" t="s">
        <v>776</v>
      </c>
      <c r="DD4" s="341" t="s">
        <v>777</v>
      </c>
      <c r="DE4" s="342" t="s">
        <v>778</v>
      </c>
      <c r="DF4" s="341" t="s">
        <v>759</v>
      </c>
      <c r="DG4" s="341" t="s">
        <v>760</v>
      </c>
      <c r="DH4" s="341" t="s">
        <v>761</v>
      </c>
      <c r="DI4" s="341" t="s">
        <v>762</v>
      </c>
      <c r="DJ4" s="341" t="s">
        <v>763</v>
      </c>
      <c r="DK4" s="341" t="s">
        <v>764</v>
      </c>
      <c r="DL4" s="341" t="s">
        <v>765</v>
      </c>
      <c r="DM4" s="341" t="s">
        <v>766</v>
      </c>
      <c r="DN4" s="341" t="s">
        <v>767</v>
      </c>
      <c r="DO4" s="341" t="s">
        <v>768</v>
      </c>
      <c r="DP4" s="341" t="s">
        <v>769</v>
      </c>
      <c r="DQ4" s="341" t="s">
        <v>770</v>
      </c>
      <c r="DR4" s="341" t="s">
        <v>771</v>
      </c>
      <c r="DS4" s="341" t="s">
        <v>772</v>
      </c>
      <c r="DT4" s="341" t="s">
        <v>773</v>
      </c>
      <c r="DU4" s="341" t="s">
        <v>774</v>
      </c>
      <c r="DV4" s="341" t="s">
        <v>91</v>
      </c>
      <c r="DW4" s="341" t="s">
        <v>775</v>
      </c>
      <c r="DX4" s="341" t="s">
        <v>776</v>
      </c>
      <c r="DY4" s="341" t="s">
        <v>777</v>
      </c>
      <c r="DZ4" s="342" t="s">
        <v>778</v>
      </c>
      <c r="EA4" s="341" t="s">
        <v>759</v>
      </c>
      <c r="EB4" s="341" t="s">
        <v>760</v>
      </c>
      <c r="EC4" s="341" t="s">
        <v>761</v>
      </c>
      <c r="ED4" s="341" t="s">
        <v>762</v>
      </c>
      <c r="EE4" s="341" t="s">
        <v>763</v>
      </c>
      <c r="EF4" s="341" t="s">
        <v>764</v>
      </c>
      <c r="EG4" s="341" t="s">
        <v>765</v>
      </c>
      <c r="EH4" s="341" t="s">
        <v>766</v>
      </c>
      <c r="EI4" s="341" t="s">
        <v>767</v>
      </c>
      <c r="EJ4" s="341" t="s">
        <v>768</v>
      </c>
      <c r="EK4" s="341" t="s">
        <v>769</v>
      </c>
      <c r="EL4" s="341" t="s">
        <v>770</v>
      </c>
      <c r="EM4" s="341" t="s">
        <v>771</v>
      </c>
      <c r="EN4" s="341" t="s">
        <v>772</v>
      </c>
      <c r="EO4" s="341" t="s">
        <v>773</v>
      </c>
      <c r="EP4" s="341" t="s">
        <v>774</v>
      </c>
      <c r="EQ4" s="341" t="s">
        <v>91</v>
      </c>
      <c r="ER4" s="341" t="s">
        <v>775</v>
      </c>
      <c r="ES4" s="341" t="s">
        <v>776</v>
      </c>
      <c r="ET4" s="341" t="s">
        <v>777</v>
      </c>
      <c r="EU4" s="342" t="s">
        <v>778</v>
      </c>
      <c r="EV4" s="341" t="s">
        <v>759</v>
      </c>
      <c r="EW4" s="341" t="s">
        <v>760</v>
      </c>
      <c r="EX4" s="341" t="s">
        <v>761</v>
      </c>
      <c r="EY4" s="341" t="s">
        <v>762</v>
      </c>
      <c r="EZ4" s="341" t="s">
        <v>763</v>
      </c>
      <c r="FA4" s="341" t="s">
        <v>764</v>
      </c>
      <c r="FB4" s="341" t="s">
        <v>765</v>
      </c>
      <c r="FC4" s="341" t="s">
        <v>766</v>
      </c>
      <c r="FD4" s="341" t="s">
        <v>767</v>
      </c>
      <c r="FE4" s="341" t="s">
        <v>768</v>
      </c>
      <c r="FF4" s="341" t="s">
        <v>769</v>
      </c>
      <c r="FG4" s="341" t="s">
        <v>770</v>
      </c>
      <c r="FH4" s="341" t="s">
        <v>771</v>
      </c>
      <c r="FI4" s="341" t="s">
        <v>772</v>
      </c>
      <c r="FJ4" s="341" t="s">
        <v>773</v>
      </c>
      <c r="FK4" s="341" t="s">
        <v>774</v>
      </c>
      <c r="FL4" s="341" t="s">
        <v>91</v>
      </c>
      <c r="FM4" s="341" t="s">
        <v>775</v>
      </c>
      <c r="FN4" s="341" t="s">
        <v>776</v>
      </c>
      <c r="FO4" s="341" t="s">
        <v>777</v>
      </c>
    </row>
    <row r="5" spans="1:171" s="184" customFormat="1" ht="25.5" customHeight="1">
      <c r="A5" s="307"/>
      <c r="B5" s="307"/>
      <c r="C5" s="309"/>
      <c r="D5" s="343"/>
      <c r="E5" s="314"/>
      <c r="F5" s="314"/>
      <c r="G5" s="314"/>
      <c r="H5" s="314"/>
      <c r="I5" s="314"/>
      <c r="J5" s="314"/>
      <c r="K5" s="314"/>
      <c r="L5" s="314"/>
      <c r="M5" s="305"/>
      <c r="N5" s="314"/>
      <c r="O5" s="314"/>
      <c r="P5" s="314"/>
      <c r="Q5" s="314"/>
      <c r="R5" s="314"/>
      <c r="S5" s="314"/>
      <c r="T5" s="314"/>
      <c r="U5" s="314"/>
      <c r="V5" s="305"/>
      <c r="W5" s="305"/>
      <c r="X5" s="305"/>
      <c r="Y5" s="342"/>
      <c r="Z5" s="314"/>
      <c r="AA5" s="314"/>
      <c r="AB5" s="314"/>
      <c r="AC5" s="314"/>
      <c r="AD5" s="314"/>
      <c r="AE5" s="314"/>
      <c r="AF5" s="314"/>
      <c r="AG5" s="314"/>
      <c r="AH5" s="305"/>
      <c r="AI5" s="314"/>
      <c r="AJ5" s="314"/>
      <c r="AK5" s="314"/>
      <c r="AL5" s="314"/>
      <c r="AM5" s="314"/>
      <c r="AN5" s="314"/>
      <c r="AO5" s="314"/>
      <c r="AP5" s="314"/>
      <c r="AQ5" s="305"/>
      <c r="AR5" s="305"/>
      <c r="AS5" s="305"/>
      <c r="AT5" s="342"/>
      <c r="AU5" s="314"/>
      <c r="AV5" s="314"/>
      <c r="AW5" s="314"/>
      <c r="AX5" s="314"/>
      <c r="AY5" s="314"/>
      <c r="AZ5" s="314"/>
      <c r="BA5" s="314"/>
      <c r="BB5" s="314"/>
      <c r="BC5" s="305"/>
      <c r="BD5" s="314"/>
      <c r="BE5" s="314"/>
      <c r="BF5" s="314"/>
      <c r="BG5" s="314"/>
      <c r="BH5" s="314"/>
      <c r="BI5" s="314"/>
      <c r="BJ5" s="314"/>
      <c r="BK5" s="314"/>
      <c r="BL5" s="305"/>
      <c r="BM5" s="305"/>
      <c r="BN5" s="305"/>
      <c r="BO5" s="342"/>
      <c r="BP5" s="314"/>
      <c r="BQ5" s="314"/>
      <c r="BR5" s="314"/>
      <c r="BS5" s="314"/>
      <c r="BT5" s="314"/>
      <c r="BU5" s="314"/>
      <c r="BV5" s="314"/>
      <c r="BW5" s="314"/>
      <c r="BX5" s="305"/>
      <c r="BY5" s="314"/>
      <c r="BZ5" s="314"/>
      <c r="CA5" s="314"/>
      <c r="CB5" s="314"/>
      <c r="CC5" s="314"/>
      <c r="CD5" s="314"/>
      <c r="CE5" s="314"/>
      <c r="CF5" s="314"/>
      <c r="CG5" s="305"/>
      <c r="CH5" s="305"/>
      <c r="CI5" s="305"/>
      <c r="CJ5" s="342"/>
      <c r="CK5" s="314"/>
      <c r="CL5" s="314"/>
      <c r="CM5" s="314"/>
      <c r="CN5" s="314"/>
      <c r="CO5" s="314"/>
      <c r="CP5" s="314"/>
      <c r="CQ5" s="314"/>
      <c r="CR5" s="314"/>
      <c r="CS5" s="305"/>
      <c r="CT5" s="314"/>
      <c r="CU5" s="314"/>
      <c r="CV5" s="314"/>
      <c r="CW5" s="314"/>
      <c r="CX5" s="314"/>
      <c r="CY5" s="314"/>
      <c r="CZ5" s="314"/>
      <c r="DA5" s="314"/>
      <c r="DB5" s="305"/>
      <c r="DC5" s="305"/>
      <c r="DD5" s="305"/>
      <c r="DE5" s="342"/>
      <c r="DF5" s="314"/>
      <c r="DG5" s="314"/>
      <c r="DH5" s="314"/>
      <c r="DI5" s="314"/>
      <c r="DJ5" s="314"/>
      <c r="DK5" s="314"/>
      <c r="DL5" s="314"/>
      <c r="DM5" s="314"/>
      <c r="DN5" s="305"/>
      <c r="DO5" s="314"/>
      <c r="DP5" s="314"/>
      <c r="DQ5" s="314"/>
      <c r="DR5" s="314"/>
      <c r="DS5" s="314"/>
      <c r="DT5" s="314"/>
      <c r="DU5" s="314"/>
      <c r="DV5" s="314"/>
      <c r="DW5" s="305"/>
      <c r="DX5" s="305"/>
      <c r="DY5" s="305"/>
      <c r="DZ5" s="342"/>
      <c r="EA5" s="314"/>
      <c r="EB5" s="314"/>
      <c r="EC5" s="314"/>
      <c r="ED5" s="314"/>
      <c r="EE5" s="314"/>
      <c r="EF5" s="314"/>
      <c r="EG5" s="314"/>
      <c r="EH5" s="314"/>
      <c r="EI5" s="305"/>
      <c r="EJ5" s="314"/>
      <c r="EK5" s="314"/>
      <c r="EL5" s="314"/>
      <c r="EM5" s="314"/>
      <c r="EN5" s="314"/>
      <c r="EO5" s="314"/>
      <c r="EP5" s="314"/>
      <c r="EQ5" s="314"/>
      <c r="ER5" s="305"/>
      <c r="ES5" s="305"/>
      <c r="ET5" s="305"/>
      <c r="EU5" s="342"/>
      <c r="EV5" s="314"/>
      <c r="EW5" s="314"/>
      <c r="EX5" s="314"/>
      <c r="EY5" s="314"/>
      <c r="EZ5" s="314"/>
      <c r="FA5" s="314"/>
      <c r="FB5" s="314"/>
      <c r="FC5" s="314"/>
      <c r="FD5" s="305"/>
      <c r="FE5" s="314"/>
      <c r="FF5" s="314"/>
      <c r="FG5" s="314"/>
      <c r="FH5" s="314"/>
      <c r="FI5" s="314"/>
      <c r="FJ5" s="314"/>
      <c r="FK5" s="314"/>
      <c r="FL5" s="314"/>
      <c r="FM5" s="305"/>
      <c r="FN5" s="305"/>
      <c r="FO5" s="305"/>
    </row>
    <row r="6" spans="1:171" s="185" customFormat="1" ht="13.5">
      <c r="A6" s="308"/>
      <c r="B6" s="308"/>
      <c r="C6" s="309"/>
      <c r="D6" s="253" t="s">
        <v>149</v>
      </c>
      <c r="E6" s="248" t="s">
        <v>149</v>
      </c>
      <c r="F6" s="248" t="s">
        <v>149</v>
      </c>
      <c r="G6" s="248" t="s">
        <v>149</v>
      </c>
      <c r="H6" s="248" t="s">
        <v>149</v>
      </c>
      <c r="I6" s="248" t="s">
        <v>149</v>
      </c>
      <c r="J6" s="248" t="s">
        <v>149</v>
      </c>
      <c r="K6" s="248" t="s">
        <v>149</v>
      </c>
      <c r="L6" s="247"/>
      <c r="M6" s="248" t="s">
        <v>149</v>
      </c>
      <c r="N6" s="248" t="s">
        <v>149</v>
      </c>
      <c r="O6" s="248" t="s">
        <v>149</v>
      </c>
      <c r="P6" s="248" t="s">
        <v>149</v>
      </c>
      <c r="Q6" s="248" t="s">
        <v>149</v>
      </c>
      <c r="R6" s="248" t="s">
        <v>149</v>
      </c>
      <c r="S6" s="248" t="s">
        <v>149</v>
      </c>
      <c r="T6" s="248" t="s">
        <v>149</v>
      </c>
      <c r="U6" s="248" t="s">
        <v>497</v>
      </c>
      <c r="V6" s="248" t="s">
        <v>149</v>
      </c>
      <c r="W6" s="248" t="s">
        <v>149</v>
      </c>
      <c r="X6" s="248" t="s">
        <v>149</v>
      </c>
      <c r="Y6" s="248" t="s">
        <v>149</v>
      </c>
      <c r="Z6" s="248" t="s">
        <v>149</v>
      </c>
      <c r="AA6" s="248" t="s">
        <v>149</v>
      </c>
      <c r="AB6" s="248" t="s">
        <v>149</v>
      </c>
      <c r="AC6" s="248" t="s">
        <v>149</v>
      </c>
      <c r="AD6" s="248" t="s">
        <v>149</v>
      </c>
      <c r="AE6" s="248" t="s">
        <v>149</v>
      </c>
      <c r="AF6" s="248" t="s">
        <v>149</v>
      </c>
      <c r="AG6" s="248" t="s">
        <v>149</v>
      </c>
      <c r="AH6" s="248" t="s">
        <v>149</v>
      </c>
      <c r="AI6" s="248" t="s">
        <v>149</v>
      </c>
      <c r="AJ6" s="248" t="s">
        <v>149</v>
      </c>
      <c r="AK6" s="248" t="s">
        <v>149</v>
      </c>
      <c r="AL6" s="248" t="s">
        <v>149</v>
      </c>
      <c r="AM6" s="248" t="s">
        <v>149</v>
      </c>
      <c r="AN6" s="248" t="s">
        <v>149</v>
      </c>
      <c r="AO6" s="248" t="s">
        <v>149</v>
      </c>
      <c r="AP6" s="248" t="s">
        <v>497</v>
      </c>
      <c r="AQ6" s="248" t="s">
        <v>149</v>
      </c>
      <c r="AR6" s="248" t="s">
        <v>149</v>
      </c>
      <c r="AS6" s="248" t="s">
        <v>149</v>
      </c>
      <c r="AT6" s="248" t="s">
        <v>149</v>
      </c>
      <c r="AU6" s="248" t="s">
        <v>149</v>
      </c>
      <c r="AV6" s="248" t="s">
        <v>149</v>
      </c>
      <c r="AW6" s="248" t="s">
        <v>149</v>
      </c>
      <c r="AX6" s="248" t="s">
        <v>149</v>
      </c>
      <c r="AY6" s="248" t="s">
        <v>149</v>
      </c>
      <c r="AZ6" s="248" t="s">
        <v>149</v>
      </c>
      <c r="BA6" s="248" t="s">
        <v>149</v>
      </c>
      <c r="BB6" s="248" t="s">
        <v>149</v>
      </c>
      <c r="BC6" s="248" t="s">
        <v>149</v>
      </c>
      <c r="BD6" s="248" t="s">
        <v>149</v>
      </c>
      <c r="BE6" s="248" t="s">
        <v>149</v>
      </c>
      <c r="BF6" s="248" t="s">
        <v>149</v>
      </c>
      <c r="BG6" s="248" t="s">
        <v>149</v>
      </c>
      <c r="BH6" s="248" t="s">
        <v>149</v>
      </c>
      <c r="BI6" s="248" t="s">
        <v>149</v>
      </c>
      <c r="BJ6" s="248" t="s">
        <v>149</v>
      </c>
      <c r="BK6" s="248" t="s">
        <v>497</v>
      </c>
      <c r="BL6" s="248" t="s">
        <v>149</v>
      </c>
      <c r="BM6" s="248" t="s">
        <v>149</v>
      </c>
      <c r="BN6" s="248" t="s">
        <v>149</v>
      </c>
      <c r="BO6" s="248" t="s">
        <v>149</v>
      </c>
      <c r="BP6" s="248" t="s">
        <v>149</v>
      </c>
      <c r="BQ6" s="248" t="s">
        <v>149</v>
      </c>
      <c r="BR6" s="248" t="s">
        <v>149</v>
      </c>
      <c r="BS6" s="248" t="s">
        <v>149</v>
      </c>
      <c r="BT6" s="248" t="s">
        <v>149</v>
      </c>
      <c r="BU6" s="248" t="s">
        <v>149</v>
      </c>
      <c r="BV6" s="248" t="s">
        <v>149</v>
      </c>
      <c r="BW6" s="248" t="s">
        <v>149</v>
      </c>
      <c r="BX6" s="248" t="s">
        <v>149</v>
      </c>
      <c r="BY6" s="248" t="s">
        <v>149</v>
      </c>
      <c r="BZ6" s="248" t="s">
        <v>149</v>
      </c>
      <c r="CA6" s="248" t="s">
        <v>149</v>
      </c>
      <c r="CB6" s="248" t="s">
        <v>149</v>
      </c>
      <c r="CC6" s="248" t="s">
        <v>149</v>
      </c>
      <c r="CD6" s="248" t="s">
        <v>149</v>
      </c>
      <c r="CE6" s="248" t="s">
        <v>149</v>
      </c>
      <c r="CF6" s="248" t="s">
        <v>497</v>
      </c>
      <c r="CG6" s="248" t="s">
        <v>149</v>
      </c>
      <c r="CH6" s="248" t="s">
        <v>149</v>
      </c>
      <c r="CI6" s="248" t="s">
        <v>149</v>
      </c>
      <c r="CJ6" s="248" t="s">
        <v>149</v>
      </c>
      <c r="CK6" s="248" t="s">
        <v>149</v>
      </c>
      <c r="CL6" s="248" t="s">
        <v>149</v>
      </c>
      <c r="CM6" s="248" t="s">
        <v>149</v>
      </c>
      <c r="CN6" s="248" t="s">
        <v>149</v>
      </c>
      <c r="CO6" s="248" t="s">
        <v>149</v>
      </c>
      <c r="CP6" s="248" t="s">
        <v>149</v>
      </c>
      <c r="CQ6" s="248" t="s">
        <v>149</v>
      </c>
      <c r="CR6" s="248" t="s">
        <v>149</v>
      </c>
      <c r="CS6" s="248" t="s">
        <v>149</v>
      </c>
      <c r="CT6" s="248" t="s">
        <v>149</v>
      </c>
      <c r="CU6" s="248" t="s">
        <v>149</v>
      </c>
      <c r="CV6" s="248" t="s">
        <v>149</v>
      </c>
      <c r="CW6" s="248" t="s">
        <v>149</v>
      </c>
      <c r="CX6" s="248" t="s">
        <v>149</v>
      </c>
      <c r="CY6" s="248" t="s">
        <v>149</v>
      </c>
      <c r="CZ6" s="248" t="s">
        <v>149</v>
      </c>
      <c r="DA6" s="248" t="s">
        <v>497</v>
      </c>
      <c r="DB6" s="248" t="s">
        <v>149</v>
      </c>
      <c r="DC6" s="248" t="s">
        <v>149</v>
      </c>
      <c r="DD6" s="248" t="s">
        <v>149</v>
      </c>
      <c r="DE6" s="248" t="s">
        <v>149</v>
      </c>
      <c r="DF6" s="248" t="s">
        <v>149</v>
      </c>
      <c r="DG6" s="248" t="s">
        <v>149</v>
      </c>
      <c r="DH6" s="248" t="s">
        <v>149</v>
      </c>
      <c r="DI6" s="248" t="s">
        <v>149</v>
      </c>
      <c r="DJ6" s="248" t="s">
        <v>149</v>
      </c>
      <c r="DK6" s="248" t="s">
        <v>149</v>
      </c>
      <c r="DL6" s="248" t="s">
        <v>149</v>
      </c>
      <c r="DM6" s="248" t="s">
        <v>149</v>
      </c>
      <c r="DN6" s="248" t="s">
        <v>149</v>
      </c>
      <c r="DO6" s="248" t="s">
        <v>149</v>
      </c>
      <c r="DP6" s="248" t="s">
        <v>149</v>
      </c>
      <c r="DQ6" s="248" t="s">
        <v>149</v>
      </c>
      <c r="DR6" s="248" t="s">
        <v>149</v>
      </c>
      <c r="DS6" s="248" t="s">
        <v>149</v>
      </c>
      <c r="DT6" s="248" t="s">
        <v>149</v>
      </c>
      <c r="DU6" s="248" t="s">
        <v>149</v>
      </c>
      <c r="DV6" s="248" t="s">
        <v>497</v>
      </c>
      <c r="DW6" s="248" t="s">
        <v>149</v>
      </c>
      <c r="DX6" s="248" t="s">
        <v>149</v>
      </c>
      <c r="DY6" s="248" t="s">
        <v>149</v>
      </c>
      <c r="DZ6" s="248" t="s">
        <v>149</v>
      </c>
      <c r="EA6" s="248" t="s">
        <v>149</v>
      </c>
      <c r="EB6" s="248" t="s">
        <v>149</v>
      </c>
      <c r="EC6" s="248" t="s">
        <v>149</v>
      </c>
      <c r="ED6" s="248" t="s">
        <v>149</v>
      </c>
      <c r="EE6" s="248" t="s">
        <v>149</v>
      </c>
      <c r="EF6" s="248" t="s">
        <v>149</v>
      </c>
      <c r="EG6" s="248" t="s">
        <v>149</v>
      </c>
      <c r="EH6" s="248" t="s">
        <v>149</v>
      </c>
      <c r="EI6" s="248" t="s">
        <v>149</v>
      </c>
      <c r="EJ6" s="248" t="s">
        <v>149</v>
      </c>
      <c r="EK6" s="248" t="s">
        <v>149</v>
      </c>
      <c r="EL6" s="248" t="s">
        <v>149</v>
      </c>
      <c r="EM6" s="248" t="s">
        <v>149</v>
      </c>
      <c r="EN6" s="248" t="s">
        <v>149</v>
      </c>
      <c r="EO6" s="248" t="s">
        <v>149</v>
      </c>
      <c r="EP6" s="248" t="s">
        <v>149</v>
      </c>
      <c r="EQ6" s="248" t="s">
        <v>497</v>
      </c>
      <c r="ER6" s="248" t="s">
        <v>149</v>
      </c>
      <c r="ES6" s="248" t="s">
        <v>149</v>
      </c>
      <c r="ET6" s="248" t="s">
        <v>149</v>
      </c>
      <c r="EU6" s="248" t="s">
        <v>149</v>
      </c>
      <c r="EV6" s="248" t="s">
        <v>149</v>
      </c>
      <c r="EW6" s="248" t="s">
        <v>149</v>
      </c>
      <c r="EX6" s="248" t="s">
        <v>149</v>
      </c>
      <c r="EY6" s="248" t="s">
        <v>149</v>
      </c>
      <c r="EZ6" s="248" t="s">
        <v>149</v>
      </c>
      <c r="FA6" s="248" t="s">
        <v>149</v>
      </c>
      <c r="FB6" s="248" t="s">
        <v>149</v>
      </c>
      <c r="FC6" s="248" t="s">
        <v>149</v>
      </c>
      <c r="FD6" s="248" t="s">
        <v>149</v>
      </c>
      <c r="FE6" s="248" t="s">
        <v>149</v>
      </c>
      <c r="FF6" s="248" t="s">
        <v>149</v>
      </c>
      <c r="FG6" s="248" t="s">
        <v>149</v>
      </c>
      <c r="FH6" s="248" t="s">
        <v>149</v>
      </c>
      <c r="FI6" s="248" t="s">
        <v>149</v>
      </c>
      <c r="FJ6" s="248" t="s">
        <v>149</v>
      </c>
      <c r="FK6" s="248" t="s">
        <v>149</v>
      </c>
      <c r="FL6" s="248" t="s">
        <v>497</v>
      </c>
      <c r="FM6" s="248" t="s">
        <v>149</v>
      </c>
      <c r="FN6" s="248" t="s">
        <v>149</v>
      </c>
      <c r="FO6" s="248" t="s">
        <v>149</v>
      </c>
    </row>
    <row r="7" spans="1:171" s="186" customFormat="1" ht="12" customHeight="1">
      <c r="A7" s="173" t="s">
        <v>152</v>
      </c>
      <c r="B7" s="188" t="s">
        <v>153</v>
      </c>
      <c r="C7" s="174" t="s">
        <v>129</v>
      </c>
      <c r="D7" s="208">
        <f aca="true" t="shared" si="0" ref="D7:AI7">SUM(D8:D66)</f>
        <v>47827</v>
      </c>
      <c r="E7" s="208">
        <f t="shared" si="0"/>
        <v>1481</v>
      </c>
      <c r="F7" s="208">
        <f t="shared" si="0"/>
        <v>35</v>
      </c>
      <c r="G7" s="208">
        <f t="shared" si="0"/>
        <v>673</v>
      </c>
      <c r="H7" s="208">
        <f t="shared" si="0"/>
        <v>15628</v>
      </c>
      <c r="I7" s="208">
        <f t="shared" si="0"/>
        <v>12062</v>
      </c>
      <c r="J7" s="208">
        <f t="shared" si="0"/>
        <v>4975</v>
      </c>
      <c r="K7" s="208">
        <f t="shared" si="0"/>
        <v>2773</v>
      </c>
      <c r="L7" s="208">
        <f t="shared" si="0"/>
        <v>5427</v>
      </c>
      <c r="M7" s="208">
        <f t="shared" si="0"/>
        <v>64</v>
      </c>
      <c r="N7" s="208">
        <f t="shared" si="0"/>
        <v>447</v>
      </c>
      <c r="O7" s="208">
        <f t="shared" si="0"/>
        <v>0</v>
      </c>
      <c r="P7" s="208">
        <f t="shared" si="0"/>
        <v>0</v>
      </c>
      <c r="Q7" s="208">
        <f t="shared" si="0"/>
        <v>873</v>
      </c>
      <c r="R7" s="208">
        <f t="shared" si="0"/>
        <v>0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1311</v>
      </c>
      <c r="W7" s="208">
        <f t="shared" si="0"/>
        <v>0</v>
      </c>
      <c r="X7" s="208">
        <f t="shared" si="0"/>
        <v>2078</v>
      </c>
      <c r="Y7" s="208">
        <f t="shared" si="0"/>
        <v>3807</v>
      </c>
      <c r="Z7" s="208">
        <f t="shared" si="0"/>
        <v>7</v>
      </c>
      <c r="AA7" s="208">
        <f t="shared" si="0"/>
        <v>0</v>
      </c>
      <c r="AB7" s="208">
        <f t="shared" si="0"/>
        <v>0</v>
      </c>
      <c r="AC7" s="208">
        <f t="shared" si="0"/>
        <v>135</v>
      </c>
      <c r="AD7" s="208">
        <f t="shared" si="0"/>
        <v>0</v>
      </c>
      <c r="AE7" s="208">
        <f t="shared" si="0"/>
        <v>0</v>
      </c>
      <c r="AF7" s="208">
        <f t="shared" si="0"/>
        <v>0</v>
      </c>
      <c r="AG7" s="208">
        <f t="shared" si="0"/>
        <v>0</v>
      </c>
      <c r="AH7" s="208">
        <f t="shared" si="0"/>
        <v>0</v>
      </c>
      <c r="AI7" s="208">
        <f t="shared" si="0"/>
        <v>0</v>
      </c>
      <c r="AJ7" s="208">
        <f aca="true" t="shared" si="1" ref="AJ7:BO7">SUM(AJ8:AJ66)</f>
        <v>0</v>
      </c>
      <c r="AK7" s="208">
        <f t="shared" si="1"/>
        <v>0</v>
      </c>
      <c r="AL7" s="208">
        <f t="shared" si="1"/>
        <v>873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1311</v>
      </c>
      <c r="AR7" s="208">
        <f t="shared" si="1"/>
        <v>0</v>
      </c>
      <c r="AS7" s="208">
        <f t="shared" si="1"/>
        <v>1481</v>
      </c>
      <c r="AT7" s="208">
        <f t="shared" si="1"/>
        <v>15757</v>
      </c>
      <c r="AU7" s="208">
        <f t="shared" si="1"/>
        <v>642</v>
      </c>
      <c r="AV7" s="208">
        <f t="shared" si="1"/>
        <v>7</v>
      </c>
      <c r="AW7" s="208">
        <f t="shared" si="1"/>
        <v>47</v>
      </c>
      <c r="AX7" s="208">
        <f t="shared" si="1"/>
        <v>10626</v>
      </c>
      <c r="AY7" s="208">
        <f t="shared" si="1"/>
        <v>2288</v>
      </c>
      <c r="AZ7" s="208">
        <f t="shared" si="1"/>
        <v>1039</v>
      </c>
      <c r="BA7" s="208">
        <f t="shared" si="1"/>
        <v>1</v>
      </c>
      <c r="BB7" s="208">
        <f t="shared" si="1"/>
        <v>657</v>
      </c>
      <c r="BC7" s="208">
        <f t="shared" si="1"/>
        <v>6</v>
      </c>
      <c r="BD7" s="208">
        <f t="shared" si="1"/>
        <v>0</v>
      </c>
      <c r="BE7" s="208">
        <f t="shared" si="1"/>
        <v>0</v>
      </c>
      <c r="BF7" s="208">
        <f t="shared" si="1"/>
        <v>0</v>
      </c>
      <c r="BG7" s="208">
        <f t="shared" si="1"/>
        <v>0</v>
      </c>
      <c r="BH7" s="208">
        <f t="shared" si="1"/>
        <v>0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0</v>
      </c>
      <c r="BM7" s="208">
        <f t="shared" si="1"/>
        <v>0</v>
      </c>
      <c r="BN7" s="208">
        <f t="shared" si="1"/>
        <v>444</v>
      </c>
      <c r="BO7" s="208">
        <f t="shared" si="1"/>
        <v>133</v>
      </c>
      <c r="BP7" s="208">
        <f aca="true" t="shared" si="2" ref="BP7:CU7">SUM(BP8:BP66)</f>
        <v>0</v>
      </c>
      <c r="BQ7" s="208">
        <f t="shared" si="2"/>
        <v>0</v>
      </c>
      <c r="BR7" s="208">
        <f t="shared" si="2"/>
        <v>0</v>
      </c>
      <c r="BS7" s="208">
        <f t="shared" si="2"/>
        <v>0</v>
      </c>
      <c r="BT7" s="208">
        <f t="shared" si="2"/>
        <v>0</v>
      </c>
      <c r="BU7" s="208">
        <f t="shared" si="2"/>
        <v>0</v>
      </c>
      <c r="BV7" s="208">
        <f t="shared" si="2"/>
        <v>0</v>
      </c>
      <c r="BW7" s="208">
        <f t="shared" si="2"/>
        <v>0</v>
      </c>
      <c r="BX7" s="208">
        <f t="shared" si="2"/>
        <v>0</v>
      </c>
      <c r="BY7" s="208">
        <f t="shared" si="2"/>
        <v>0</v>
      </c>
      <c r="BZ7" s="208">
        <f t="shared" si="2"/>
        <v>0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0</v>
      </c>
      <c r="CI7" s="208">
        <f t="shared" si="2"/>
        <v>133</v>
      </c>
      <c r="CJ7" s="208">
        <f t="shared" si="2"/>
        <v>0</v>
      </c>
      <c r="CK7" s="208">
        <f t="shared" si="2"/>
        <v>0</v>
      </c>
      <c r="CL7" s="208">
        <f t="shared" si="2"/>
        <v>0</v>
      </c>
      <c r="CM7" s="208">
        <f t="shared" si="2"/>
        <v>0</v>
      </c>
      <c r="CN7" s="208">
        <f t="shared" si="2"/>
        <v>0</v>
      </c>
      <c r="CO7" s="208">
        <f t="shared" si="2"/>
        <v>0</v>
      </c>
      <c r="CP7" s="208">
        <f t="shared" si="2"/>
        <v>0</v>
      </c>
      <c r="CQ7" s="208">
        <f t="shared" si="2"/>
        <v>0</v>
      </c>
      <c r="CR7" s="208">
        <f t="shared" si="2"/>
        <v>0</v>
      </c>
      <c r="CS7" s="208">
        <f t="shared" si="2"/>
        <v>0</v>
      </c>
      <c r="CT7" s="208">
        <f t="shared" si="2"/>
        <v>0</v>
      </c>
      <c r="CU7" s="208">
        <f t="shared" si="2"/>
        <v>0</v>
      </c>
      <c r="CV7" s="208">
        <f aca="true" t="shared" si="3" ref="CV7:EA7">SUM(CV8:CV66)</f>
        <v>0</v>
      </c>
      <c r="CW7" s="208">
        <f t="shared" si="3"/>
        <v>0</v>
      </c>
      <c r="CX7" s="208">
        <f t="shared" si="3"/>
        <v>0</v>
      </c>
      <c r="CY7" s="208">
        <f t="shared" si="3"/>
        <v>0</v>
      </c>
      <c r="CZ7" s="208">
        <f t="shared" si="3"/>
        <v>0</v>
      </c>
      <c r="DA7" s="208">
        <f t="shared" si="3"/>
        <v>0</v>
      </c>
      <c r="DB7" s="208">
        <f t="shared" si="3"/>
        <v>0</v>
      </c>
      <c r="DC7" s="208">
        <f t="shared" si="3"/>
        <v>0</v>
      </c>
      <c r="DD7" s="208">
        <f t="shared" si="3"/>
        <v>0</v>
      </c>
      <c r="DE7" s="208">
        <f t="shared" si="3"/>
        <v>0</v>
      </c>
      <c r="DF7" s="208">
        <f t="shared" si="3"/>
        <v>0</v>
      </c>
      <c r="DG7" s="208">
        <f t="shared" si="3"/>
        <v>0</v>
      </c>
      <c r="DH7" s="208">
        <f t="shared" si="3"/>
        <v>0</v>
      </c>
      <c r="DI7" s="208">
        <f t="shared" si="3"/>
        <v>0</v>
      </c>
      <c r="DJ7" s="208">
        <f t="shared" si="3"/>
        <v>0</v>
      </c>
      <c r="DK7" s="208">
        <f t="shared" si="3"/>
        <v>0</v>
      </c>
      <c r="DL7" s="208">
        <f t="shared" si="3"/>
        <v>0</v>
      </c>
      <c r="DM7" s="208">
        <f t="shared" si="3"/>
        <v>0</v>
      </c>
      <c r="DN7" s="208">
        <f t="shared" si="3"/>
        <v>0</v>
      </c>
      <c r="DO7" s="208">
        <f t="shared" si="3"/>
        <v>0</v>
      </c>
      <c r="DP7" s="208">
        <f t="shared" si="3"/>
        <v>0</v>
      </c>
      <c r="DQ7" s="208">
        <f t="shared" si="3"/>
        <v>0</v>
      </c>
      <c r="DR7" s="208">
        <f t="shared" si="3"/>
        <v>0</v>
      </c>
      <c r="DS7" s="208">
        <f t="shared" si="3"/>
        <v>0</v>
      </c>
      <c r="DT7" s="208">
        <f t="shared" si="3"/>
        <v>0</v>
      </c>
      <c r="DU7" s="208">
        <f t="shared" si="3"/>
        <v>0</v>
      </c>
      <c r="DV7" s="208">
        <f t="shared" si="3"/>
        <v>0</v>
      </c>
      <c r="DW7" s="208">
        <f t="shared" si="3"/>
        <v>0</v>
      </c>
      <c r="DX7" s="208">
        <f t="shared" si="3"/>
        <v>0</v>
      </c>
      <c r="DY7" s="208">
        <f t="shared" si="3"/>
        <v>0</v>
      </c>
      <c r="DZ7" s="208">
        <f t="shared" si="3"/>
        <v>58</v>
      </c>
      <c r="EA7" s="208">
        <f t="shared" si="3"/>
        <v>0</v>
      </c>
      <c r="EB7" s="208">
        <f aca="true" t="shared" si="4" ref="EB7:FG7">SUM(EB8:EB66)</f>
        <v>0</v>
      </c>
      <c r="EC7" s="208">
        <f t="shared" si="4"/>
        <v>0</v>
      </c>
      <c r="ED7" s="208">
        <f t="shared" si="4"/>
        <v>0</v>
      </c>
      <c r="EE7" s="208">
        <f t="shared" si="4"/>
        <v>0</v>
      </c>
      <c r="EF7" s="208">
        <f t="shared" si="4"/>
        <v>0</v>
      </c>
      <c r="EG7" s="208">
        <f t="shared" si="4"/>
        <v>0</v>
      </c>
      <c r="EH7" s="208">
        <f t="shared" si="4"/>
        <v>0</v>
      </c>
      <c r="EI7" s="208">
        <f t="shared" si="4"/>
        <v>58</v>
      </c>
      <c r="EJ7" s="208">
        <f t="shared" si="4"/>
        <v>0</v>
      </c>
      <c r="EK7" s="208">
        <f t="shared" si="4"/>
        <v>0</v>
      </c>
      <c r="EL7" s="208">
        <f t="shared" si="4"/>
        <v>0</v>
      </c>
      <c r="EM7" s="208">
        <f t="shared" si="4"/>
        <v>0</v>
      </c>
      <c r="EN7" s="208">
        <f t="shared" si="4"/>
        <v>0</v>
      </c>
      <c r="EO7" s="208">
        <f t="shared" si="4"/>
        <v>0</v>
      </c>
      <c r="EP7" s="208">
        <f t="shared" si="4"/>
        <v>0</v>
      </c>
      <c r="EQ7" s="208">
        <f t="shared" si="4"/>
        <v>0</v>
      </c>
      <c r="ER7" s="208">
        <f t="shared" si="4"/>
        <v>0</v>
      </c>
      <c r="ES7" s="208">
        <f t="shared" si="4"/>
        <v>0</v>
      </c>
      <c r="ET7" s="208">
        <f t="shared" si="4"/>
        <v>0</v>
      </c>
      <c r="EU7" s="208">
        <f t="shared" si="4"/>
        <v>28072</v>
      </c>
      <c r="EV7" s="208">
        <f t="shared" si="4"/>
        <v>832</v>
      </c>
      <c r="EW7" s="208">
        <f t="shared" si="4"/>
        <v>28</v>
      </c>
      <c r="EX7" s="208">
        <f t="shared" si="4"/>
        <v>626</v>
      </c>
      <c r="EY7" s="208">
        <f t="shared" si="4"/>
        <v>4867</v>
      </c>
      <c r="EZ7" s="208">
        <f t="shared" si="4"/>
        <v>9774</v>
      </c>
      <c r="FA7" s="208">
        <f t="shared" si="4"/>
        <v>3936</v>
      </c>
      <c r="FB7" s="208">
        <f t="shared" si="4"/>
        <v>2772</v>
      </c>
      <c r="FC7" s="208">
        <f t="shared" si="4"/>
        <v>4770</v>
      </c>
      <c r="FD7" s="208">
        <f t="shared" si="4"/>
        <v>0</v>
      </c>
      <c r="FE7" s="208">
        <f t="shared" si="4"/>
        <v>447</v>
      </c>
      <c r="FF7" s="208">
        <f t="shared" si="4"/>
        <v>0</v>
      </c>
      <c r="FG7" s="208">
        <f t="shared" si="4"/>
        <v>0</v>
      </c>
      <c r="FH7" s="208">
        <f aca="true" t="shared" si="5" ref="FH7:FO7">SUM(FH8:FH66)</f>
        <v>0</v>
      </c>
      <c r="FI7" s="208">
        <f t="shared" si="5"/>
        <v>0</v>
      </c>
      <c r="FJ7" s="208">
        <f t="shared" si="5"/>
        <v>0</v>
      </c>
      <c r="FK7" s="208">
        <f t="shared" si="5"/>
        <v>0</v>
      </c>
      <c r="FL7" s="208">
        <f t="shared" si="5"/>
        <v>0</v>
      </c>
      <c r="FM7" s="208">
        <f t="shared" si="5"/>
        <v>0</v>
      </c>
      <c r="FN7" s="208">
        <f t="shared" si="5"/>
        <v>0</v>
      </c>
      <c r="FO7" s="208">
        <f t="shared" si="5"/>
        <v>20</v>
      </c>
    </row>
    <row r="8" spans="1:171" s="177" customFormat="1" ht="12" customHeight="1">
      <c r="A8" s="176" t="s">
        <v>152</v>
      </c>
      <c r="B8" s="190" t="s">
        <v>154</v>
      </c>
      <c r="C8" s="176" t="s">
        <v>155</v>
      </c>
      <c r="D8" s="209">
        <f aca="true" t="shared" si="6" ref="D8:D39">SUM(Y8,AT8,BO8,CJ8,DE8,DZ8,EU8)</f>
        <v>6259</v>
      </c>
      <c r="E8" s="209">
        <f aca="true" t="shared" si="7" ref="E8:E39">SUM(Z8,AU8,BP8,CK8,DF8,EA8,EV8)</f>
        <v>0</v>
      </c>
      <c r="F8" s="209">
        <f aca="true" t="shared" si="8" ref="F8:F39">SUM(AA8,AV8,BQ8,CL8,DG8,EB8,EW8)</f>
        <v>0</v>
      </c>
      <c r="G8" s="209">
        <f aca="true" t="shared" si="9" ref="G8:G39">SUM(AB8,AW8,BR8,CM8,DH8,EC8,EX8)</f>
        <v>0</v>
      </c>
      <c r="H8" s="209">
        <f aca="true" t="shared" si="10" ref="H8:H39">SUM(AC8,AX8,BS8,CN8,DI8,ED8,EY8)</f>
        <v>2974</v>
      </c>
      <c r="I8" s="209">
        <f aca="true" t="shared" si="11" ref="I8:I39">SUM(AD8,AY8,BT8,CO8,DJ8,EE8,EZ8)</f>
        <v>892</v>
      </c>
      <c r="J8" s="209">
        <f aca="true" t="shared" si="12" ref="J8:J39">SUM(AE8,AZ8,BU8,CP8,DK8,EF8,FA8)</f>
        <v>744</v>
      </c>
      <c r="K8" s="209">
        <f aca="true" t="shared" si="13" ref="K8:K39">SUM(AF8,BA8,BV8,CQ8,DL8,EG8,FB8)</f>
        <v>0</v>
      </c>
      <c r="L8" s="209">
        <f aca="true" t="shared" si="14" ref="L8:L39">SUM(AG8,BB8,BW8,CR8,DM8,EH8,FC8)</f>
        <v>1296</v>
      </c>
      <c r="M8" s="209">
        <f aca="true" t="shared" si="15" ref="M8:M39">SUM(AH8,BC8,BX8,CS8,DN8,EI8,FD8)</f>
        <v>0</v>
      </c>
      <c r="N8" s="209">
        <f aca="true" t="shared" si="16" ref="N8:N39">SUM(AI8,BD8,BY8,CT8,DO8,EJ8,FE8)</f>
        <v>0</v>
      </c>
      <c r="O8" s="209">
        <f aca="true" t="shared" si="17" ref="O8:O39">SUM(AJ8,BE8,BZ8,CU8,DP8,EK8,FF8)</f>
        <v>0</v>
      </c>
      <c r="P8" s="209">
        <f aca="true" t="shared" si="18" ref="P8:P39">SUM(AK8,BF8,CA8,CV8,DQ8,EL8,FG8)</f>
        <v>0</v>
      </c>
      <c r="Q8" s="209">
        <f aca="true" t="shared" si="19" ref="Q8:Q39">SUM(AL8,BG8,CB8,CW8,DR8,EM8,FH8)</f>
        <v>0</v>
      </c>
      <c r="R8" s="209">
        <f aca="true" t="shared" si="20" ref="R8:R39">SUM(AM8,BH8,CC8,CX8,DS8,EN8,FI8)</f>
        <v>0</v>
      </c>
      <c r="S8" s="209">
        <f aca="true" t="shared" si="21" ref="S8:S39">SUM(AN8,BI8,CD8,CY8,DT8,EO8,FJ8)</f>
        <v>0</v>
      </c>
      <c r="T8" s="209">
        <f aca="true" t="shared" si="22" ref="T8:T39">SUM(AO8,BJ8,CE8,CZ8,DU8,EP8,FK8)</f>
        <v>0</v>
      </c>
      <c r="U8" s="209">
        <f aca="true" t="shared" si="23" ref="U8:U39">SUM(AP8,BK8,CF8,DA8,DV8,EQ8,FL8)</f>
        <v>0</v>
      </c>
      <c r="V8" s="209">
        <f aca="true" t="shared" si="24" ref="V8:V39">SUM(AQ8,BL8,CG8,DB8,DW8,ER8,FM8)</f>
        <v>0</v>
      </c>
      <c r="W8" s="209">
        <f aca="true" t="shared" si="25" ref="W8:W39">SUM(AR8,BM8,CH8,DC8,DX8,ES8,FN8)</f>
        <v>0</v>
      </c>
      <c r="X8" s="209">
        <f aca="true" t="shared" si="26" ref="X8:X39">SUM(AS8,BN8,CI8,DD8,DY8,ET8,FO8)</f>
        <v>353</v>
      </c>
      <c r="Y8" s="209">
        <f aca="true" t="shared" si="27" ref="Y8:Y39">SUM(Z8:AS8)</f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 t="s">
        <v>493</v>
      </c>
      <c r="AK8" s="209" t="s">
        <v>493</v>
      </c>
      <c r="AL8" s="209">
        <v>0</v>
      </c>
      <c r="AM8" s="210" t="s">
        <v>493</v>
      </c>
      <c r="AN8" s="210" t="s">
        <v>493</v>
      </c>
      <c r="AO8" s="209">
        <v>0</v>
      </c>
      <c r="AP8" s="209" t="s">
        <v>493</v>
      </c>
      <c r="AQ8" s="209">
        <v>0</v>
      </c>
      <c r="AR8" s="210" t="s">
        <v>493</v>
      </c>
      <c r="AS8" s="209">
        <v>0</v>
      </c>
      <c r="AT8" s="209">
        <f aca="true" t="shared" si="28" ref="AT8:AT39">SUM(AU8:BN8)</f>
        <v>4963</v>
      </c>
      <c r="AU8" s="209">
        <v>0</v>
      </c>
      <c r="AV8" s="209">
        <v>0</v>
      </c>
      <c r="AW8" s="209">
        <v>0</v>
      </c>
      <c r="AX8" s="209">
        <v>2974</v>
      </c>
      <c r="AY8" s="209">
        <v>892</v>
      </c>
      <c r="AZ8" s="209">
        <v>744</v>
      </c>
      <c r="BA8" s="209">
        <v>0</v>
      </c>
      <c r="BB8" s="209">
        <v>0</v>
      </c>
      <c r="BC8" s="209">
        <v>0</v>
      </c>
      <c r="BD8" s="209">
        <v>0</v>
      </c>
      <c r="BE8" s="209" t="s">
        <v>493</v>
      </c>
      <c r="BF8" s="209" t="s">
        <v>493</v>
      </c>
      <c r="BG8" s="210" t="s">
        <v>493</v>
      </c>
      <c r="BH8" s="210" t="s">
        <v>493</v>
      </c>
      <c r="BI8" s="210" t="s">
        <v>493</v>
      </c>
      <c r="BJ8" s="210" t="s">
        <v>493</v>
      </c>
      <c r="BK8" s="210" t="s">
        <v>493</v>
      </c>
      <c r="BL8" s="210" t="s">
        <v>493</v>
      </c>
      <c r="BM8" s="210" t="s">
        <v>493</v>
      </c>
      <c r="BN8" s="209">
        <v>353</v>
      </c>
      <c r="BO8" s="209">
        <f aca="true" t="shared" si="29" ref="BO8:BO39">SUM(BP8:CI8)</f>
        <v>0</v>
      </c>
      <c r="BP8" s="209">
        <v>0</v>
      </c>
      <c r="BQ8" s="209">
        <v>0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0</v>
      </c>
      <c r="BZ8" s="209">
        <v>0</v>
      </c>
      <c r="CA8" s="209">
        <v>0</v>
      </c>
      <c r="CB8" s="210" t="s">
        <v>493</v>
      </c>
      <c r="CC8" s="210" t="s">
        <v>493</v>
      </c>
      <c r="CD8" s="210" t="s">
        <v>493</v>
      </c>
      <c r="CE8" s="210" t="s">
        <v>493</v>
      </c>
      <c r="CF8" s="210" t="s">
        <v>493</v>
      </c>
      <c r="CG8" s="210" t="s">
        <v>493</v>
      </c>
      <c r="CH8" s="210" t="s">
        <v>493</v>
      </c>
      <c r="CI8" s="209">
        <v>0</v>
      </c>
      <c r="CJ8" s="209">
        <f aca="true" t="shared" si="30" ref="CJ8:CJ39">SUM(CK8:DD8)</f>
        <v>0</v>
      </c>
      <c r="CK8" s="209">
        <v>0</v>
      </c>
      <c r="CL8" s="209">
        <v>0</v>
      </c>
      <c r="CM8" s="209">
        <v>0</v>
      </c>
      <c r="CN8" s="209">
        <v>0</v>
      </c>
      <c r="CO8" s="209">
        <v>0</v>
      </c>
      <c r="CP8" s="209">
        <v>0</v>
      </c>
      <c r="CQ8" s="209">
        <v>0</v>
      </c>
      <c r="CR8" s="209">
        <v>0</v>
      </c>
      <c r="CS8" s="209">
        <v>0</v>
      </c>
      <c r="CT8" s="209">
        <v>0</v>
      </c>
      <c r="CU8" s="209">
        <v>0</v>
      </c>
      <c r="CV8" s="209">
        <v>0</v>
      </c>
      <c r="CW8" s="210" t="s">
        <v>493</v>
      </c>
      <c r="CX8" s="210" t="s">
        <v>493</v>
      </c>
      <c r="CY8" s="210" t="s">
        <v>493</v>
      </c>
      <c r="CZ8" s="210" t="s">
        <v>493</v>
      </c>
      <c r="DA8" s="210" t="s">
        <v>493</v>
      </c>
      <c r="DB8" s="210" t="s">
        <v>493</v>
      </c>
      <c r="DC8" s="210" t="s">
        <v>493</v>
      </c>
      <c r="DD8" s="209">
        <v>0</v>
      </c>
      <c r="DE8" s="209">
        <f aca="true" t="shared" si="31" ref="DE8:DE39">SUM(DF8:DY8)</f>
        <v>0</v>
      </c>
      <c r="DF8" s="209">
        <v>0</v>
      </c>
      <c r="DG8" s="209">
        <v>0</v>
      </c>
      <c r="DH8" s="209">
        <v>0</v>
      </c>
      <c r="DI8" s="209">
        <v>0</v>
      </c>
      <c r="DJ8" s="209">
        <v>0</v>
      </c>
      <c r="DK8" s="209">
        <v>0</v>
      </c>
      <c r="DL8" s="209">
        <v>0</v>
      </c>
      <c r="DM8" s="209">
        <v>0</v>
      </c>
      <c r="DN8" s="209">
        <v>0</v>
      </c>
      <c r="DO8" s="209">
        <v>0</v>
      </c>
      <c r="DP8" s="209">
        <v>0</v>
      </c>
      <c r="DQ8" s="209">
        <v>0</v>
      </c>
      <c r="DR8" s="210" t="s">
        <v>493</v>
      </c>
      <c r="DS8" s="210" t="s">
        <v>493</v>
      </c>
      <c r="DT8" s="209">
        <v>0</v>
      </c>
      <c r="DU8" s="210" t="s">
        <v>493</v>
      </c>
      <c r="DV8" s="210" t="s">
        <v>493</v>
      </c>
      <c r="DW8" s="210" t="s">
        <v>493</v>
      </c>
      <c r="DX8" s="210" t="s">
        <v>493</v>
      </c>
      <c r="DY8" s="209">
        <v>0</v>
      </c>
      <c r="DZ8" s="209">
        <f aca="true" t="shared" si="32" ref="DZ8:DZ39">SUM(EA8:ET8)</f>
        <v>0</v>
      </c>
      <c r="EA8" s="209">
        <v>0</v>
      </c>
      <c r="EB8" s="209">
        <v>0</v>
      </c>
      <c r="EC8" s="209">
        <v>0</v>
      </c>
      <c r="ED8" s="209">
        <v>0</v>
      </c>
      <c r="EE8" s="209">
        <v>0</v>
      </c>
      <c r="EF8" s="209">
        <v>0</v>
      </c>
      <c r="EG8" s="209">
        <v>0</v>
      </c>
      <c r="EH8" s="209">
        <v>0</v>
      </c>
      <c r="EI8" s="209">
        <v>0</v>
      </c>
      <c r="EJ8" s="209">
        <v>0</v>
      </c>
      <c r="EK8" s="209" t="s">
        <v>493</v>
      </c>
      <c r="EL8" s="209" t="s">
        <v>493</v>
      </c>
      <c r="EM8" s="210" t="s">
        <v>493</v>
      </c>
      <c r="EN8" s="209">
        <v>0</v>
      </c>
      <c r="EO8" s="209">
        <v>0</v>
      </c>
      <c r="EP8" s="210" t="s">
        <v>493</v>
      </c>
      <c r="EQ8" s="210" t="s">
        <v>493</v>
      </c>
      <c r="ER8" s="210" t="s">
        <v>493</v>
      </c>
      <c r="ES8" s="209">
        <v>0</v>
      </c>
      <c r="ET8" s="209">
        <v>0</v>
      </c>
      <c r="EU8" s="209">
        <f aca="true" t="shared" si="33" ref="EU8:EU39">SUM(EV8:FO8)</f>
        <v>1296</v>
      </c>
      <c r="EV8" s="209">
        <v>0</v>
      </c>
      <c r="EW8" s="209">
        <v>0</v>
      </c>
      <c r="EX8" s="209">
        <v>0</v>
      </c>
      <c r="EY8" s="209">
        <v>0</v>
      </c>
      <c r="EZ8" s="209">
        <v>0</v>
      </c>
      <c r="FA8" s="209">
        <v>0</v>
      </c>
      <c r="FB8" s="209">
        <v>0</v>
      </c>
      <c r="FC8" s="209">
        <v>1296</v>
      </c>
      <c r="FD8" s="209">
        <v>0</v>
      </c>
      <c r="FE8" s="209">
        <v>0</v>
      </c>
      <c r="FF8" s="209">
        <v>0</v>
      </c>
      <c r="FG8" s="210">
        <v>0</v>
      </c>
      <c r="FH8" s="210" t="s">
        <v>493</v>
      </c>
      <c r="FI8" s="210" t="s">
        <v>493</v>
      </c>
      <c r="FJ8" s="209" t="s">
        <v>493</v>
      </c>
      <c r="FK8" s="209">
        <v>0</v>
      </c>
      <c r="FL8" s="209">
        <v>0</v>
      </c>
      <c r="FM8" s="209">
        <v>0</v>
      </c>
      <c r="FN8" s="209">
        <v>0</v>
      </c>
      <c r="FO8" s="209">
        <v>0</v>
      </c>
    </row>
    <row r="9" spans="1:171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6"/>
        <v>2594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10"/>
        <v>308</v>
      </c>
      <c r="I9" s="209">
        <f t="shared" si="11"/>
        <v>1041</v>
      </c>
      <c r="J9" s="209">
        <f t="shared" si="12"/>
        <v>363</v>
      </c>
      <c r="K9" s="209">
        <f t="shared" si="13"/>
        <v>0</v>
      </c>
      <c r="L9" s="209">
        <f t="shared" si="14"/>
        <v>755</v>
      </c>
      <c r="M9" s="209">
        <f t="shared" si="15"/>
        <v>0</v>
      </c>
      <c r="N9" s="209">
        <f t="shared" si="16"/>
        <v>0</v>
      </c>
      <c r="O9" s="209">
        <f t="shared" si="17"/>
        <v>0</v>
      </c>
      <c r="P9" s="209">
        <f t="shared" si="18"/>
        <v>0</v>
      </c>
      <c r="Q9" s="209">
        <f t="shared" si="19"/>
        <v>0</v>
      </c>
      <c r="R9" s="209">
        <f t="shared" si="20"/>
        <v>0</v>
      </c>
      <c r="S9" s="209">
        <f t="shared" si="21"/>
        <v>0</v>
      </c>
      <c r="T9" s="209">
        <f t="shared" si="22"/>
        <v>0</v>
      </c>
      <c r="U9" s="209">
        <f t="shared" si="23"/>
        <v>0</v>
      </c>
      <c r="V9" s="209">
        <f t="shared" si="24"/>
        <v>0</v>
      </c>
      <c r="W9" s="209">
        <f t="shared" si="25"/>
        <v>0</v>
      </c>
      <c r="X9" s="209">
        <f t="shared" si="26"/>
        <v>127</v>
      </c>
      <c r="Y9" s="209">
        <f t="shared" si="27"/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 t="s">
        <v>493</v>
      </c>
      <c r="AK9" s="209" t="s">
        <v>493</v>
      </c>
      <c r="AL9" s="209">
        <v>0</v>
      </c>
      <c r="AM9" s="210" t="s">
        <v>493</v>
      </c>
      <c r="AN9" s="210" t="s">
        <v>493</v>
      </c>
      <c r="AO9" s="209">
        <v>0</v>
      </c>
      <c r="AP9" s="209" t="s">
        <v>493</v>
      </c>
      <c r="AQ9" s="209">
        <v>0</v>
      </c>
      <c r="AR9" s="210" t="s">
        <v>493</v>
      </c>
      <c r="AS9" s="209">
        <v>0</v>
      </c>
      <c r="AT9" s="209">
        <f t="shared" si="28"/>
        <v>308</v>
      </c>
      <c r="AU9" s="209">
        <v>0</v>
      </c>
      <c r="AV9" s="209">
        <v>0</v>
      </c>
      <c r="AW9" s="209">
        <v>0</v>
      </c>
      <c r="AX9" s="209">
        <v>308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 t="s">
        <v>493</v>
      </c>
      <c r="BF9" s="209" t="s">
        <v>493</v>
      </c>
      <c r="BG9" s="210" t="s">
        <v>493</v>
      </c>
      <c r="BH9" s="210" t="s">
        <v>493</v>
      </c>
      <c r="BI9" s="210" t="s">
        <v>493</v>
      </c>
      <c r="BJ9" s="210" t="s">
        <v>493</v>
      </c>
      <c r="BK9" s="210" t="s">
        <v>493</v>
      </c>
      <c r="BL9" s="210" t="s">
        <v>493</v>
      </c>
      <c r="BM9" s="210" t="s">
        <v>493</v>
      </c>
      <c r="BN9" s="209">
        <v>0</v>
      </c>
      <c r="BO9" s="209">
        <f t="shared" si="29"/>
        <v>127</v>
      </c>
      <c r="BP9" s="209">
        <v>0</v>
      </c>
      <c r="BQ9" s="209"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09">
        <v>0</v>
      </c>
      <c r="CA9" s="209">
        <v>0</v>
      </c>
      <c r="CB9" s="210" t="s">
        <v>493</v>
      </c>
      <c r="CC9" s="210" t="s">
        <v>493</v>
      </c>
      <c r="CD9" s="210" t="s">
        <v>493</v>
      </c>
      <c r="CE9" s="210" t="s">
        <v>493</v>
      </c>
      <c r="CF9" s="210" t="s">
        <v>493</v>
      </c>
      <c r="CG9" s="210" t="s">
        <v>493</v>
      </c>
      <c r="CH9" s="210" t="s">
        <v>493</v>
      </c>
      <c r="CI9" s="209">
        <v>127</v>
      </c>
      <c r="CJ9" s="209">
        <f t="shared" si="30"/>
        <v>0</v>
      </c>
      <c r="CK9" s="209">
        <v>0</v>
      </c>
      <c r="CL9" s="209">
        <v>0</v>
      </c>
      <c r="CM9" s="209">
        <v>0</v>
      </c>
      <c r="CN9" s="209">
        <v>0</v>
      </c>
      <c r="CO9" s="209">
        <v>0</v>
      </c>
      <c r="CP9" s="209">
        <v>0</v>
      </c>
      <c r="CQ9" s="209">
        <v>0</v>
      </c>
      <c r="CR9" s="209">
        <v>0</v>
      </c>
      <c r="CS9" s="209">
        <v>0</v>
      </c>
      <c r="CT9" s="209">
        <v>0</v>
      </c>
      <c r="CU9" s="209">
        <v>0</v>
      </c>
      <c r="CV9" s="209">
        <v>0</v>
      </c>
      <c r="CW9" s="210" t="s">
        <v>493</v>
      </c>
      <c r="CX9" s="210" t="s">
        <v>493</v>
      </c>
      <c r="CY9" s="210" t="s">
        <v>493</v>
      </c>
      <c r="CZ9" s="210" t="s">
        <v>493</v>
      </c>
      <c r="DA9" s="210" t="s">
        <v>493</v>
      </c>
      <c r="DB9" s="210" t="s">
        <v>493</v>
      </c>
      <c r="DC9" s="210" t="s">
        <v>493</v>
      </c>
      <c r="DD9" s="209">
        <v>0</v>
      </c>
      <c r="DE9" s="209">
        <f t="shared" si="31"/>
        <v>0</v>
      </c>
      <c r="DF9" s="209">
        <v>0</v>
      </c>
      <c r="DG9" s="209">
        <v>0</v>
      </c>
      <c r="DH9" s="209">
        <v>0</v>
      </c>
      <c r="DI9" s="209">
        <v>0</v>
      </c>
      <c r="DJ9" s="209">
        <v>0</v>
      </c>
      <c r="DK9" s="209">
        <v>0</v>
      </c>
      <c r="DL9" s="209">
        <v>0</v>
      </c>
      <c r="DM9" s="209">
        <v>0</v>
      </c>
      <c r="DN9" s="209">
        <v>0</v>
      </c>
      <c r="DO9" s="209">
        <v>0</v>
      </c>
      <c r="DP9" s="209">
        <v>0</v>
      </c>
      <c r="DQ9" s="209">
        <v>0</v>
      </c>
      <c r="DR9" s="210" t="s">
        <v>493</v>
      </c>
      <c r="DS9" s="210" t="s">
        <v>493</v>
      </c>
      <c r="DT9" s="209">
        <v>0</v>
      </c>
      <c r="DU9" s="210" t="s">
        <v>493</v>
      </c>
      <c r="DV9" s="210" t="s">
        <v>493</v>
      </c>
      <c r="DW9" s="210" t="s">
        <v>493</v>
      </c>
      <c r="DX9" s="210" t="s">
        <v>493</v>
      </c>
      <c r="DY9" s="209">
        <v>0</v>
      </c>
      <c r="DZ9" s="209">
        <f t="shared" si="32"/>
        <v>0</v>
      </c>
      <c r="EA9" s="209">
        <v>0</v>
      </c>
      <c r="EB9" s="209">
        <v>0</v>
      </c>
      <c r="EC9" s="209">
        <v>0</v>
      </c>
      <c r="ED9" s="209">
        <v>0</v>
      </c>
      <c r="EE9" s="209">
        <v>0</v>
      </c>
      <c r="EF9" s="209">
        <v>0</v>
      </c>
      <c r="EG9" s="209">
        <v>0</v>
      </c>
      <c r="EH9" s="209">
        <v>0</v>
      </c>
      <c r="EI9" s="209">
        <v>0</v>
      </c>
      <c r="EJ9" s="209">
        <v>0</v>
      </c>
      <c r="EK9" s="209" t="s">
        <v>493</v>
      </c>
      <c r="EL9" s="209" t="s">
        <v>493</v>
      </c>
      <c r="EM9" s="210" t="s">
        <v>493</v>
      </c>
      <c r="EN9" s="209">
        <v>0</v>
      </c>
      <c r="EO9" s="209">
        <v>0</v>
      </c>
      <c r="EP9" s="210" t="s">
        <v>493</v>
      </c>
      <c r="EQ9" s="210" t="s">
        <v>493</v>
      </c>
      <c r="ER9" s="210" t="s">
        <v>493</v>
      </c>
      <c r="ES9" s="209">
        <v>0</v>
      </c>
      <c r="ET9" s="209">
        <v>0</v>
      </c>
      <c r="EU9" s="209">
        <f t="shared" si="33"/>
        <v>2159</v>
      </c>
      <c r="EV9" s="209">
        <v>0</v>
      </c>
      <c r="EW9" s="209">
        <v>0</v>
      </c>
      <c r="EX9" s="209">
        <v>0</v>
      </c>
      <c r="EY9" s="209">
        <v>0</v>
      </c>
      <c r="EZ9" s="209">
        <v>1041</v>
      </c>
      <c r="FA9" s="209">
        <v>363</v>
      </c>
      <c r="FB9" s="209">
        <v>0</v>
      </c>
      <c r="FC9" s="209">
        <v>755</v>
      </c>
      <c r="FD9" s="209">
        <v>0</v>
      </c>
      <c r="FE9" s="209">
        <v>0</v>
      </c>
      <c r="FF9" s="209">
        <v>0</v>
      </c>
      <c r="FG9" s="210">
        <v>0</v>
      </c>
      <c r="FH9" s="210" t="s">
        <v>493</v>
      </c>
      <c r="FI9" s="210" t="s">
        <v>493</v>
      </c>
      <c r="FJ9" s="209" t="s">
        <v>493</v>
      </c>
      <c r="FK9" s="209">
        <v>0</v>
      </c>
      <c r="FL9" s="209">
        <v>0</v>
      </c>
      <c r="FM9" s="209">
        <v>0</v>
      </c>
      <c r="FN9" s="209">
        <v>0</v>
      </c>
      <c r="FO9" s="209">
        <v>0</v>
      </c>
    </row>
    <row r="10" spans="1:171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6"/>
        <v>7947</v>
      </c>
      <c r="E10" s="209">
        <f t="shared" si="7"/>
        <v>0</v>
      </c>
      <c r="F10" s="209">
        <f t="shared" si="8"/>
        <v>21</v>
      </c>
      <c r="G10" s="209">
        <f t="shared" si="9"/>
        <v>267</v>
      </c>
      <c r="H10" s="209">
        <f t="shared" si="10"/>
        <v>4255</v>
      </c>
      <c r="I10" s="209">
        <f t="shared" si="11"/>
        <v>1411</v>
      </c>
      <c r="J10" s="209">
        <f t="shared" si="12"/>
        <v>784</v>
      </c>
      <c r="K10" s="209">
        <f t="shared" si="13"/>
        <v>0</v>
      </c>
      <c r="L10" s="209">
        <f t="shared" si="14"/>
        <v>1209</v>
      </c>
      <c r="M10" s="209">
        <f t="shared" si="15"/>
        <v>0</v>
      </c>
      <c r="N10" s="209">
        <f t="shared" si="16"/>
        <v>0</v>
      </c>
      <c r="O10" s="209">
        <f t="shared" si="17"/>
        <v>0</v>
      </c>
      <c r="P10" s="209">
        <f t="shared" si="18"/>
        <v>0</v>
      </c>
      <c r="Q10" s="209">
        <f t="shared" si="19"/>
        <v>0</v>
      </c>
      <c r="R10" s="209">
        <f t="shared" si="20"/>
        <v>0</v>
      </c>
      <c r="S10" s="209">
        <f t="shared" si="21"/>
        <v>0</v>
      </c>
      <c r="T10" s="209">
        <f t="shared" si="22"/>
        <v>0</v>
      </c>
      <c r="U10" s="209">
        <f t="shared" si="23"/>
        <v>0</v>
      </c>
      <c r="V10" s="209">
        <f t="shared" si="24"/>
        <v>0</v>
      </c>
      <c r="W10" s="209">
        <f t="shared" si="25"/>
        <v>0</v>
      </c>
      <c r="X10" s="209">
        <f t="shared" si="26"/>
        <v>0</v>
      </c>
      <c r="Y10" s="209">
        <f t="shared" si="27"/>
        <v>0</v>
      </c>
      <c r="Z10" s="209">
        <v>0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 t="s">
        <v>493</v>
      </c>
      <c r="AK10" s="209" t="s">
        <v>493</v>
      </c>
      <c r="AL10" s="209">
        <v>0</v>
      </c>
      <c r="AM10" s="210" t="s">
        <v>493</v>
      </c>
      <c r="AN10" s="210" t="s">
        <v>493</v>
      </c>
      <c r="AO10" s="209">
        <v>0</v>
      </c>
      <c r="AP10" s="209" t="s">
        <v>493</v>
      </c>
      <c r="AQ10" s="209">
        <v>0</v>
      </c>
      <c r="AR10" s="210" t="s">
        <v>493</v>
      </c>
      <c r="AS10" s="209">
        <v>0</v>
      </c>
      <c r="AT10" s="209">
        <f t="shared" si="28"/>
        <v>3332</v>
      </c>
      <c r="AU10" s="209">
        <v>0</v>
      </c>
      <c r="AV10" s="209">
        <v>0</v>
      </c>
      <c r="AW10" s="209">
        <v>0</v>
      </c>
      <c r="AX10" s="209">
        <v>3332</v>
      </c>
      <c r="AY10" s="209">
        <v>0</v>
      </c>
      <c r="AZ10" s="209">
        <v>0</v>
      </c>
      <c r="BA10" s="209">
        <v>0</v>
      </c>
      <c r="BB10" s="209">
        <v>0</v>
      </c>
      <c r="BC10" s="209">
        <v>0</v>
      </c>
      <c r="BD10" s="209">
        <v>0</v>
      </c>
      <c r="BE10" s="209" t="s">
        <v>493</v>
      </c>
      <c r="BF10" s="209" t="s">
        <v>493</v>
      </c>
      <c r="BG10" s="210" t="s">
        <v>493</v>
      </c>
      <c r="BH10" s="210" t="s">
        <v>493</v>
      </c>
      <c r="BI10" s="210" t="s">
        <v>493</v>
      </c>
      <c r="BJ10" s="210" t="s">
        <v>493</v>
      </c>
      <c r="BK10" s="210" t="s">
        <v>493</v>
      </c>
      <c r="BL10" s="210" t="s">
        <v>493</v>
      </c>
      <c r="BM10" s="210" t="s">
        <v>493</v>
      </c>
      <c r="BN10" s="209">
        <v>0</v>
      </c>
      <c r="BO10" s="209">
        <f t="shared" si="29"/>
        <v>0</v>
      </c>
      <c r="BP10" s="209">
        <v>0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09">
        <v>0</v>
      </c>
      <c r="CA10" s="209">
        <v>0</v>
      </c>
      <c r="CB10" s="210" t="s">
        <v>493</v>
      </c>
      <c r="CC10" s="210" t="s">
        <v>493</v>
      </c>
      <c r="CD10" s="210" t="s">
        <v>493</v>
      </c>
      <c r="CE10" s="210" t="s">
        <v>493</v>
      </c>
      <c r="CF10" s="210" t="s">
        <v>493</v>
      </c>
      <c r="CG10" s="210" t="s">
        <v>493</v>
      </c>
      <c r="CH10" s="210" t="s">
        <v>493</v>
      </c>
      <c r="CI10" s="209">
        <v>0</v>
      </c>
      <c r="CJ10" s="209">
        <f t="shared" si="30"/>
        <v>0</v>
      </c>
      <c r="CK10" s="209">
        <v>0</v>
      </c>
      <c r="CL10" s="209">
        <v>0</v>
      </c>
      <c r="CM10" s="209">
        <v>0</v>
      </c>
      <c r="CN10" s="209">
        <v>0</v>
      </c>
      <c r="CO10" s="209">
        <v>0</v>
      </c>
      <c r="CP10" s="209">
        <v>0</v>
      </c>
      <c r="CQ10" s="209">
        <v>0</v>
      </c>
      <c r="CR10" s="209">
        <v>0</v>
      </c>
      <c r="CS10" s="209">
        <v>0</v>
      </c>
      <c r="CT10" s="209">
        <v>0</v>
      </c>
      <c r="CU10" s="209">
        <v>0</v>
      </c>
      <c r="CV10" s="209">
        <v>0</v>
      </c>
      <c r="CW10" s="210" t="s">
        <v>493</v>
      </c>
      <c r="CX10" s="210" t="s">
        <v>493</v>
      </c>
      <c r="CY10" s="210" t="s">
        <v>493</v>
      </c>
      <c r="CZ10" s="210" t="s">
        <v>493</v>
      </c>
      <c r="DA10" s="210" t="s">
        <v>493</v>
      </c>
      <c r="DB10" s="210" t="s">
        <v>493</v>
      </c>
      <c r="DC10" s="210" t="s">
        <v>493</v>
      </c>
      <c r="DD10" s="209">
        <v>0</v>
      </c>
      <c r="DE10" s="209">
        <f t="shared" si="31"/>
        <v>0</v>
      </c>
      <c r="DF10" s="209">
        <v>0</v>
      </c>
      <c r="DG10" s="209">
        <v>0</v>
      </c>
      <c r="DH10" s="209">
        <v>0</v>
      </c>
      <c r="DI10" s="209">
        <v>0</v>
      </c>
      <c r="DJ10" s="209">
        <v>0</v>
      </c>
      <c r="DK10" s="209">
        <v>0</v>
      </c>
      <c r="DL10" s="209">
        <v>0</v>
      </c>
      <c r="DM10" s="209">
        <v>0</v>
      </c>
      <c r="DN10" s="209">
        <v>0</v>
      </c>
      <c r="DO10" s="209">
        <v>0</v>
      </c>
      <c r="DP10" s="209">
        <v>0</v>
      </c>
      <c r="DQ10" s="209">
        <v>0</v>
      </c>
      <c r="DR10" s="210" t="s">
        <v>493</v>
      </c>
      <c r="DS10" s="210" t="s">
        <v>493</v>
      </c>
      <c r="DT10" s="209">
        <v>0</v>
      </c>
      <c r="DU10" s="210" t="s">
        <v>493</v>
      </c>
      <c r="DV10" s="210" t="s">
        <v>493</v>
      </c>
      <c r="DW10" s="210" t="s">
        <v>493</v>
      </c>
      <c r="DX10" s="210" t="s">
        <v>493</v>
      </c>
      <c r="DY10" s="209">
        <v>0</v>
      </c>
      <c r="DZ10" s="209">
        <f t="shared" si="32"/>
        <v>0</v>
      </c>
      <c r="EA10" s="209">
        <v>0</v>
      </c>
      <c r="EB10" s="209">
        <v>0</v>
      </c>
      <c r="EC10" s="209">
        <v>0</v>
      </c>
      <c r="ED10" s="209">
        <v>0</v>
      </c>
      <c r="EE10" s="209">
        <v>0</v>
      </c>
      <c r="EF10" s="209">
        <v>0</v>
      </c>
      <c r="EG10" s="209">
        <v>0</v>
      </c>
      <c r="EH10" s="209">
        <v>0</v>
      </c>
      <c r="EI10" s="209">
        <v>0</v>
      </c>
      <c r="EJ10" s="209">
        <v>0</v>
      </c>
      <c r="EK10" s="209" t="s">
        <v>493</v>
      </c>
      <c r="EL10" s="209" t="s">
        <v>493</v>
      </c>
      <c r="EM10" s="210" t="s">
        <v>493</v>
      </c>
      <c r="EN10" s="209">
        <v>0</v>
      </c>
      <c r="EO10" s="209">
        <v>0</v>
      </c>
      <c r="EP10" s="210" t="s">
        <v>493</v>
      </c>
      <c r="EQ10" s="210" t="s">
        <v>493</v>
      </c>
      <c r="ER10" s="210" t="s">
        <v>493</v>
      </c>
      <c r="ES10" s="209">
        <v>0</v>
      </c>
      <c r="ET10" s="209">
        <v>0</v>
      </c>
      <c r="EU10" s="209">
        <f t="shared" si="33"/>
        <v>4615</v>
      </c>
      <c r="EV10" s="209">
        <v>0</v>
      </c>
      <c r="EW10" s="209">
        <v>21</v>
      </c>
      <c r="EX10" s="209">
        <v>267</v>
      </c>
      <c r="EY10" s="209">
        <v>923</v>
      </c>
      <c r="EZ10" s="209">
        <v>1411</v>
      </c>
      <c r="FA10" s="209">
        <v>784</v>
      </c>
      <c r="FB10" s="209">
        <v>0</v>
      </c>
      <c r="FC10" s="209">
        <v>1209</v>
      </c>
      <c r="FD10" s="209">
        <v>0</v>
      </c>
      <c r="FE10" s="209">
        <v>0</v>
      </c>
      <c r="FF10" s="209">
        <v>0</v>
      </c>
      <c r="FG10" s="210">
        <v>0</v>
      </c>
      <c r="FH10" s="210" t="s">
        <v>493</v>
      </c>
      <c r="FI10" s="210" t="s">
        <v>493</v>
      </c>
      <c r="FJ10" s="209" t="s">
        <v>493</v>
      </c>
      <c r="FK10" s="209">
        <v>0</v>
      </c>
      <c r="FL10" s="209">
        <v>0</v>
      </c>
      <c r="FM10" s="209">
        <v>0</v>
      </c>
      <c r="FN10" s="209">
        <v>0</v>
      </c>
      <c r="FO10" s="209">
        <v>0</v>
      </c>
    </row>
    <row r="11" spans="1:171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6"/>
        <v>12356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10"/>
        <v>2291</v>
      </c>
      <c r="I11" s="209">
        <f t="shared" si="11"/>
        <v>3394</v>
      </c>
      <c r="J11" s="209">
        <f t="shared" si="12"/>
        <v>1492</v>
      </c>
      <c r="K11" s="209">
        <f t="shared" si="13"/>
        <v>2387</v>
      </c>
      <c r="L11" s="209">
        <f t="shared" si="14"/>
        <v>0</v>
      </c>
      <c r="M11" s="209">
        <f t="shared" si="15"/>
        <v>0</v>
      </c>
      <c r="N11" s="209">
        <f t="shared" si="16"/>
        <v>0</v>
      </c>
      <c r="O11" s="209">
        <f t="shared" si="17"/>
        <v>0</v>
      </c>
      <c r="P11" s="209">
        <f t="shared" si="18"/>
        <v>0</v>
      </c>
      <c r="Q11" s="209">
        <f t="shared" si="19"/>
        <v>0</v>
      </c>
      <c r="R11" s="209">
        <f t="shared" si="20"/>
        <v>0</v>
      </c>
      <c r="S11" s="209">
        <f t="shared" si="21"/>
        <v>0</v>
      </c>
      <c r="T11" s="209">
        <f t="shared" si="22"/>
        <v>0</v>
      </c>
      <c r="U11" s="209">
        <f t="shared" si="23"/>
        <v>0</v>
      </c>
      <c r="V11" s="209">
        <f t="shared" si="24"/>
        <v>1311</v>
      </c>
      <c r="W11" s="209">
        <f t="shared" si="25"/>
        <v>0</v>
      </c>
      <c r="X11" s="209">
        <f t="shared" si="26"/>
        <v>1481</v>
      </c>
      <c r="Y11" s="209">
        <f t="shared" si="27"/>
        <v>2792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 t="s">
        <v>493</v>
      </c>
      <c r="AK11" s="209" t="s">
        <v>493</v>
      </c>
      <c r="AL11" s="209">
        <v>0</v>
      </c>
      <c r="AM11" s="210" t="s">
        <v>493</v>
      </c>
      <c r="AN11" s="210" t="s">
        <v>493</v>
      </c>
      <c r="AO11" s="209">
        <v>0</v>
      </c>
      <c r="AP11" s="209" t="s">
        <v>493</v>
      </c>
      <c r="AQ11" s="209">
        <v>1311</v>
      </c>
      <c r="AR11" s="210" t="s">
        <v>493</v>
      </c>
      <c r="AS11" s="209">
        <v>1481</v>
      </c>
      <c r="AT11" s="209">
        <f t="shared" si="28"/>
        <v>893</v>
      </c>
      <c r="AU11" s="209">
        <v>0</v>
      </c>
      <c r="AV11" s="209">
        <v>0</v>
      </c>
      <c r="AW11" s="209">
        <v>0</v>
      </c>
      <c r="AX11" s="209">
        <v>893</v>
      </c>
      <c r="AY11" s="209">
        <v>0</v>
      </c>
      <c r="AZ11" s="209">
        <v>0</v>
      </c>
      <c r="BA11" s="209">
        <v>0</v>
      </c>
      <c r="BB11" s="209">
        <v>0</v>
      </c>
      <c r="BC11" s="209">
        <v>0</v>
      </c>
      <c r="BD11" s="209">
        <v>0</v>
      </c>
      <c r="BE11" s="209" t="s">
        <v>493</v>
      </c>
      <c r="BF11" s="209" t="s">
        <v>493</v>
      </c>
      <c r="BG11" s="210" t="s">
        <v>493</v>
      </c>
      <c r="BH11" s="210" t="s">
        <v>493</v>
      </c>
      <c r="BI11" s="210" t="s">
        <v>493</v>
      </c>
      <c r="BJ11" s="210" t="s">
        <v>493</v>
      </c>
      <c r="BK11" s="210" t="s">
        <v>493</v>
      </c>
      <c r="BL11" s="210" t="s">
        <v>493</v>
      </c>
      <c r="BM11" s="210" t="s">
        <v>493</v>
      </c>
      <c r="BN11" s="209">
        <v>0</v>
      </c>
      <c r="BO11" s="209">
        <f t="shared" si="29"/>
        <v>0</v>
      </c>
      <c r="BP11" s="209">
        <v>0</v>
      </c>
      <c r="BQ11" s="209">
        <v>0</v>
      </c>
      <c r="BR11" s="209">
        <v>0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09">
        <v>0</v>
      </c>
      <c r="CA11" s="209">
        <v>0</v>
      </c>
      <c r="CB11" s="210" t="s">
        <v>493</v>
      </c>
      <c r="CC11" s="210" t="s">
        <v>493</v>
      </c>
      <c r="CD11" s="210" t="s">
        <v>493</v>
      </c>
      <c r="CE11" s="210" t="s">
        <v>493</v>
      </c>
      <c r="CF11" s="210" t="s">
        <v>493</v>
      </c>
      <c r="CG11" s="210" t="s">
        <v>493</v>
      </c>
      <c r="CH11" s="210" t="s">
        <v>493</v>
      </c>
      <c r="CI11" s="209">
        <v>0</v>
      </c>
      <c r="CJ11" s="209">
        <f t="shared" si="30"/>
        <v>0</v>
      </c>
      <c r="CK11" s="209">
        <v>0</v>
      </c>
      <c r="CL11" s="209">
        <v>0</v>
      </c>
      <c r="CM11" s="209">
        <v>0</v>
      </c>
      <c r="CN11" s="209">
        <v>0</v>
      </c>
      <c r="CO11" s="209">
        <v>0</v>
      </c>
      <c r="CP11" s="209">
        <v>0</v>
      </c>
      <c r="CQ11" s="209">
        <v>0</v>
      </c>
      <c r="CR11" s="209">
        <v>0</v>
      </c>
      <c r="CS11" s="209">
        <v>0</v>
      </c>
      <c r="CT11" s="209">
        <v>0</v>
      </c>
      <c r="CU11" s="209">
        <v>0</v>
      </c>
      <c r="CV11" s="209">
        <v>0</v>
      </c>
      <c r="CW11" s="210" t="s">
        <v>493</v>
      </c>
      <c r="CX11" s="210" t="s">
        <v>493</v>
      </c>
      <c r="CY11" s="210" t="s">
        <v>493</v>
      </c>
      <c r="CZ11" s="210" t="s">
        <v>493</v>
      </c>
      <c r="DA11" s="210" t="s">
        <v>493</v>
      </c>
      <c r="DB11" s="210" t="s">
        <v>493</v>
      </c>
      <c r="DC11" s="210" t="s">
        <v>493</v>
      </c>
      <c r="DD11" s="209">
        <v>0</v>
      </c>
      <c r="DE11" s="209">
        <f t="shared" si="31"/>
        <v>0</v>
      </c>
      <c r="DF11" s="209">
        <v>0</v>
      </c>
      <c r="DG11" s="209">
        <v>0</v>
      </c>
      <c r="DH11" s="209">
        <v>0</v>
      </c>
      <c r="DI11" s="209">
        <v>0</v>
      </c>
      <c r="DJ11" s="209">
        <v>0</v>
      </c>
      <c r="DK11" s="209">
        <v>0</v>
      </c>
      <c r="DL11" s="209">
        <v>0</v>
      </c>
      <c r="DM11" s="209">
        <v>0</v>
      </c>
      <c r="DN11" s="209">
        <v>0</v>
      </c>
      <c r="DO11" s="209">
        <v>0</v>
      </c>
      <c r="DP11" s="209">
        <v>0</v>
      </c>
      <c r="DQ11" s="209">
        <v>0</v>
      </c>
      <c r="DR11" s="210" t="s">
        <v>493</v>
      </c>
      <c r="DS11" s="210" t="s">
        <v>493</v>
      </c>
      <c r="DT11" s="209">
        <v>0</v>
      </c>
      <c r="DU11" s="210" t="s">
        <v>493</v>
      </c>
      <c r="DV11" s="210" t="s">
        <v>493</v>
      </c>
      <c r="DW11" s="210" t="s">
        <v>493</v>
      </c>
      <c r="DX11" s="210" t="s">
        <v>493</v>
      </c>
      <c r="DY11" s="209">
        <v>0</v>
      </c>
      <c r="DZ11" s="209">
        <f t="shared" si="32"/>
        <v>0</v>
      </c>
      <c r="EA11" s="209">
        <v>0</v>
      </c>
      <c r="EB11" s="209">
        <v>0</v>
      </c>
      <c r="EC11" s="209">
        <v>0</v>
      </c>
      <c r="ED11" s="209">
        <v>0</v>
      </c>
      <c r="EE11" s="209">
        <v>0</v>
      </c>
      <c r="EF11" s="209">
        <v>0</v>
      </c>
      <c r="EG11" s="209">
        <v>0</v>
      </c>
      <c r="EH11" s="209">
        <v>0</v>
      </c>
      <c r="EI11" s="209">
        <v>0</v>
      </c>
      <c r="EJ11" s="209">
        <v>0</v>
      </c>
      <c r="EK11" s="209" t="s">
        <v>493</v>
      </c>
      <c r="EL11" s="209" t="s">
        <v>493</v>
      </c>
      <c r="EM11" s="210" t="s">
        <v>493</v>
      </c>
      <c r="EN11" s="209">
        <v>0</v>
      </c>
      <c r="EO11" s="209">
        <v>0</v>
      </c>
      <c r="EP11" s="210" t="s">
        <v>493</v>
      </c>
      <c r="EQ11" s="210" t="s">
        <v>493</v>
      </c>
      <c r="ER11" s="210" t="s">
        <v>493</v>
      </c>
      <c r="ES11" s="209">
        <v>0</v>
      </c>
      <c r="ET11" s="209">
        <v>0</v>
      </c>
      <c r="EU11" s="209">
        <f t="shared" si="33"/>
        <v>8671</v>
      </c>
      <c r="EV11" s="209">
        <v>0</v>
      </c>
      <c r="EW11" s="209">
        <v>0</v>
      </c>
      <c r="EX11" s="209">
        <v>0</v>
      </c>
      <c r="EY11" s="209">
        <v>1398</v>
      </c>
      <c r="EZ11" s="209">
        <v>3394</v>
      </c>
      <c r="FA11" s="209">
        <v>1492</v>
      </c>
      <c r="FB11" s="209">
        <v>2387</v>
      </c>
      <c r="FC11" s="209">
        <v>0</v>
      </c>
      <c r="FD11" s="209">
        <v>0</v>
      </c>
      <c r="FE11" s="209">
        <v>0</v>
      </c>
      <c r="FF11" s="209">
        <v>0</v>
      </c>
      <c r="FG11" s="210">
        <v>0</v>
      </c>
      <c r="FH11" s="210" t="s">
        <v>493</v>
      </c>
      <c r="FI11" s="210" t="s">
        <v>493</v>
      </c>
      <c r="FJ11" s="209" t="s">
        <v>493</v>
      </c>
      <c r="FK11" s="209">
        <v>0</v>
      </c>
      <c r="FL11" s="209">
        <v>0</v>
      </c>
      <c r="FM11" s="209">
        <v>0</v>
      </c>
      <c r="FN11" s="209">
        <v>0</v>
      </c>
      <c r="FO11" s="209">
        <v>0</v>
      </c>
    </row>
    <row r="12" spans="1:171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6"/>
        <v>1532</v>
      </c>
      <c r="E12" s="211">
        <f t="shared" si="7"/>
        <v>0</v>
      </c>
      <c r="F12" s="211">
        <f t="shared" si="8"/>
        <v>0</v>
      </c>
      <c r="G12" s="211">
        <f t="shared" si="9"/>
        <v>17</v>
      </c>
      <c r="H12" s="211">
        <f t="shared" si="10"/>
        <v>504</v>
      </c>
      <c r="I12" s="211">
        <f t="shared" si="11"/>
        <v>530</v>
      </c>
      <c r="J12" s="211">
        <f t="shared" si="12"/>
        <v>125</v>
      </c>
      <c r="K12" s="211">
        <f t="shared" si="13"/>
        <v>0</v>
      </c>
      <c r="L12" s="211">
        <f t="shared" si="14"/>
        <v>314</v>
      </c>
      <c r="M12" s="211">
        <f t="shared" si="15"/>
        <v>0</v>
      </c>
      <c r="N12" s="211">
        <f t="shared" si="16"/>
        <v>0</v>
      </c>
      <c r="O12" s="211">
        <f t="shared" si="17"/>
        <v>0</v>
      </c>
      <c r="P12" s="211">
        <f t="shared" si="18"/>
        <v>0</v>
      </c>
      <c r="Q12" s="211">
        <f t="shared" si="19"/>
        <v>0</v>
      </c>
      <c r="R12" s="211">
        <f t="shared" si="20"/>
        <v>0</v>
      </c>
      <c r="S12" s="211">
        <f t="shared" si="21"/>
        <v>0</v>
      </c>
      <c r="T12" s="211">
        <f t="shared" si="22"/>
        <v>0</v>
      </c>
      <c r="U12" s="211">
        <f t="shared" si="23"/>
        <v>0</v>
      </c>
      <c r="V12" s="211">
        <f t="shared" si="24"/>
        <v>0</v>
      </c>
      <c r="W12" s="211">
        <f t="shared" si="25"/>
        <v>0</v>
      </c>
      <c r="X12" s="211">
        <f t="shared" si="26"/>
        <v>42</v>
      </c>
      <c r="Y12" s="211">
        <f t="shared" si="27"/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493</v>
      </c>
      <c r="AK12" s="211" t="s">
        <v>493</v>
      </c>
      <c r="AL12" s="211">
        <v>0</v>
      </c>
      <c r="AM12" s="211" t="s">
        <v>493</v>
      </c>
      <c r="AN12" s="211" t="s">
        <v>493</v>
      </c>
      <c r="AO12" s="211">
        <v>0</v>
      </c>
      <c r="AP12" s="211" t="s">
        <v>493</v>
      </c>
      <c r="AQ12" s="211">
        <v>0</v>
      </c>
      <c r="AR12" s="211" t="s">
        <v>493</v>
      </c>
      <c r="AS12" s="211">
        <v>0</v>
      </c>
      <c r="AT12" s="211">
        <f t="shared" si="28"/>
        <v>1532</v>
      </c>
      <c r="AU12" s="211">
        <v>0</v>
      </c>
      <c r="AV12" s="211">
        <v>0</v>
      </c>
      <c r="AW12" s="211">
        <v>17</v>
      </c>
      <c r="AX12" s="211">
        <v>504</v>
      </c>
      <c r="AY12" s="211">
        <v>530</v>
      </c>
      <c r="AZ12" s="211">
        <v>125</v>
      </c>
      <c r="BA12" s="211">
        <v>0</v>
      </c>
      <c r="BB12" s="211">
        <v>314</v>
      </c>
      <c r="BC12" s="211">
        <v>0</v>
      </c>
      <c r="BD12" s="211">
        <v>0</v>
      </c>
      <c r="BE12" s="211" t="s">
        <v>493</v>
      </c>
      <c r="BF12" s="211" t="s">
        <v>493</v>
      </c>
      <c r="BG12" s="211" t="s">
        <v>493</v>
      </c>
      <c r="BH12" s="211" t="s">
        <v>493</v>
      </c>
      <c r="BI12" s="211" t="s">
        <v>493</v>
      </c>
      <c r="BJ12" s="211" t="s">
        <v>493</v>
      </c>
      <c r="BK12" s="211" t="s">
        <v>493</v>
      </c>
      <c r="BL12" s="211" t="s">
        <v>493</v>
      </c>
      <c r="BM12" s="211" t="s">
        <v>493</v>
      </c>
      <c r="BN12" s="211">
        <v>42</v>
      </c>
      <c r="BO12" s="211">
        <f t="shared" si="29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>
        <v>0</v>
      </c>
      <c r="CA12" s="211">
        <v>0</v>
      </c>
      <c r="CB12" s="211" t="s">
        <v>493</v>
      </c>
      <c r="CC12" s="211" t="s">
        <v>493</v>
      </c>
      <c r="CD12" s="211" t="s">
        <v>493</v>
      </c>
      <c r="CE12" s="211" t="s">
        <v>493</v>
      </c>
      <c r="CF12" s="211" t="s">
        <v>493</v>
      </c>
      <c r="CG12" s="211" t="s">
        <v>493</v>
      </c>
      <c r="CH12" s="211" t="s">
        <v>493</v>
      </c>
      <c r="CI12" s="211">
        <v>0</v>
      </c>
      <c r="CJ12" s="211">
        <f t="shared" si="30"/>
        <v>0</v>
      </c>
      <c r="CK12" s="211">
        <v>0</v>
      </c>
      <c r="CL12" s="211">
        <v>0</v>
      </c>
      <c r="CM12" s="211">
        <v>0</v>
      </c>
      <c r="CN12" s="211">
        <v>0</v>
      </c>
      <c r="CO12" s="211">
        <v>0</v>
      </c>
      <c r="CP12" s="211">
        <v>0</v>
      </c>
      <c r="CQ12" s="211">
        <v>0</v>
      </c>
      <c r="CR12" s="211">
        <v>0</v>
      </c>
      <c r="CS12" s="211">
        <v>0</v>
      </c>
      <c r="CT12" s="211">
        <v>0</v>
      </c>
      <c r="CU12" s="211">
        <v>0</v>
      </c>
      <c r="CV12" s="211">
        <v>0</v>
      </c>
      <c r="CW12" s="211" t="s">
        <v>493</v>
      </c>
      <c r="CX12" s="211" t="s">
        <v>493</v>
      </c>
      <c r="CY12" s="211" t="s">
        <v>493</v>
      </c>
      <c r="CZ12" s="211" t="s">
        <v>493</v>
      </c>
      <c r="DA12" s="211" t="s">
        <v>493</v>
      </c>
      <c r="DB12" s="211" t="s">
        <v>493</v>
      </c>
      <c r="DC12" s="211" t="s">
        <v>493</v>
      </c>
      <c r="DD12" s="211">
        <v>0</v>
      </c>
      <c r="DE12" s="211">
        <f t="shared" si="31"/>
        <v>0</v>
      </c>
      <c r="DF12" s="211">
        <v>0</v>
      </c>
      <c r="DG12" s="211">
        <v>0</v>
      </c>
      <c r="DH12" s="211">
        <v>0</v>
      </c>
      <c r="DI12" s="211">
        <v>0</v>
      </c>
      <c r="DJ12" s="211">
        <v>0</v>
      </c>
      <c r="DK12" s="211">
        <v>0</v>
      </c>
      <c r="DL12" s="211">
        <v>0</v>
      </c>
      <c r="DM12" s="211">
        <v>0</v>
      </c>
      <c r="DN12" s="211">
        <v>0</v>
      </c>
      <c r="DO12" s="211">
        <v>0</v>
      </c>
      <c r="DP12" s="211">
        <v>0</v>
      </c>
      <c r="DQ12" s="211">
        <v>0</v>
      </c>
      <c r="DR12" s="211" t="s">
        <v>493</v>
      </c>
      <c r="DS12" s="211" t="s">
        <v>493</v>
      </c>
      <c r="DT12" s="211">
        <v>0</v>
      </c>
      <c r="DU12" s="211" t="s">
        <v>493</v>
      </c>
      <c r="DV12" s="211" t="s">
        <v>493</v>
      </c>
      <c r="DW12" s="211" t="s">
        <v>493</v>
      </c>
      <c r="DX12" s="211" t="s">
        <v>493</v>
      </c>
      <c r="DY12" s="211">
        <v>0</v>
      </c>
      <c r="DZ12" s="211">
        <f t="shared" si="32"/>
        <v>0</v>
      </c>
      <c r="EA12" s="211">
        <v>0</v>
      </c>
      <c r="EB12" s="211">
        <v>0</v>
      </c>
      <c r="EC12" s="211">
        <v>0</v>
      </c>
      <c r="ED12" s="211">
        <v>0</v>
      </c>
      <c r="EE12" s="211">
        <v>0</v>
      </c>
      <c r="EF12" s="211">
        <v>0</v>
      </c>
      <c r="EG12" s="211">
        <v>0</v>
      </c>
      <c r="EH12" s="211">
        <v>0</v>
      </c>
      <c r="EI12" s="211">
        <v>0</v>
      </c>
      <c r="EJ12" s="211">
        <v>0</v>
      </c>
      <c r="EK12" s="211" t="s">
        <v>493</v>
      </c>
      <c r="EL12" s="211" t="s">
        <v>493</v>
      </c>
      <c r="EM12" s="211" t="s">
        <v>493</v>
      </c>
      <c r="EN12" s="211">
        <v>0</v>
      </c>
      <c r="EO12" s="211">
        <v>0</v>
      </c>
      <c r="EP12" s="211" t="s">
        <v>493</v>
      </c>
      <c r="EQ12" s="211" t="s">
        <v>493</v>
      </c>
      <c r="ER12" s="211" t="s">
        <v>493</v>
      </c>
      <c r="ES12" s="211">
        <v>0</v>
      </c>
      <c r="ET12" s="211">
        <v>0</v>
      </c>
      <c r="EU12" s="211">
        <f t="shared" si="33"/>
        <v>0</v>
      </c>
      <c r="EV12" s="211">
        <v>0</v>
      </c>
      <c r="EW12" s="211">
        <v>0</v>
      </c>
      <c r="EX12" s="211">
        <v>0</v>
      </c>
      <c r="EY12" s="211">
        <v>0</v>
      </c>
      <c r="EZ12" s="211">
        <v>0</v>
      </c>
      <c r="FA12" s="211">
        <v>0</v>
      </c>
      <c r="FB12" s="211">
        <v>0</v>
      </c>
      <c r="FC12" s="211">
        <v>0</v>
      </c>
      <c r="FD12" s="211">
        <v>0</v>
      </c>
      <c r="FE12" s="211">
        <v>0</v>
      </c>
      <c r="FF12" s="211">
        <v>0</v>
      </c>
      <c r="FG12" s="211">
        <v>0</v>
      </c>
      <c r="FH12" s="211" t="s">
        <v>493</v>
      </c>
      <c r="FI12" s="211" t="s">
        <v>493</v>
      </c>
      <c r="FJ12" s="211" t="s">
        <v>493</v>
      </c>
      <c r="FK12" s="211">
        <v>0</v>
      </c>
      <c r="FL12" s="211">
        <v>0</v>
      </c>
      <c r="FM12" s="211">
        <v>0</v>
      </c>
      <c r="FN12" s="211">
        <v>0</v>
      </c>
      <c r="FO12" s="211">
        <v>0</v>
      </c>
    </row>
    <row r="13" spans="1:171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6"/>
        <v>211</v>
      </c>
      <c r="E13" s="211">
        <f t="shared" si="7"/>
        <v>0</v>
      </c>
      <c r="F13" s="211">
        <f t="shared" si="8"/>
        <v>0</v>
      </c>
      <c r="G13" s="211">
        <f t="shared" si="9"/>
        <v>0</v>
      </c>
      <c r="H13" s="211">
        <f t="shared" si="10"/>
        <v>0</v>
      </c>
      <c r="I13" s="211">
        <f t="shared" si="11"/>
        <v>0</v>
      </c>
      <c r="J13" s="211">
        <f t="shared" si="12"/>
        <v>190</v>
      </c>
      <c r="K13" s="211">
        <f t="shared" si="13"/>
        <v>0</v>
      </c>
      <c r="L13" s="211">
        <f t="shared" si="14"/>
        <v>21</v>
      </c>
      <c r="M13" s="211">
        <f t="shared" si="15"/>
        <v>0</v>
      </c>
      <c r="N13" s="211">
        <f t="shared" si="16"/>
        <v>0</v>
      </c>
      <c r="O13" s="211">
        <f t="shared" si="17"/>
        <v>0</v>
      </c>
      <c r="P13" s="211">
        <f t="shared" si="18"/>
        <v>0</v>
      </c>
      <c r="Q13" s="211">
        <f t="shared" si="19"/>
        <v>0</v>
      </c>
      <c r="R13" s="211">
        <f t="shared" si="20"/>
        <v>0</v>
      </c>
      <c r="S13" s="211">
        <f t="shared" si="21"/>
        <v>0</v>
      </c>
      <c r="T13" s="211">
        <f t="shared" si="22"/>
        <v>0</v>
      </c>
      <c r="U13" s="211">
        <f t="shared" si="23"/>
        <v>0</v>
      </c>
      <c r="V13" s="211">
        <f t="shared" si="24"/>
        <v>0</v>
      </c>
      <c r="W13" s="211">
        <f t="shared" si="25"/>
        <v>0</v>
      </c>
      <c r="X13" s="211">
        <f t="shared" si="26"/>
        <v>0</v>
      </c>
      <c r="Y13" s="211">
        <f t="shared" si="27"/>
        <v>0</v>
      </c>
      <c r="Z13" s="211">
        <v>0</v>
      </c>
      <c r="AA13" s="211">
        <v>0</v>
      </c>
      <c r="AB13" s="211">
        <v>0</v>
      </c>
      <c r="AC13" s="211">
        <v>0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493</v>
      </c>
      <c r="AK13" s="211" t="s">
        <v>493</v>
      </c>
      <c r="AL13" s="211">
        <v>0</v>
      </c>
      <c r="AM13" s="211" t="s">
        <v>493</v>
      </c>
      <c r="AN13" s="211" t="s">
        <v>493</v>
      </c>
      <c r="AO13" s="211">
        <v>0</v>
      </c>
      <c r="AP13" s="211" t="s">
        <v>493</v>
      </c>
      <c r="AQ13" s="211">
        <v>0</v>
      </c>
      <c r="AR13" s="211" t="s">
        <v>493</v>
      </c>
      <c r="AS13" s="211">
        <v>0</v>
      </c>
      <c r="AT13" s="211">
        <f t="shared" si="28"/>
        <v>0</v>
      </c>
      <c r="AU13" s="211">
        <v>0</v>
      </c>
      <c r="AV13" s="211">
        <v>0</v>
      </c>
      <c r="AW13" s="211">
        <v>0</v>
      </c>
      <c r="AX13" s="211">
        <v>0</v>
      </c>
      <c r="AY13" s="211">
        <v>0</v>
      </c>
      <c r="AZ13" s="211">
        <v>0</v>
      </c>
      <c r="BA13" s="211">
        <v>0</v>
      </c>
      <c r="BB13" s="211">
        <v>0</v>
      </c>
      <c r="BC13" s="211">
        <v>0</v>
      </c>
      <c r="BD13" s="211">
        <v>0</v>
      </c>
      <c r="BE13" s="211" t="s">
        <v>493</v>
      </c>
      <c r="BF13" s="211" t="s">
        <v>493</v>
      </c>
      <c r="BG13" s="211" t="s">
        <v>493</v>
      </c>
      <c r="BH13" s="211" t="s">
        <v>493</v>
      </c>
      <c r="BI13" s="211" t="s">
        <v>493</v>
      </c>
      <c r="BJ13" s="211" t="s">
        <v>493</v>
      </c>
      <c r="BK13" s="211" t="s">
        <v>493</v>
      </c>
      <c r="BL13" s="211" t="s">
        <v>493</v>
      </c>
      <c r="BM13" s="211" t="s">
        <v>493</v>
      </c>
      <c r="BN13" s="211">
        <v>0</v>
      </c>
      <c r="BO13" s="211">
        <f t="shared" si="29"/>
        <v>0</v>
      </c>
      <c r="BP13" s="211">
        <v>0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>
        <v>0</v>
      </c>
      <c r="CA13" s="211">
        <v>0</v>
      </c>
      <c r="CB13" s="211" t="s">
        <v>493</v>
      </c>
      <c r="CC13" s="211" t="s">
        <v>493</v>
      </c>
      <c r="CD13" s="211" t="s">
        <v>493</v>
      </c>
      <c r="CE13" s="211" t="s">
        <v>493</v>
      </c>
      <c r="CF13" s="211" t="s">
        <v>493</v>
      </c>
      <c r="CG13" s="211" t="s">
        <v>493</v>
      </c>
      <c r="CH13" s="211" t="s">
        <v>493</v>
      </c>
      <c r="CI13" s="211">
        <v>0</v>
      </c>
      <c r="CJ13" s="211">
        <f t="shared" si="30"/>
        <v>0</v>
      </c>
      <c r="CK13" s="211">
        <v>0</v>
      </c>
      <c r="CL13" s="211">
        <v>0</v>
      </c>
      <c r="CM13" s="211">
        <v>0</v>
      </c>
      <c r="CN13" s="211">
        <v>0</v>
      </c>
      <c r="CO13" s="211">
        <v>0</v>
      </c>
      <c r="CP13" s="211">
        <v>0</v>
      </c>
      <c r="CQ13" s="211">
        <v>0</v>
      </c>
      <c r="CR13" s="211">
        <v>0</v>
      </c>
      <c r="CS13" s="211">
        <v>0</v>
      </c>
      <c r="CT13" s="211">
        <v>0</v>
      </c>
      <c r="CU13" s="211">
        <v>0</v>
      </c>
      <c r="CV13" s="211">
        <v>0</v>
      </c>
      <c r="CW13" s="211" t="s">
        <v>493</v>
      </c>
      <c r="CX13" s="211" t="s">
        <v>493</v>
      </c>
      <c r="CY13" s="211" t="s">
        <v>493</v>
      </c>
      <c r="CZ13" s="211" t="s">
        <v>493</v>
      </c>
      <c r="DA13" s="211" t="s">
        <v>493</v>
      </c>
      <c r="DB13" s="211" t="s">
        <v>493</v>
      </c>
      <c r="DC13" s="211" t="s">
        <v>493</v>
      </c>
      <c r="DD13" s="211">
        <v>0</v>
      </c>
      <c r="DE13" s="211">
        <f t="shared" si="31"/>
        <v>0</v>
      </c>
      <c r="DF13" s="211">
        <v>0</v>
      </c>
      <c r="DG13" s="211">
        <v>0</v>
      </c>
      <c r="DH13" s="211">
        <v>0</v>
      </c>
      <c r="DI13" s="211">
        <v>0</v>
      </c>
      <c r="DJ13" s="211">
        <v>0</v>
      </c>
      <c r="DK13" s="211">
        <v>0</v>
      </c>
      <c r="DL13" s="211">
        <v>0</v>
      </c>
      <c r="DM13" s="211">
        <v>0</v>
      </c>
      <c r="DN13" s="211">
        <v>0</v>
      </c>
      <c r="DO13" s="211">
        <v>0</v>
      </c>
      <c r="DP13" s="211">
        <v>0</v>
      </c>
      <c r="DQ13" s="211">
        <v>0</v>
      </c>
      <c r="DR13" s="211" t="s">
        <v>493</v>
      </c>
      <c r="DS13" s="211" t="s">
        <v>493</v>
      </c>
      <c r="DT13" s="211">
        <v>0</v>
      </c>
      <c r="DU13" s="211" t="s">
        <v>493</v>
      </c>
      <c r="DV13" s="211" t="s">
        <v>493</v>
      </c>
      <c r="DW13" s="211" t="s">
        <v>493</v>
      </c>
      <c r="DX13" s="211" t="s">
        <v>493</v>
      </c>
      <c r="DY13" s="211">
        <v>0</v>
      </c>
      <c r="DZ13" s="211">
        <f t="shared" si="32"/>
        <v>0</v>
      </c>
      <c r="EA13" s="211">
        <v>0</v>
      </c>
      <c r="EB13" s="211">
        <v>0</v>
      </c>
      <c r="EC13" s="211">
        <v>0</v>
      </c>
      <c r="ED13" s="211">
        <v>0</v>
      </c>
      <c r="EE13" s="211">
        <v>0</v>
      </c>
      <c r="EF13" s="211">
        <v>0</v>
      </c>
      <c r="EG13" s="211">
        <v>0</v>
      </c>
      <c r="EH13" s="211">
        <v>0</v>
      </c>
      <c r="EI13" s="211">
        <v>0</v>
      </c>
      <c r="EJ13" s="211">
        <v>0</v>
      </c>
      <c r="EK13" s="211" t="s">
        <v>493</v>
      </c>
      <c r="EL13" s="211" t="s">
        <v>493</v>
      </c>
      <c r="EM13" s="211" t="s">
        <v>493</v>
      </c>
      <c r="EN13" s="211">
        <v>0</v>
      </c>
      <c r="EO13" s="211">
        <v>0</v>
      </c>
      <c r="EP13" s="211" t="s">
        <v>493</v>
      </c>
      <c r="EQ13" s="211" t="s">
        <v>493</v>
      </c>
      <c r="ER13" s="211" t="s">
        <v>493</v>
      </c>
      <c r="ES13" s="211">
        <v>0</v>
      </c>
      <c r="ET13" s="211">
        <v>0</v>
      </c>
      <c r="EU13" s="211">
        <f t="shared" si="33"/>
        <v>211</v>
      </c>
      <c r="EV13" s="211">
        <v>0</v>
      </c>
      <c r="EW13" s="211">
        <v>0</v>
      </c>
      <c r="EX13" s="211">
        <v>0</v>
      </c>
      <c r="EY13" s="211">
        <v>0</v>
      </c>
      <c r="EZ13" s="211">
        <v>0</v>
      </c>
      <c r="FA13" s="211">
        <v>190</v>
      </c>
      <c r="FB13" s="211">
        <v>0</v>
      </c>
      <c r="FC13" s="211">
        <v>21</v>
      </c>
      <c r="FD13" s="211">
        <v>0</v>
      </c>
      <c r="FE13" s="211">
        <v>0</v>
      </c>
      <c r="FF13" s="211">
        <v>0</v>
      </c>
      <c r="FG13" s="211">
        <v>0</v>
      </c>
      <c r="FH13" s="211" t="s">
        <v>493</v>
      </c>
      <c r="FI13" s="211" t="s">
        <v>493</v>
      </c>
      <c r="FJ13" s="211" t="s">
        <v>493</v>
      </c>
      <c r="FK13" s="211">
        <v>0</v>
      </c>
      <c r="FL13" s="211">
        <v>0</v>
      </c>
      <c r="FM13" s="211">
        <v>0</v>
      </c>
      <c r="FN13" s="211">
        <v>0</v>
      </c>
      <c r="FO13" s="211">
        <v>0</v>
      </c>
    </row>
    <row r="14" spans="1:171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6"/>
        <v>267</v>
      </c>
      <c r="E14" s="211">
        <f t="shared" si="7"/>
        <v>92</v>
      </c>
      <c r="F14" s="211">
        <f t="shared" si="8"/>
        <v>0</v>
      </c>
      <c r="G14" s="211">
        <f t="shared" si="9"/>
        <v>0</v>
      </c>
      <c r="H14" s="211">
        <f t="shared" si="10"/>
        <v>66</v>
      </c>
      <c r="I14" s="211">
        <f t="shared" si="11"/>
        <v>107</v>
      </c>
      <c r="J14" s="211">
        <f t="shared" si="12"/>
        <v>0</v>
      </c>
      <c r="K14" s="211">
        <f t="shared" si="13"/>
        <v>0</v>
      </c>
      <c r="L14" s="211">
        <f t="shared" si="14"/>
        <v>0</v>
      </c>
      <c r="M14" s="211">
        <f t="shared" si="15"/>
        <v>2</v>
      </c>
      <c r="N14" s="211">
        <f t="shared" si="16"/>
        <v>0</v>
      </c>
      <c r="O14" s="211">
        <f t="shared" si="17"/>
        <v>0</v>
      </c>
      <c r="P14" s="211">
        <f t="shared" si="18"/>
        <v>0</v>
      </c>
      <c r="Q14" s="211">
        <f t="shared" si="19"/>
        <v>0</v>
      </c>
      <c r="R14" s="211">
        <f t="shared" si="20"/>
        <v>0</v>
      </c>
      <c r="S14" s="211">
        <f t="shared" si="21"/>
        <v>0</v>
      </c>
      <c r="T14" s="211">
        <f t="shared" si="22"/>
        <v>0</v>
      </c>
      <c r="U14" s="211">
        <f t="shared" si="23"/>
        <v>0</v>
      </c>
      <c r="V14" s="211">
        <f t="shared" si="24"/>
        <v>0</v>
      </c>
      <c r="W14" s="211">
        <f t="shared" si="25"/>
        <v>0</v>
      </c>
      <c r="X14" s="211">
        <f t="shared" si="26"/>
        <v>0</v>
      </c>
      <c r="Y14" s="211">
        <f t="shared" si="27"/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 t="s">
        <v>493</v>
      </c>
      <c r="AK14" s="211" t="s">
        <v>493</v>
      </c>
      <c r="AL14" s="211">
        <v>0</v>
      </c>
      <c r="AM14" s="211" t="s">
        <v>493</v>
      </c>
      <c r="AN14" s="211" t="s">
        <v>493</v>
      </c>
      <c r="AO14" s="211">
        <v>0</v>
      </c>
      <c r="AP14" s="211" t="s">
        <v>493</v>
      </c>
      <c r="AQ14" s="211">
        <v>0</v>
      </c>
      <c r="AR14" s="211" t="s">
        <v>493</v>
      </c>
      <c r="AS14" s="211">
        <v>0</v>
      </c>
      <c r="AT14" s="211">
        <f t="shared" si="28"/>
        <v>267</v>
      </c>
      <c r="AU14" s="211">
        <v>92</v>
      </c>
      <c r="AV14" s="211">
        <v>0</v>
      </c>
      <c r="AW14" s="211">
        <v>0</v>
      </c>
      <c r="AX14" s="211">
        <v>66</v>
      </c>
      <c r="AY14" s="211">
        <v>107</v>
      </c>
      <c r="AZ14" s="211">
        <v>0</v>
      </c>
      <c r="BA14" s="211">
        <v>0</v>
      </c>
      <c r="BB14" s="211">
        <v>0</v>
      </c>
      <c r="BC14" s="211">
        <v>2</v>
      </c>
      <c r="BD14" s="211">
        <v>0</v>
      </c>
      <c r="BE14" s="211" t="s">
        <v>493</v>
      </c>
      <c r="BF14" s="211" t="s">
        <v>493</v>
      </c>
      <c r="BG14" s="211" t="s">
        <v>493</v>
      </c>
      <c r="BH14" s="211" t="s">
        <v>493</v>
      </c>
      <c r="BI14" s="211" t="s">
        <v>493</v>
      </c>
      <c r="BJ14" s="211" t="s">
        <v>493</v>
      </c>
      <c r="BK14" s="211" t="s">
        <v>493</v>
      </c>
      <c r="BL14" s="211" t="s">
        <v>493</v>
      </c>
      <c r="BM14" s="211" t="s">
        <v>493</v>
      </c>
      <c r="BN14" s="211">
        <v>0</v>
      </c>
      <c r="BO14" s="211">
        <f t="shared" si="29"/>
        <v>0</v>
      </c>
      <c r="BP14" s="211">
        <v>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 t="s">
        <v>493</v>
      </c>
      <c r="CC14" s="211" t="s">
        <v>493</v>
      </c>
      <c r="CD14" s="211" t="s">
        <v>493</v>
      </c>
      <c r="CE14" s="211" t="s">
        <v>493</v>
      </c>
      <c r="CF14" s="211" t="s">
        <v>493</v>
      </c>
      <c r="CG14" s="211" t="s">
        <v>493</v>
      </c>
      <c r="CH14" s="211" t="s">
        <v>493</v>
      </c>
      <c r="CI14" s="211">
        <v>0</v>
      </c>
      <c r="CJ14" s="211">
        <f t="shared" si="30"/>
        <v>0</v>
      </c>
      <c r="CK14" s="211">
        <v>0</v>
      </c>
      <c r="CL14" s="211">
        <v>0</v>
      </c>
      <c r="CM14" s="211">
        <v>0</v>
      </c>
      <c r="CN14" s="211">
        <v>0</v>
      </c>
      <c r="CO14" s="211">
        <v>0</v>
      </c>
      <c r="CP14" s="211">
        <v>0</v>
      </c>
      <c r="CQ14" s="211">
        <v>0</v>
      </c>
      <c r="CR14" s="211">
        <v>0</v>
      </c>
      <c r="CS14" s="211">
        <v>0</v>
      </c>
      <c r="CT14" s="211">
        <v>0</v>
      </c>
      <c r="CU14" s="211">
        <v>0</v>
      </c>
      <c r="CV14" s="211">
        <v>0</v>
      </c>
      <c r="CW14" s="211" t="s">
        <v>493</v>
      </c>
      <c r="CX14" s="211" t="s">
        <v>493</v>
      </c>
      <c r="CY14" s="211" t="s">
        <v>493</v>
      </c>
      <c r="CZ14" s="211" t="s">
        <v>493</v>
      </c>
      <c r="DA14" s="211" t="s">
        <v>493</v>
      </c>
      <c r="DB14" s="211" t="s">
        <v>493</v>
      </c>
      <c r="DC14" s="211" t="s">
        <v>493</v>
      </c>
      <c r="DD14" s="211">
        <v>0</v>
      </c>
      <c r="DE14" s="211">
        <f t="shared" si="31"/>
        <v>0</v>
      </c>
      <c r="DF14" s="211">
        <v>0</v>
      </c>
      <c r="DG14" s="211">
        <v>0</v>
      </c>
      <c r="DH14" s="211">
        <v>0</v>
      </c>
      <c r="DI14" s="211">
        <v>0</v>
      </c>
      <c r="DJ14" s="211">
        <v>0</v>
      </c>
      <c r="DK14" s="211">
        <v>0</v>
      </c>
      <c r="DL14" s="211">
        <v>0</v>
      </c>
      <c r="DM14" s="211">
        <v>0</v>
      </c>
      <c r="DN14" s="211">
        <v>0</v>
      </c>
      <c r="DO14" s="211">
        <v>0</v>
      </c>
      <c r="DP14" s="211">
        <v>0</v>
      </c>
      <c r="DQ14" s="211">
        <v>0</v>
      </c>
      <c r="DR14" s="211" t="s">
        <v>493</v>
      </c>
      <c r="DS14" s="211" t="s">
        <v>493</v>
      </c>
      <c r="DT14" s="211">
        <v>0</v>
      </c>
      <c r="DU14" s="211" t="s">
        <v>493</v>
      </c>
      <c r="DV14" s="211" t="s">
        <v>493</v>
      </c>
      <c r="DW14" s="211" t="s">
        <v>493</v>
      </c>
      <c r="DX14" s="211" t="s">
        <v>493</v>
      </c>
      <c r="DY14" s="211">
        <v>0</v>
      </c>
      <c r="DZ14" s="211">
        <f t="shared" si="32"/>
        <v>0</v>
      </c>
      <c r="EA14" s="211">
        <v>0</v>
      </c>
      <c r="EB14" s="211">
        <v>0</v>
      </c>
      <c r="EC14" s="211">
        <v>0</v>
      </c>
      <c r="ED14" s="211">
        <v>0</v>
      </c>
      <c r="EE14" s="211">
        <v>0</v>
      </c>
      <c r="EF14" s="211">
        <v>0</v>
      </c>
      <c r="EG14" s="211">
        <v>0</v>
      </c>
      <c r="EH14" s="211">
        <v>0</v>
      </c>
      <c r="EI14" s="211">
        <v>0</v>
      </c>
      <c r="EJ14" s="211">
        <v>0</v>
      </c>
      <c r="EK14" s="211" t="s">
        <v>493</v>
      </c>
      <c r="EL14" s="211" t="s">
        <v>493</v>
      </c>
      <c r="EM14" s="211" t="s">
        <v>493</v>
      </c>
      <c r="EN14" s="211">
        <v>0</v>
      </c>
      <c r="EO14" s="211">
        <v>0</v>
      </c>
      <c r="EP14" s="211" t="s">
        <v>493</v>
      </c>
      <c r="EQ14" s="211" t="s">
        <v>493</v>
      </c>
      <c r="ER14" s="211" t="s">
        <v>493</v>
      </c>
      <c r="ES14" s="211">
        <v>0</v>
      </c>
      <c r="ET14" s="211">
        <v>0</v>
      </c>
      <c r="EU14" s="211">
        <f t="shared" si="33"/>
        <v>0</v>
      </c>
      <c r="EV14" s="211">
        <v>0</v>
      </c>
      <c r="EW14" s="211">
        <v>0</v>
      </c>
      <c r="EX14" s="211">
        <v>0</v>
      </c>
      <c r="EY14" s="211">
        <v>0</v>
      </c>
      <c r="EZ14" s="211">
        <v>0</v>
      </c>
      <c r="FA14" s="211">
        <v>0</v>
      </c>
      <c r="FB14" s="211">
        <v>0</v>
      </c>
      <c r="FC14" s="211">
        <v>0</v>
      </c>
      <c r="FD14" s="211">
        <v>0</v>
      </c>
      <c r="FE14" s="211">
        <v>0</v>
      </c>
      <c r="FF14" s="211">
        <v>0</v>
      </c>
      <c r="FG14" s="211">
        <v>0</v>
      </c>
      <c r="FH14" s="211" t="s">
        <v>493</v>
      </c>
      <c r="FI14" s="211" t="s">
        <v>493</v>
      </c>
      <c r="FJ14" s="211" t="s">
        <v>493</v>
      </c>
      <c r="FK14" s="211">
        <v>0</v>
      </c>
      <c r="FL14" s="211">
        <v>0</v>
      </c>
      <c r="FM14" s="211">
        <v>0</v>
      </c>
      <c r="FN14" s="211">
        <v>0</v>
      </c>
      <c r="FO14" s="211">
        <v>0</v>
      </c>
    </row>
    <row r="15" spans="1:171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6"/>
        <v>699</v>
      </c>
      <c r="E15" s="211">
        <f t="shared" si="7"/>
        <v>0</v>
      </c>
      <c r="F15" s="211">
        <f t="shared" si="8"/>
        <v>0</v>
      </c>
      <c r="G15" s="211">
        <f t="shared" si="9"/>
        <v>0</v>
      </c>
      <c r="H15" s="211">
        <f t="shared" si="10"/>
        <v>157</v>
      </c>
      <c r="I15" s="211">
        <f t="shared" si="11"/>
        <v>305</v>
      </c>
      <c r="J15" s="211">
        <f t="shared" si="12"/>
        <v>142</v>
      </c>
      <c r="K15" s="211">
        <f t="shared" si="13"/>
        <v>49</v>
      </c>
      <c r="L15" s="211">
        <f t="shared" si="14"/>
        <v>43</v>
      </c>
      <c r="M15" s="211">
        <f t="shared" si="15"/>
        <v>1</v>
      </c>
      <c r="N15" s="211">
        <f t="shared" si="16"/>
        <v>0</v>
      </c>
      <c r="O15" s="211">
        <f t="shared" si="17"/>
        <v>0</v>
      </c>
      <c r="P15" s="211">
        <f t="shared" si="18"/>
        <v>0</v>
      </c>
      <c r="Q15" s="211">
        <f t="shared" si="19"/>
        <v>0</v>
      </c>
      <c r="R15" s="211">
        <f t="shared" si="20"/>
        <v>0</v>
      </c>
      <c r="S15" s="211">
        <f t="shared" si="21"/>
        <v>0</v>
      </c>
      <c r="T15" s="211">
        <f t="shared" si="22"/>
        <v>0</v>
      </c>
      <c r="U15" s="211">
        <f t="shared" si="23"/>
        <v>0</v>
      </c>
      <c r="V15" s="211">
        <f t="shared" si="24"/>
        <v>0</v>
      </c>
      <c r="W15" s="211">
        <f t="shared" si="25"/>
        <v>0</v>
      </c>
      <c r="X15" s="211">
        <f t="shared" si="26"/>
        <v>2</v>
      </c>
      <c r="Y15" s="211">
        <f t="shared" si="27"/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493</v>
      </c>
      <c r="AK15" s="211" t="s">
        <v>493</v>
      </c>
      <c r="AL15" s="211">
        <v>0</v>
      </c>
      <c r="AM15" s="211" t="s">
        <v>493</v>
      </c>
      <c r="AN15" s="211" t="s">
        <v>493</v>
      </c>
      <c r="AO15" s="211">
        <v>0</v>
      </c>
      <c r="AP15" s="211" t="s">
        <v>493</v>
      </c>
      <c r="AQ15" s="211">
        <v>0</v>
      </c>
      <c r="AR15" s="211" t="s">
        <v>493</v>
      </c>
      <c r="AS15" s="211">
        <v>0</v>
      </c>
      <c r="AT15" s="211">
        <f t="shared" si="28"/>
        <v>4</v>
      </c>
      <c r="AU15" s="211">
        <v>0</v>
      </c>
      <c r="AV15" s="211">
        <v>0</v>
      </c>
      <c r="AW15" s="211">
        <v>0</v>
      </c>
      <c r="AX15" s="211">
        <v>1</v>
      </c>
      <c r="AY15" s="211">
        <v>0</v>
      </c>
      <c r="AZ15" s="211">
        <v>0</v>
      </c>
      <c r="BA15" s="211">
        <v>0</v>
      </c>
      <c r="BB15" s="211">
        <v>0</v>
      </c>
      <c r="BC15" s="211">
        <v>1</v>
      </c>
      <c r="BD15" s="211">
        <v>0</v>
      </c>
      <c r="BE15" s="211" t="s">
        <v>493</v>
      </c>
      <c r="BF15" s="211" t="s">
        <v>493</v>
      </c>
      <c r="BG15" s="211" t="s">
        <v>493</v>
      </c>
      <c r="BH15" s="211" t="s">
        <v>493</v>
      </c>
      <c r="BI15" s="211" t="s">
        <v>493</v>
      </c>
      <c r="BJ15" s="211" t="s">
        <v>493</v>
      </c>
      <c r="BK15" s="211" t="s">
        <v>493</v>
      </c>
      <c r="BL15" s="211" t="s">
        <v>493</v>
      </c>
      <c r="BM15" s="211" t="s">
        <v>493</v>
      </c>
      <c r="BN15" s="211">
        <v>2</v>
      </c>
      <c r="BO15" s="211">
        <f t="shared" si="29"/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>
        <v>0</v>
      </c>
      <c r="CA15" s="211">
        <v>0</v>
      </c>
      <c r="CB15" s="211" t="s">
        <v>493</v>
      </c>
      <c r="CC15" s="211" t="s">
        <v>493</v>
      </c>
      <c r="CD15" s="211" t="s">
        <v>493</v>
      </c>
      <c r="CE15" s="211" t="s">
        <v>493</v>
      </c>
      <c r="CF15" s="211" t="s">
        <v>493</v>
      </c>
      <c r="CG15" s="211" t="s">
        <v>493</v>
      </c>
      <c r="CH15" s="211" t="s">
        <v>493</v>
      </c>
      <c r="CI15" s="211">
        <v>0</v>
      </c>
      <c r="CJ15" s="211">
        <f t="shared" si="30"/>
        <v>0</v>
      </c>
      <c r="CK15" s="211">
        <v>0</v>
      </c>
      <c r="CL15" s="211">
        <v>0</v>
      </c>
      <c r="CM15" s="211">
        <v>0</v>
      </c>
      <c r="CN15" s="211">
        <v>0</v>
      </c>
      <c r="CO15" s="211">
        <v>0</v>
      </c>
      <c r="CP15" s="211">
        <v>0</v>
      </c>
      <c r="CQ15" s="211">
        <v>0</v>
      </c>
      <c r="CR15" s="211">
        <v>0</v>
      </c>
      <c r="CS15" s="211">
        <v>0</v>
      </c>
      <c r="CT15" s="211">
        <v>0</v>
      </c>
      <c r="CU15" s="211">
        <v>0</v>
      </c>
      <c r="CV15" s="211">
        <v>0</v>
      </c>
      <c r="CW15" s="211" t="s">
        <v>493</v>
      </c>
      <c r="CX15" s="211" t="s">
        <v>493</v>
      </c>
      <c r="CY15" s="211" t="s">
        <v>493</v>
      </c>
      <c r="CZ15" s="211" t="s">
        <v>493</v>
      </c>
      <c r="DA15" s="211" t="s">
        <v>493</v>
      </c>
      <c r="DB15" s="211" t="s">
        <v>493</v>
      </c>
      <c r="DC15" s="211" t="s">
        <v>493</v>
      </c>
      <c r="DD15" s="211">
        <v>0</v>
      </c>
      <c r="DE15" s="211">
        <f t="shared" si="31"/>
        <v>0</v>
      </c>
      <c r="DF15" s="211">
        <v>0</v>
      </c>
      <c r="DG15" s="211">
        <v>0</v>
      </c>
      <c r="DH15" s="211">
        <v>0</v>
      </c>
      <c r="DI15" s="211">
        <v>0</v>
      </c>
      <c r="DJ15" s="211">
        <v>0</v>
      </c>
      <c r="DK15" s="211">
        <v>0</v>
      </c>
      <c r="DL15" s="211">
        <v>0</v>
      </c>
      <c r="DM15" s="211">
        <v>0</v>
      </c>
      <c r="DN15" s="211">
        <v>0</v>
      </c>
      <c r="DO15" s="211">
        <v>0</v>
      </c>
      <c r="DP15" s="211">
        <v>0</v>
      </c>
      <c r="DQ15" s="211">
        <v>0</v>
      </c>
      <c r="DR15" s="211" t="s">
        <v>493</v>
      </c>
      <c r="DS15" s="211" t="s">
        <v>493</v>
      </c>
      <c r="DT15" s="211">
        <v>0</v>
      </c>
      <c r="DU15" s="211" t="s">
        <v>493</v>
      </c>
      <c r="DV15" s="211" t="s">
        <v>493</v>
      </c>
      <c r="DW15" s="211" t="s">
        <v>493</v>
      </c>
      <c r="DX15" s="211" t="s">
        <v>493</v>
      </c>
      <c r="DY15" s="211">
        <v>0</v>
      </c>
      <c r="DZ15" s="211">
        <f t="shared" si="32"/>
        <v>0</v>
      </c>
      <c r="EA15" s="211">
        <v>0</v>
      </c>
      <c r="EB15" s="211">
        <v>0</v>
      </c>
      <c r="EC15" s="211">
        <v>0</v>
      </c>
      <c r="ED15" s="211">
        <v>0</v>
      </c>
      <c r="EE15" s="211">
        <v>0</v>
      </c>
      <c r="EF15" s="211">
        <v>0</v>
      </c>
      <c r="EG15" s="211">
        <v>0</v>
      </c>
      <c r="EH15" s="211">
        <v>0</v>
      </c>
      <c r="EI15" s="211">
        <v>0</v>
      </c>
      <c r="EJ15" s="211">
        <v>0</v>
      </c>
      <c r="EK15" s="211" t="s">
        <v>493</v>
      </c>
      <c r="EL15" s="211" t="s">
        <v>493</v>
      </c>
      <c r="EM15" s="211" t="s">
        <v>493</v>
      </c>
      <c r="EN15" s="211">
        <v>0</v>
      </c>
      <c r="EO15" s="211">
        <v>0</v>
      </c>
      <c r="EP15" s="211" t="s">
        <v>493</v>
      </c>
      <c r="EQ15" s="211" t="s">
        <v>493</v>
      </c>
      <c r="ER15" s="211" t="s">
        <v>493</v>
      </c>
      <c r="ES15" s="211">
        <v>0</v>
      </c>
      <c r="ET15" s="211">
        <v>0</v>
      </c>
      <c r="EU15" s="211">
        <f t="shared" si="33"/>
        <v>695</v>
      </c>
      <c r="EV15" s="211">
        <v>0</v>
      </c>
      <c r="EW15" s="211">
        <v>0</v>
      </c>
      <c r="EX15" s="211">
        <v>0</v>
      </c>
      <c r="EY15" s="211">
        <v>156</v>
      </c>
      <c r="EZ15" s="211">
        <v>305</v>
      </c>
      <c r="FA15" s="211">
        <v>142</v>
      </c>
      <c r="FB15" s="211">
        <v>49</v>
      </c>
      <c r="FC15" s="211">
        <v>43</v>
      </c>
      <c r="FD15" s="211">
        <v>0</v>
      </c>
      <c r="FE15" s="211">
        <v>0</v>
      </c>
      <c r="FF15" s="211">
        <v>0</v>
      </c>
      <c r="FG15" s="211">
        <v>0</v>
      </c>
      <c r="FH15" s="211" t="s">
        <v>493</v>
      </c>
      <c r="FI15" s="211" t="s">
        <v>493</v>
      </c>
      <c r="FJ15" s="211" t="s">
        <v>493</v>
      </c>
      <c r="FK15" s="211">
        <v>0</v>
      </c>
      <c r="FL15" s="211">
        <v>0</v>
      </c>
      <c r="FM15" s="211">
        <v>0</v>
      </c>
      <c r="FN15" s="211">
        <v>0</v>
      </c>
      <c r="FO15" s="211">
        <v>0</v>
      </c>
    </row>
    <row r="16" spans="1:171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6"/>
        <v>1945</v>
      </c>
      <c r="E16" s="211">
        <f t="shared" si="7"/>
        <v>0</v>
      </c>
      <c r="F16" s="211">
        <f t="shared" si="8"/>
        <v>0</v>
      </c>
      <c r="G16" s="211">
        <f t="shared" si="9"/>
        <v>0</v>
      </c>
      <c r="H16" s="211">
        <f t="shared" si="10"/>
        <v>484</v>
      </c>
      <c r="I16" s="211">
        <f t="shared" si="11"/>
        <v>679</v>
      </c>
      <c r="J16" s="211">
        <f t="shared" si="12"/>
        <v>178</v>
      </c>
      <c r="K16" s="211">
        <f t="shared" si="13"/>
        <v>0</v>
      </c>
      <c r="L16" s="211">
        <f t="shared" si="14"/>
        <v>330</v>
      </c>
      <c r="M16" s="211">
        <f t="shared" si="15"/>
        <v>0</v>
      </c>
      <c r="N16" s="211">
        <f t="shared" si="16"/>
        <v>274</v>
      </c>
      <c r="O16" s="211">
        <f t="shared" si="17"/>
        <v>0</v>
      </c>
      <c r="P16" s="211">
        <f t="shared" si="18"/>
        <v>0</v>
      </c>
      <c r="Q16" s="211">
        <f t="shared" si="19"/>
        <v>0</v>
      </c>
      <c r="R16" s="211">
        <f t="shared" si="20"/>
        <v>0</v>
      </c>
      <c r="S16" s="211">
        <f t="shared" si="21"/>
        <v>0</v>
      </c>
      <c r="T16" s="211">
        <f t="shared" si="22"/>
        <v>0</v>
      </c>
      <c r="U16" s="211">
        <f t="shared" si="23"/>
        <v>0</v>
      </c>
      <c r="V16" s="211">
        <f t="shared" si="24"/>
        <v>0</v>
      </c>
      <c r="W16" s="211">
        <f t="shared" si="25"/>
        <v>0</v>
      </c>
      <c r="X16" s="211">
        <f t="shared" si="26"/>
        <v>0</v>
      </c>
      <c r="Y16" s="211">
        <f t="shared" si="27"/>
        <v>62</v>
      </c>
      <c r="Z16" s="211">
        <v>0</v>
      </c>
      <c r="AA16" s="211">
        <v>0</v>
      </c>
      <c r="AB16" s="211">
        <v>0</v>
      </c>
      <c r="AC16" s="211">
        <v>62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 t="s">
        <v>493</v>
      </c>
      <c r="AK16" s="211" t="s">
        <v>493</v>
      </c>
      <c r="AL16" s="211">
        <v>0</v>
      </c>
      <c r="AM16" s="211" t="s">
        <v>493</v>
      </c>
      <c r="AN16" s="211" t="s">
        <v>493</v>
      </c>
      <c r="AO16" s="211">
        <v>0</v>
      </c>
      <c r="AP16" s="211" t="s">
        <v>493</v>
      </c>
      <c r="AQ16" s="211">
        <v>0</v>
      </c>
      <c r="AR16" s="211" t="s">
        <v>493</v>
      </c>
      <c r="AS16" s="211">
        <v>0</v>
      </c>
      <c r="AT16" s="211">
        <f t="shared" si="28"/>
        <v>184</v>
      </c>
      <c r="AU16" s="211">
        <v>0</v>
      </c>
      <c r="AV16" s="211">
        <v>0</v>
      </c>
      <c r="AW16" s="211">
        <v>0</v>
      </c>
      <c r="AX16" s="211">
        <v>184</v>
      </c>
      <c r="AY16" s="211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 t="s">
        <v>493</v>
      </c>
      <c r="BF16" s="211" t="s">
        <v>493</v>
      </c>
      <c r="BG16" s="211" t="s">
        <v>493</v>
      </c>
      <c r="BH16" s="211" t="s">
        <v>493</v>
      </c>
      <c r="BI16" s="211" t="s">
        <v>493</v>
      </c>
      <c r="BJ16" s="211" t="s">
        <v>493</v>
      </c>
      <c r="BK16" s="211" t="s">
        <v>493</v>
      </c>
      <c r="BL16" s="211" t="s">
        <v>493</v>
      </c>
      <c r="BM16" s="211" t="s">
        <v>493</v>
      </c>
      <c r="BN16" s="211">
        <v>0</v>
      </c>
      <c r="BO16" s="211">
        <f t="shared" si="29"/>
        <v>0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>
        <v>0</v>
      </c>
      <c r="CA16" s="211">
        <v>0</v>
      </c>
      <c r="CB16" s="211" t="s">
        <v>493</v>
      </c>
      <c r="CC16" s="211" t="s">
        <v>493</v>
      </c>
      <c r="CD16" s="211" t="s">
        <v>493</v>
      </c>
      <c r="CE16" s="211" t="s">
        <v>493</v>
      </c>
      <c r="CF16" s="211" t="s">
        <v>493</v>
      </c>
      <c r="CG16" s="211" t="s">
        <v>493</v>
      </c>
      <c r="CH16" s="211" t="s">
        <v>493</v>
      </c>
      <c r="CI16" s="211">
        <v>0</v>
      </c>
      <c r="CJ16" s="211">
        <f t="shared" si="30"/>
        <v>0</v>
      </c>
      <c r="CK16" s="211">
        <v>0</v>
      </c>
      <c r="CL16" s="211">
        <v>0</v>
      </c>
      <c r="CM16" s="211">
        <v>0</v>
      </c>
      <c r="CN16" s="211">
        <v>0</v>
      </c>
      <c r="CO16" s="211">
        <v>0</v>
      </c>
      <c r="CP16" s="211">
        <v>0</v>
      </c>
      <c r="CQ16" s="211">
        <v>0</v>
      </c>
      <c r="CR16" s="211">
        <v>0</v>
      </c>
      <c r="CS16" s="211">
        <v>0</v>
      </c>
      <c r="CT16" s="211">
        <v>0</v>
      </c>
      <c r="CU16" s="211">
        <v>0</v>
      </c>
      <c r="CV16" s="211">
        <v>0</v>
      </c>
      <c r="CW16" s="211" t="s">
        <v>493</v>
      </c>
      <c r="CX16" s="211" t="s">
        <v>493</v>
      </c>
      <c r="CY16" s="211" t="s">
        <v>493</v>
      </c>
      <c r="CZ16" s="211" t="s">
        <v>493</v>
      </c>
      <c r="DA16" s="211" t="s">
        <v>493</v>
      </c>
      <c r="DB16" s="211" t="s">
        <v>493</v>
      </c>
      <c r="DC16" s="211" t="s">
        <v>493</v>
      </c>
      <c r="DD16" s="211">
        <v>0</v>
      </c>
      <c r="DE16" s="211">
        <f t="shared" si="31"/>
        <v>0</v>
      </c>
      <c r="DF16" s="211">
        <v>0</v>
      </c>
      <c r="DG16" s="211">
        <v>0</v>
      </c>
      <c r="DH16" s="211">
        <v>0</v>
      </c>
      <c r="DI16" s="211">
        <v>0</v>
      </c>
      <c r="DJ16" s="211">
        <v>0</v>
      </c>
      <c r="DK16" s="211">
        <v>0</v>
      </c>
      <c r="DL16" s="211">
        <v>0</v>
      </c>
      <c r="DM16" s="211">
        <v>0</v>
      </c>
      <c r="DN16" s="211">
        <v>0</v>
      </c>
      <c r="DO16" s="211">
        <v>0</v>
      </c>
      <c r="DP16" s="211">
        <v>0</v>
      </c>
      <c r="DQ16" s="211">
        <v>0</v>
      </c>
      <c r="DR16" s="211" t="s">
        <v>493</v>
      </c>
      <c r="DS16" s="211" t="s">
        <v>493</v>
      </c>
      <c r="DT16" s="211">
        <v>0</v>
      </c>
      <c r="DU16" s="211" t="s">
        <v>493</v>
      </c>
      <c r="DV16" s="211" t="s">
        <v>493</v>
      </c>
      <c r="DW16" s="211" t="s">
        <v>493</v>
      </c>
      <c r="DX16" s="211" t="s">
        <v>493</v>
      </c>
      <c r="DY16" s="211">
        <v>0</v>
      </c>
      <c r="DZ16" s="211">
        <f t="shared" si="32"/>
        <v>0</v>
      </c>
      <c r="EA16" s="211">
        <v>0</v>
      </c>
      <c r="EB16" s="211">
        <v>0</v>
      </c>
      <c r="EC16" s="211">
        <v>0</v>
      </c>
      <c r="ED16" s="211">
        <v>0</v>
      </c>
      <c r="EE16" s="211">
        <v>0</v>
      </c>
      <c r="EF16" s="211">
        <v>0</v>
      </c>
      <c r="EG16" s="211">
        <v>0</v>
      </c>
      <c r="EH16" s="211">
        <v>0</v>
      </c>
      <c r="EI16" s="211">
        <v>0</v>
      </c>
      <c r="EJ16" s="211">
        <v>0</v>
      </c>
      <c r="EK16" s="211" t="s">
        <v>493</v>
      </c>
      <c r="EL16" s="211" t="s">
        <v>493</v>
      </c>
      <c r="EM16" s="211" t="s">
        <v>493</v>
      </c>
      <c r="EN16" s="211">
        <v>0</v>
      </c>
      <c r="EO16" s="211">
        <v>0</v>
      </c>
      <c r="EP16" s="211" t="s">
        <v>493</v>
      </c>
      <c r="EQ16" s="211" t="s">
        <v>493</v>
      </c>
      <c r="ER16" s="211" t="s">
        <v>493</v>
      </c>
      <c r="ES16" s="211">
        <v>0</v>
      </c>
      <c r="ET16" s="211">
        <v>0</v>
      </c>
      <c r="EU16" s="211">
        <f t="shared" si="33"/>
        <v>1699</v>
      </c>
      <c r="EV16" s="211">
        <v>0</v>
      </c>
      <c r="EW16" s="211">
        <v>0</v>
      </c>
      <c r="EX16" s="211">
        <v>0</v>
      </c>
      <c r="EY16" s="211">
        <v>238</v>
      </c>
      <c r="EZ16" s="211">
        <v>679</v>
      </c>
      <c r="FA16" s="211">
        <v>178</v>
      </c>
      <c r="FB16" s="211">
        <v>0</v>
      </c>
      <c r="FC16" s="211">
        <v>330</v>
      </c>
      <c r="FD16" s="211">
        <v>0</v>
      </c>
      <c r="FE16" s="211">
        <v>274</v>
      </c>
      <c r="FF16" s="211">
        <v>0</v>
      </c>
      <c r="FG16" s="211">
        <v>0</v>
      </c>
      <c r="FH16" s="211" t="s">
        <v>493</v>
      </c>
      <c r="FI16" s="211" t="s">
        <v>493</v>
      </c>
      <c r="FJ16" s="211" t="s">
        <v>493</v>
      </c>
      <c r="FK16" s="211">
        <v>0</v>
      </c>
      <c r="FL16" s="211">
        <v>0</v>
      </c>
      <c r="FM16" s="211">
        <v>0</v>
      </c>
      <c r="FN16" s="211">
        <v>0</v>
      </c>
      <c r="FO16" s="211">
        <v>0</v>
      </c>
    </row>
    <row r="17" spans="1:171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6"/>
        <v>776</v>
      </c>
      <c r="E17" s="211">
        <f t="shared" si="7"/>
        <v>0</v>
      </c>
      <c r="F17" s="211">
        <f t="shared" si="8"/>
        <v>0</v>
      </c>
      <c r="G17" s="211">
        <f t="shared" si="9"/>
        <v>0</v>
      </c>
      <c r="H17" s="211">
        <f t="shared" si="10"/>
        <v>276</v>
      </c>
      <c r="I17" s="211">
        <f t="shared" si="11"/>
        <v>0</v>
      </c>
      <c r="J17" s="211">
        <f t="shared" si="12"/>
        <v>0</v>
      </c>
      <c r="K17" s="211">
        <f t="shared" si="13"/>
        <v>0</v>
      </c>
      <c r="L17" s="211">
        <f t="shared" si="14"/>
        <v>0</v>
      </c>
      <c r="M17" s="211">
        <f t="shared" si="15"/>
        <v>0</v>
      </c>
      <c r="N17" s="211">
        <f t="shared" si="16"/>
        <v>0</v>
      </c>
      <c r="O17" s="211">
        <f t="shared" si="17"/>
        <v>0</v>
      </c>
      <c r="P17" s="211">
        <f t="shared" si="18"/>
        <v>0</v>
      </c>
      <c r="Q17" s="211">
        <f t="shared" si="19"/>
        <v>500</v>
      </c>
      <c r="R17" s="211">
        <f t="shared" si="20"/>
        <v>0</v>
      </c>
      <c r="S17" s="211">
        <f t="shared" si="21"/>
        <v>0</v>
      </c>
      <c r="T17" s="211">
        <f t="shared" si="22"/>
        <v>0</v>
      </c>
      <c r="U17" s="211">
        <f t="shared" si="23"/>
        <v>0</v>
      </c>
      <c r="V17" s="211">
        <f t="shared" si="24"/>
        <v>0</v>
      </c>
      <c r="W17" s="211">
        <f t="shared" si="25"/>
        <v>0</v>
      </c>
      <c r="X17" s="211">
        <f t="shared" si="26"/>
        <v>0</v>
      </c>
      <c r="Y17" s="211">
        <f t="shared" si="27"/>
        <v>500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493</v>
      </c>
      <c r="AK17" s="211" t="s">
        <v>493</v>
      </c>
      <c r="AL17" s="211">
        <v>500</v>
      </c>
      <c r="AM17" s="211" t="s">
        <v>493</v>
      </c>
      <c r="AN17" s="211" t="s">
        <v>493</v>
      </c>
      <c r="AO17" s="211">
        <v>0</v>
      </c>
      <c r="AP17" s="211" t="s">
        <v>493</v>
      </c>
      <c r="AQ17" s="211">
        <v>0</v>
      </c>
      <c r="AR17" s="211" t="s">
        <v>493</v>
      </c>
      <c r="AS17" s="211">
        <v>0</v>
      </c>
      <c r="AT17" s="211">
        <f t="shared" si="28"/>
        <v>99</v>
      </c>
      <c r="AU17" s="211">
        <v>0</v>
      </c>
      <c r="AV17" s="211">
        <v>0</v>
      </c>
      <c r="AW17" s="211">
        <v>0</v>
      </c>
      <c r="AX17" s="211">
        <v>99</v>
      </c>
      <c r="AY17" s="211">
        <v>0</v>
      </c>
      <c r="AZ17" s="211">
        <v>0</v>
      </c>
      <c r="BA17" s="211">
        <v>0</v>
      </c>
      <c r="BB17" s="211">
        <v>0</v>
      </c>
      <c r="BC17" s="211">
        <v>0</v>
      </c>
      <c r="BD17" s="211">
        <v>0</v>
      </c>
      <c r="BE17" s="211" t="s">
        <v>493</v>
      </c>
      <c r="BF17" s="211" t="s">
        <v>493</v>
      </c>
      <c r="BG17" s="211" t="s">
        <v>493</v>
      </c>
      <c r="BH17" s="211" t="s">
        <v>493</v>
      </c>
      <c r="BI17" s="211" t="s">
        <v>493</v>
      </c>
      <c r="BJ17" s="211" t="s">
        <v>493</v>
      </c>
      <c r="BK17" s="211" t="s">
        <v>493</v>
      </c>
      <c r="BL17" s="211" t="s">
        <v>493</v>
      </c>
      <c r="BM17" s="211" t="s">
        <v>493</v>
      </c>
      <c r="BN17" s="211">
        <v>0</v>
      </c>
      <c r="BO17" s="211">
        <f t="shared" si="29"/>
        <v>0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0</v>
      </c>
      <c r="CA17" s="211">
        <v>0</v>
      </c>
      <c r="CB17" s="211" t="s">
        <v>493</v>
      </c>
      <c r="CC17" s="211" t="s">
        <v>493</v>
      </c>
      <c r="CD17" s="211" t="s">
        <v>493</v>
      </c>
      <c r="CE17" s="211" t="s">
        <v>493</v>
      </c>
      <c r="CF17" s="211" t="s">
        <v>493</v>
      </c>
      <c r="CG17" s="211" t="s">
        <v>493</v>
      </c>
      <c r="CH17" s="211" t="s">
        <v>493</v>
      </c>
      <c r="CI17" s="211">
        <v>0</v>
      </c>
      <c r="CJ17" s="211">
        <f t="shared" si="30"/>
        <v>0</v>
      </c>
      <c r="CK17" s="211">
        <v>0</v>
      </c>
      <c r="CL17" s="211">
        <v>0</v>
      </c>
      <c r="CM17" s="211">
        <v>0</v>
      </c>
      <c r="CN17" s="211">
        <v>0</v>
      </c>
      <c r="CO17" s="211">
        <v>0</v>
      </c>
      <c r="CP17" s="211">
        <v>0</v>
      </c>
      <c r="CQ17" s="211">
        <v>0</v>
      </c>
      <c r="CR17" s="211">
        <v>0</v>
      </c>
      <c r="CS17" s="211">
        <v>0</v>
      </c>
      <c r="CT17" s="211">
        <v>0</v>
      </c>
      <c r="CU17" s="211">
        <v>0</v>
      </c>
      <c r="CV17" s="211">
        <v>0</v>
      </c>
      <c r="CW17" s="211" t="s">
        <v>493</v>
      </c>
      <c r="CX17" s="211" t="s">
        <v>493</v>
      </c>
      <c r="CY17" s="211" t="s">
        <v>493</v>
      </c>
      <c r="CZ17" s="211" t="s">
        <v>493</v>
      </c>
      <c r="DA17" s="211" t="s">
        <v>493</v>
      </c>
      <c r="DB17" s="211" t="s">
        <v>493</v>
      </c>
      <c r="DC17" s="211" t="s">
        <v>493</v>
      </c>
      <c r="DD17" s="211">
        <v>0</v>
      </c>
      <c r="DE17" s="211">
        <f t="shared" si="31"/>
        <v>0</v>
      </c>
      <c r="DF17" s="211">
        <v>0</v>
      </c>
      <c r="DG17" s="211">
        <v>0</v>
      </c>
      <c r="DH17" s="211">
        <v>0</v>
      </c>
      <c r="DI17" s="211">
        <v>0</v>
      </c>
      <c r="DJ17" s="211">
        <v>0</v>
      </c>
      <c r="DK17" s="211">
        <v>0</v>
      </c>
      <c r="DL17" s="211">
        <v>0</v>
      </c>
      <c r="DM17" s="211">
        <v>0</v>
      </c>
      <c r="DN17" s="211">
        <v>0</v>
      </c>
      <c r="DO17" s="211">
        <v>0</v>
      </c>
      <c r="DP17" s="211">
        <v>0</v>
      </c>
      <c r="DQ17" s="211">
        <v>0</v>
      </c>
      <c r="DR17" s="211" t="s">
        <v>493</v>
      </c>
      <c r="DS17" s="211" t="s">
        <v>493</v>
      </c>
      <c r="DT17" s="211">
        <v>0</v>
      </c>
      <c r="DU17" s="211" t="s">
        <v>493</v>
      </c>
      <c r="DV17" s="211" t="s">
        <v>493</v>
      </c>
      <c r="DW17" s="211" t="s">
        <v>493</v>
      </c>
      <c r="DX17" s="211" t="s">
        <v>493</v>
      </c>
      <c r="DY17" s="211">
        <v>0</v>
      </c>
      <c r="DZ17" s="211">
        <f t="shared" si="32"/>
        <v>0</v>
      </c>
      <c r="EA17" s="211">
        <v>0</v>
      </c>
      <c r="EB17" s="211">
        <v>0</v>
      </c>
      <c r="EC17" s="211">
        <v>0</v>
      </c>
      <c r="ED17" s="211">
        <v>0</v>
      </c>
      <c r="EE17" s="211">
        <v>0</v>
      </c>
      <c r="EF17" s="211">
        <v>0</v>
      </c>
      <c r="EG17" s="211">
        <v>0</v>
      </c>
      <c r="EH17" s="211">
        <v>0</v>
      </c>
      <c r="EI17" s="211">
        <v>0</v>
      </c>
      <c r="EJ17" s="211">
        <v>0</v>
      </c>
      <c r="EK17" s="211" t="s">
        <v>493</v>
      </c>
      <c r="EL17" s="211" t="s">
        <v>493</v>
      </c>
      <c r="EM17" s="211" t="s">
        <v>493</v>
      </c>
      <c r="EN17" s="211">
        <v>0</v>
      </c>
      <c r="EO17" s="211">
        <v>0</v>
      </c>
      <c r="EP17" s="211" t="s">
        <v>493</v>
      </c>
      <c r="EQ17" s="211" t="s">
        <v>493</v>
      </c>
      <c r="ER17" s="211" t="s">
        <v>493</v>
      </c>
      <c r="ES17" s="211">
        <v>0</v>
      </c>
      <c r="ET17" s="211">
        <v>0</v>
      </c>
      <c r="EU17" s="211">
        <f t="shared" si="33"/>
        <v>177</v>
      </c>
      <c r="EV17" s="211">
        <v>0</v>
      </c>
      <c r="EW17" s="211">
        <v>0</v>
      </c>
      <c r="EX17" s="211">
        <v>0</v>
      </c>
      <c r="EY17" s="211">
        <v>177</v>
      </c>
      <c r="EZ17" s="211">
        <v>0</v>
      </c>
      <c r="FA17" s="211">
        <v>0</v>
      </c>
      <c r="FB17" s="211">
        <v>0</v>
      </c>
      <c r="FC17" s="211">
        <v>0</v>
      </c>
      <c r="FD17" s="211">
        <v>0</v>
      </c>
      <c r="FE17" s="211">
        <v>0</v>
      </c>
      <c r="FF17" s="211">
        <v>0</v>
      </c>
      <c r="FG17" s="211">
        <v>0</v>
      </c>
      <c r="FH17" s="211" t="s">
        <v>493</v>
      </c>
      <c r="FI17" s="211" t="s">
        <v>493</v>
      </c>
      <c r="FJ17" s="211" t="s">
        <v>493</v>
      </c>
      <c r="FK17" s="211">
        <v>0</v>
      </c>
      <c r="FL17" s="211">
        <v>0</v>
      </c>
      <c r="FM17" s="211">
        <v>0</v>
      </c>
      <c r="FN17" s="211">
        <v>0</v>
      </c>
      <c r="FO17" s="211">
        <v>0</v>
      </c>
    </row>
    <row r="18" spans="1:171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6"/>
        <v>1504</v>
      </c>
      <c r="E18" s="211">
        <f t="shared" si="7"/>
        <v>389</v>
      </c>
      <c r="F18" s="211">
        <f t="shared" si="8"/>
        <v>0</v>
      </c>
      <c r="G18" s="211">
        <f t="shared" si="9"/>
        <v>0</v>
      </c>
      <c r="H18" s="211">
        <f t="shared" si="10"/>
        <v>576</v>
      </c>
      <c r="I18" s="211">
        <f t="shared" si="11"/>
        <v>400</v>
      </c>
      <c r="J18" s="211">
        <f t="shared" si="12"/>
        <v>130</v>
      </c>
      <c r="K18" s="211">
        <f t="shared" si="13"/>
        <v>3</v>
      </c>
      <c r="L18" s="211">
        <f t="shared" si="14"/>
        <v>0</v>
      </c>
      <c r="M18" s="211">
        <f t="shared" si="15"/>
        <v>0</v>
      </c>
      <c r="N18" s="211">
        <f t="shared" si="16"/>
        <v>0</v>
      </c>
      <c r="O18" s="211">
        <f t="shared" si="17"/>
        <v>0</v>
      </c>
      <c r="P18" s="211">
        <f t="shared" si="18"/>
        <v>0</v>
      </c>
      <c r="Q18" s="211">
        <f t="shared" si="19"/>
        <v>0</v>
      </c>
      <c r="R18" s="211">
        <f t="shared" si="20"/>
        <v>0</v>
      </c>
      <c r="S18" s="211">
        <f t="shared" si="21"/>
        <v>0</v>
      </c>
      <c r="T18" s="211">
        <f t="shared" si="22"/>
        <v>0</v>
      </c>
      <c r="U18" s="211">
        <f t="shared" si="23"/>
        <v>0</v>
      </c>
      <c r="V18" s="211">
        <f t="shared" si="24"/>
        <v>0</v>
      </c>
      <c r="W18" s="211">
        <f t="shared" si="25"/>
        <v>0</v>
      </c>
      <c r="X18" s="211">
        <f t="shared" si="26"/>
        <v>6</v>
      </c>
      <c r="Y18" s="211">
        <f t="shared" si="27"/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493</v>
      </c>
      <c r="AK18" s="211" t="s">
        <v>493</v>
      </c>
      <c r="AL18" s="211">
        <v>0</v>
      </c>
      <c r="AM18" s="211" t="s">
        <v>493</v>
      </c>
      <c r="AN18" s="211" t="s">
        <v>493</v>
      </c>
      <c r="AO18" s="211">
        <v>0</v>
      </c>
      <c r="AP18" s="211" t="s">
        <v>493</v>
      </c>
      <c r="AQ18" s="211">
        <v>0</v>
      </c>
      <c r="AR18" s="211" t="s">
        <v>493</v>
      </c>
      <c r="AS18" s="211">
        <v>0</v>
      </c>
      <c r="AT18" s="211">
        <f t="shared" si="28"/>
        <v>423</v>
      </c>
      <c r="AU18" s="211">
        <v>0</v>
      </c>
      <c r="AV18" s="211">
        <v>0</v>
      </c>
      <c r="AW18" s="211">
        <v>0</v>
      </c>
      <c r="AX18" s="211">
        <v>417</v>
      </c>
      <c r="AY18" s="211">
        <v>0</v>
      </c>
      <c r="AZ18" s="211">
        <v>0</v>
      </c>
      <c r="BA18" s="211">
        <v>0</v>
      </c>
      <c r="BB18" s="211">
        <v>0</v>
      </c>
      <c r="BC18" s="211">
        <v>0</v>
      </c>
      <c r="BD18" s="211">
        <v>0</v>
      </c>
      <c r="BE18" s="211" t="s">
        <v>493</v>
      </c>
      <c r="BF18" s="211" t="s">
        <v>493</v>
      </c>
      <c r="BG18" s="211" t="s">
        <v>493</v>
      </c>
      <c r="BH18" s="211" t="s">
        <v>493</v>
      </c>
      <c r="BI18" s="211" t="s">
        <v>493</v>
      </c>
      <c r="BJ18" s="211" t="s">
        <v>493</v>
      </c>
      <c r="BK18" s="211" t="s">
        <v>493</v>
      </c>
      <c r="BL18" s="211" t="s">
        <v>493</v>
      </c>
      <c r="BM18" s="211" t="s">
        <v>493</v>
      </c>
      <c r="BN18" s="211">
        <v>6</v>
      </c>
      <c r="BO18" s="211">
        <f t="shared" si="29"/>
        <v>0</v>
      </c>
      <c r="BP18" s="211">
        <v>0</v>
      </c>
      <c r="BQ18" s="211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>
        <v>0</v>
      </c>
      <c r="CA18" s="211">
        <v>0</v>
      </c>
      <c r="CB18" s="211" t="s">
        <v>493</v>
      </c>
      <c r="CC18" s="211" t="s">
        <v>493</v>
      </c>
      <c r="CD18" s="211" t="s">
        <v>493</v>
      </c>
      <c r="CE18" s="211" t="s">
        <v>493</v>
      </c>
      <c r="CF18" s="211" t="s">
        <v>493</v>
      </c>
      <c r="CG18" s="211" t="s">
        <v>493</v>
      </c>
      <c r="CH18" s="211" t="s">
        <v>493</v>
      </c>
      <c r="CI18" s="211">
        <v>0</v>
      </c>
      <c r="CJ18" s="211">
        <f t="shared" si="30"/>
        <v>0</v>
      </c>
      <c r="CK18" s="211">
        <v>0</v>
      </c>
      <c r="CL18" s="211">
        <v>0</v>
      </c>
      <c r="CM18" s="211">
        <v>0</v>
      </c>
      <c r="CN18" s="211">
        <v>0</v>
      </c>
      <c r="CO18" s="211">
        <v>0</v>
      </c>
      <c r="CP18" s="211">
        <v>0</v>
      </c>
      <c r="CQ18" s="211">
        <v>0</v>
      </c>
      <c r="CR18" s="211">
        <v>0</v>
      </c>
      <c r="CS18" s="211">
        <v>0</v>
      </c>
      <c r="CT18" s="211">
        <v>0</v>
      </c>
      <c r="CU18" s="211">
        <v>0</v>
      </c>
      <c r="CV18" s="211">
        <v>0</v>
      </c>
      <c r="CW18" s="211" t="s">
        <v>493</v>
      </c>
      <c r="CX18" s="211" t="s">
        <v>493</v>
      </c>
      <c r="CY18" s="211" t="s">
        <v>493</v>
      </c>
      <c r="CZ18" s="211" t="s">
        <v>493</v>
      </c>
      <c r="DA18" s="211" t="s">
        <v>493</v>
      </c>
      <c r="DB18" s="211" t="s">
        <v>493</v>
      </c>
      <c r="DC18" s="211" t="s">
        <v>493</v>
      </c>
      <c r="DD18" s="211">
        <v>0</v>
      </c>
      <c r="DE18" s="211">
        <f t="shared" si="31"/>
        <v>0</v>
      </c>
      <c r="DF18" s="211">
        <v>0</v>
      </c>
      <c r="DG18" s="211">
        <v>0</v>
      </c>
      <c r="DH18" s="211">
        <v>0</v>
      </c>
      <c r="DI18" s="211">
        <v>0</v>
      </c>
      <c r="DJ18" s="211">
        <v>0</v>
      </c>
      <c r="DK18" s="211">
        <v>0</v>
      </c>
      <c r="DL18" s="211">
        <v>0</v>
      </c>
      <c r="DM18" s="211">
        <v>0</v>
      </c>
      <c r="DN18" s="211">
        <v>0</v>
      </c>
      <c r="DO18" s="211">
        <v>0</v>
      </c>
      <c r="DP18" s="211">
        <v>0</v>
      </c>
      <c r="DQ18" s="211">
        <v>0</v>
      </c>
      <c r="DR18" s="211" t="s">
        <v>493</v>
      </c>
      <c r="DS18" s="211" t="s">
        <v>493</v>
      </c>
      <c r="DT18" s="211">
        <v>0</v>
      </c>
      <c r="DU18" s="211" t="s">
        <v>493</v>
      </c>
      <c r="DV18" s="211" t="s">
        <v>493</v>
      </c>
      <c r="DW18" s="211" t="s">
        <v>493</v>
      </c>
      <c r="DX18" s="211" t="s">
        <v>493</v>
      </c>
      <c r="DY18" s="211">
        <v>0</v>
      </c>
      <c r="DZ18" s="211">
        <f t="shared" si="32"/>
        <v>0</v>
      </c>
      <c r="EA18" s="211">
        <v>0</v>
      </c>
      <c r="EB18" s="211">
        <v>0</v>
      </c>
      <c r="EC18" s="211">
        <v>0</v>
      </c>
      <c r="ED18" s="211">
        <v>0</v>
      </c>
      <c r="EE18" s="211">
        <v>0</v>
      </c>
      <c r="EF18" s="211">
        <v>0</v>
      </c>
      <c r="EG18" s="211">
        <v>0</v>
      </c>
      <c r="EH18" s="211">
        <v>0</v>
      </c>
      <c r="EI18" s="211">
        <v>0</v>
      </c>
      <c r="EJ18" s="211">
        <v>0</v>
      </c>
      <c r="EK18" s="211" t="s">
        <v>493</v>
      </c>
      <c r="EL18" s="211" t="s">
        <v>493</v>
      </c>
      <c r="EM18" s="211" t="s">
        <v>493</v>
      </c>
      <c r="EN18" s="211">
        <v>0</v>
      </c>
      <c r="EO18" s="211">
        <v>0</v>
      </c>
      <c r="EP18" s="211" t="s">
        <v>493</v>
      </c>
      <c r="EQ18" s="211" t="s">
        <v>493</v>
      </c>
      <c r="ER18" s="211" t="s">
        <v>493</v>
      </c>
      <c r="ES18" s="211">
        <v>0</v>
      </c>
      <c r="ET18" s="211">
        <v>0</v>
      </c>
      <c r="EU18" s="211">
        <f t="shared" si="33"/>
        <v>1081</v>
      </c>
      <c r="EV18" s="211">
        <v>389</v>
      </c>
      <c r="EW18" s="211">
        <v>0</v>
      </c>
      <c r="EX18" s="211">
        <v>0</v>
      </c>
      <c r="EY18" s="211">
        <v>159</v>
      </c>
      <c r="EZ18" s="211">
        <v>400</v>
      </c>
      <c r="FA18" s="211">
        <v>130</v>
      </c>
      <c r="FB18" s="211">
        <v>3</v>
      </c>
      <c r="FC18" s="211">
        <v>0</v>
      </c>
      <c r="FD18" s="211">
        <v>0</v>
      </c>
      <c r="FE18" s="211">
        <v>0</v>
      </c>
      <c r="FF18" s="211">
        <v>0</v>
      </c>
      <c r="FG18" s="211">
        <v>0</v>
      </c>
      <c r="FH18" s="211" t="s">
        <v>493</v>
      </c>
      <c r="FI18" s="211" t="s">
        <v>493</v>
      </c>
      <c r="FJ18" s="211" t="s">
        <v>493</v>
      </c>
      <c r="FK18" s="211">
        <v>0</v>
      </c>
      <c r="FL18" s="211">
        <v>0</v>
      </c>
      <c r="FM18" s="211">
        <v>0</v>
      </c>
      <c r="FN18" s="211">
        <v>0</v>
      </c>
      <c r="FO18" s="211">
        <v>0</v>
      </c>
    </row>
    <row r="19" spans="1:171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6"/>
        <v>1712</v>
      </c>
      <c r="E19" s="211">
        <f t="shared" si="7"/>
        <v>0</v>
      </c>
      <c r="F19" s="211">
        <f t="shared" si="8"/>
        <v>0</v>
      </c>
      <c r="G19" s="211">
        <f t="shared" si="9"/>
        <v>338</v>
      </c>
      <c r="H19" s="211">
        <f t="shared" si="10"/>
        <v>906</v>
      </c>
      <c r="I19" s="211">
        <f t="shared" si="11"/>
        <v>196</v>
      </c>
      <c r="J19" s="211">
        <f t="shared" si="12"/>
        <v>0</v>
      </c>
      <c r="K19" s="211">
        <f t="shared" si="13"/>
        <v>272</v>
      </c>
      <c r="L19" s="211">
        <f t="shared" si="14"/>
        <v>0</v>
      </c>
      <c r="M19" s="211">
        <f t="shared" si="15"/>
        <v>0</v>
      </c>
      <c r="N19" s="211">
        <f t="shared" si="16"/>
        <v>0</v>
      </c>
      <c r="O19" s="211">
        <f t="shared" si="17"/>
        <v>0</v>
      </c>
      <c r="P19" s="211">
        <f t="shared" si="18"/>
        <v>0</v>
      </c>
      <c r="Q19" s="211">
        <f t="shared" si="19"/>
        <v>0</v>
      </c>
      <c r="R19" s="211">
        <f t="shared" si="20"/>
        <v>0</v>
      </c>
      <c r="S19" s="211">
        <f t="shared" si="21"/>
        <v>0</v>
      </c>
      <c r="T19" s="211">
        <f t="shared" si="22"/>
        <v>0</v>
      </c>
      <c r="U19" s="211">
        <f t="shared" si="23"/>
        <v>0</v>
      </c>
      <c r="V19" s="211">
        <f t="shared" si="24"/>
        <v>0</v>
      </c>
      <c r="W19" s="211">
        <f t="shared" si="25"/>
        <v>0</v>
      </c>
      <c r="X19" s="211">
        <f t="shared" si="26"/>
        <v>0</v>
      </c>
      <c r="Y19" s="211">
        <f t="shared" si="27"/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493</v>
      </c>
      <c r="AK19" s="211" t="s">
        <v>493</v>
      </c>
      <c r="AL19" s="211">
        <v>0</v>
      </c>
      <c r="AM19" s="211" t="s">
        <v>493</v>
      </c>
      <c r="AN19" s="211" t="s">
        <v>493</v>
      </c>
      <c r="AO19" s="211">
        <v>0</v>
      </c>
      <c r="AP19" s="211" t="s">
        <v>493</v>
      </c>
      <c r="AQ19" s="211">
        <v>0</v>
      </c>
      <c r="AR19" s="211" t="s">
        <v>493</v>
      </c>
      <c r="AS19" s="211">
        <v>0</v>
      </c>
      <c r="AT19" s="211">
        <f t="shared" si="28"/>
        <v>167</v>
      </c>
      <c r="AU19" s="211">
        <v>0</v>
      </c>
      <c r="AV19" s="211">
        <v>0</v>
      </c>
      <c r="AW19" s="211">
        <v>0</v>
      </c>
      <c r="AX19" s="211">
        <v>167</v>
      </c>
      <c r="AY19" s="211">
        <v>0</v>
      </c>
      <c r="AZ19" s="211">
        <v>0</v>
      </c>
      <c r="BA19" s="211">
        <v>0</v>
      </c>
      <c r="BB19" s="211">
        <v>0</v>
      </c>
      <c r="BC19" s="211">
        <v>0</v>
      </c>
      <c r="BD19" s="211">
        <v>0</v>
      </c>
      <c r="BE19" s="211" t="s">
        <v>493</v>
      </c>
      <c r="BF19" s="211" t="s">
        <v>493</v>
      </c>
      <c r="BG19" s="211" t="s">
        <v>493</v>
      </c>
      <c r="BH19" s="211" t="s">
        <v>493</v>
      </c>
      <c r="BI19" s="211" t="s">
        <v>493</v>
      </c>
      <c r="BJ19" s="211" t="s">
        <v>493</v>
      </c>
      <c r="BK19" s="211" t="s">
        <v>493</v>
      </c>
      <c r="BL19" s="211" t="s">
        <v>493</v>
      </c>
      <c r="BM19" s="211" t="s">
        <v>493</v>
      </c>
      <c r="BN19" s="211">
        <v>0</v>
      </c>
      <c r="BO19" s="211">
        <f t="shared" si="29"/>
        <v>0</v>
      </c>
      <c r="BP19" s="211">
        <v>0</v>
      </c>
      <c r="BQ19" s="211">
        <v>0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>
        <v>0</v>
      </c>
      <c r="CA19" s="211">
        <v>0</v>
      </c>
      <c r="CB19" s="211" t="s">
        <v>493</v>
      </c>
      <c r="CC19" s="211" t="s">
        <v>493</v>
      </c>
      <c r="CD19" s="211" t="s">
        <v>493</v>
      </c>
      <c r="CE19" s="211" t="s">
        <v>493</v>
      </c>
      <c r="CF19" s="211" t="s">
        <v>493</v>
      </c>
      <c r="CG19" s="211" t="s">
        <v>493</v>
      </c>
      <c r="CH19" s="211" t="s">
        <v>493</v>
      </c>
      <c r="CI19" s="211">
        <v>0</v>
      </c>
      <c r="CJ19" s="211">
        <f t="shared" si="30"/>
        <v>0</v>
      </c>
      <c r="CK19" s="211">
        <v>0</v>
      </c>
      <c r="CL19" s="211">
        <v>0</v>
      </c>
      <c r="CM19" s="211">
        <v>0</v>
      </c>
      <c r="CN19" s="211">
        <v>0</v>
      </c>
      <c r="CO19" s="211">
        <v>0</v>
      </c>
      <c r="CP19" s="211">
        <v>0</v>
      </c>
      <c r="CQ19" s="211">
        <v>0</v>
      </c>
      <c r="CR19" s="211">
        <v>0</v>
      </c>
      <c r="CS19" s="211">
        <v>0</v>
      </c>
      <c r="CT19" s="211">
        <v>0</v>
      </c>
      <c r="CU19" s="211">
        <v>0</v>
      </c>
      <c r="CV19" s="211">
        <v>0</v>
      </c>
      <c r="CW19" s="211" t="s">
        <v>493</v>
      </c>
      <c r="CX19" s="211" t="s">
        <v>493</v>
      </c>
      <c r="CY19" s="211" t="s">
        <v>493</v>
      </c>
      <c r="CZ19" s="211" t="s">
        <v>493</v>
      </c>
      <c r="DA19" s="211" t="s">
        <v>493</v>
      </c>
      <c r="DB19" s="211" t="s">
        <v>493</v>
      </c>
      <c r="DC19" s="211" t="s">
        <v>493</v>
      </c>
      <c r="DD19" s="211">
        <v>0</v>
      </c>
      <c r="DE19" s="211">
        <f t="shared" si="31"/>
        <v>0</v>
      </c>
      <c r="DF19" s="211">
        <v>0</v>
      </c>
      <c r="DG19" s="211">
        <v>0</v>
      </c>
      <c r="DH19" s="211">
        <v>0</v>
      </c>
      <c r="DI19" s="211">
        <v>0</v>
      </c>
      <c r="DJ19" s="211">
        <v>0</v>
      </c>
      <c r="DK19" s="211">
        <v>0</v>
      </c>
      <c r="DL19" s="211">
        <v>0</v>
      </c>
      <c r="DM19" s="211">
        <v>0</v>
      </c>
      <c r="DN19" s="211">
        <v>0</v>
      </c>
      <c r="DO19" s="211">
        <v>0</v>
      </c>
      <c r="DP19" s="211">
        <v>0</v>
      </c>
      <c r="DQ19" s="211">
        <v>0</v>
      </c>
      <c r="DR19" s="211" t="s">
        <v>493</v>
      </c>
      <c r="DS19" s="211" t="s">
        <v>493</v>
      </c>
      <c r="DT19" s="211">
        <v>0</v>
      </c>
      <c r="DU19" s="211" t="s">
        <v>493</v>
      </c>
      <c r="DV19" s="211" t="s">
        <v>493</v>
      </c>
      <c r="DW19" s="211" t="s">
        <v>493</v>
      </c>
      <c r="DX19" s="211" t="s">
        <v>493</v>
      </c>
      <c r="DY19" s="211">
        <v>0</v>
      </c>
      <c r="DZ19" s="211">
        <f t="shared" si="32"/>
        <v>0</v>
      </c>
      <c r="EA19" s="211">
        <v>0</v>
      </c>
      <c r="EB19" s="211">
        <v>0</v>
      </c>
      <c r="EC19" s="211">
        <v>0</v>
      </c>
      <c r="ED19" s="211">
        <v>0</v>
      </c>
      <c r="EE19" s="211">
        <v>0</v>
      </c>
      <c r="EF19" s="211">
        <v>0</v>
      </c>
      <c r="EG19" s="211">
        <v>0</v>
      </c>
      <c r="EH19" s="211">
        <v>0</v>
      </c>
      <c r="EI19" s="211">
        <v>0</v>
      </c>
      <c r="EJ19" s="211">
        <v>0</v>
      </c>
      <c r="EK19" s="211" t="s">
        <v>493</v>
      </c>
      <c r="EL19" s="211" t="s">
        <v>493</v>
      </c>
      <c r="EM19" s="211" t="s">
        <v>493</v>
      </c>
      <c r="EN19" s="211">
        <v>0</v>
      </c>
      <c r="EO19" s="211">
        <v>0</v>
      </c>
      <c r="EP19" s="211" t="s">
        <v>493</v>
      </c>
      <c r="EQ19" s="211" t="s">
        <v>493</v>
      </c>
      <c r="ER19" s="211" t="s">
        <v>493</v>
      </c>
      <c r="ES19" s="211">
        <v>0</v>
      </c>
      <c r="ET19" s="211">
        <v>0</v>
      </c>
      <c r="EU19" s="211">
        <f t="shared" si="33"/>
        <v>1545</v>
      </c>
      <c r="EV19" s="211">
        <v>0</v>
      </c>
      <c r="EW19" s="211">
        <v>0</v>
      </c>
      <c r="EX19" s="211">
        <v>338</v>
      </c>
      <c r="EY19" s="211">
        <v>739</v>
      </c>
      <c r="EZ19" s="211">
        <v>196</v>
      </c>
      <c r="FA19" s="211">
        <v>0</v>
      </c>
      <c r="FB19" s="211">
        <v>272</v>
      </c>
      <c r="FC19" s="211">
        <v>0</v>
      </c>
      <c r="FD19" s="211">
        <v>0</v>
      </c>
      <c r="FE19" s="211">
        <v>0</v>
      </c>
      <c r="FF19" s="211">
        <v>0</v>
      </c>
      <c r="FG19" s="211">
        <v>0</v>
      </c>
      <c r="FH19" s="211" t="s">
        <v>493</v>
      </c>
      <c r="FI19" s="211" t="s">
        <v>493</v>
      </c>
      <c r="FJ19" s="211" t="s">
        <v>493</v>
      </c>
      <c r="FK19" s="211">
        <v>0</v>
      </c>
      <c r="FL19" s="211">
        <v>0</v>
      </c>
      <c r="FM19" s="211">
        <v>0</v>
      </c>
      <c r="FN19" s="211">
        <v>0</v>
      </c>
      <c r="FO19" s="211">
        <v>0</v>
      </c>
    </row>
    <row r="20" spans="1:171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6"/>
        <v>1050</v>
      </c>
      <c r="E20" s="211">
        <f t="shared" si="7"/>
        <v>0</v>
      </c>
      <c r="F20" s="211">
        <f t="shared" si="8"/>
        <v>0</v>
      </c>
      <c r="G20" s="211">
        <f t="shared" si="9"/>
        <v>0</v>
      </c>
      <c r="H20" s="211">
        <f t="shared" si="10"/>
        <v>336</v>
      </c>
      <c r="I20" s="211">
        <f t="shared" si="11"/>
        <v>332</v>
      </c>
      <c r="J20" s="211">
        <f t="shared" si="12"/>
        <v>87</v>
      </c>
      <c r="K20" s="211">
        <f t="shared" si="13"/>
        <v>0</v>
      </c>
      <c r="L20" s="211">
        <f t="shared" si="14"/>
        <v>161</v>
      </c>
      <c r="M20" s="211">
        <f t="shared" si="15"/>
        <v>0</v>
      </c>
      <c r="N20" s="211">
        <f t="shared" si="16"/>
        <v>134</v>
      </c>
      <c r="O20" s="211">
        <f t="shared" si="17"/>
        <v>0</v>
      </c>
      <c r="P20" s="211">
        <f t="shared" si="18"/>
        <v>0</v>
      </c>
      <c r="Q20" s="211">
        <f t="shared" si="19"/>
        <v>0</v>
      </c>
      <c r="R20" s="211">
        <f t="shared" si="20"/>
        <v>0</v>
      </c>
      <c r="S20" s="211">
        <f t="shared" si="21"/>
        <v>0</v>
      </c>
      <c r="T20" s="211">
        <f t="shared" si="22"/>
        <v>0</v>
      </c>
      <c r="U20" s="211">
        <f t="shared" si="23"/>
        <v>0</v>
      </c>
      <c r="V20" s="211">
        <f t="shared" si="24"/>
        <v>0</v>
      </c>
      <c r="W20" s="211">
        <f t="shared" si="25"/>
        <v>0</v>
      </c>
      <c r="X20" s="211">
        <f t="shared" si="26"/>
        <v>0</v>
      </c>
      <c r="Y20" s="211">
        <f t="shared" si="27"/>
        <v>56</v>
      </c>
      <c r="Z20" s="211">
        <v>0</v>
      </c>
      <c r="AA20" s="211">
        <v>0</v>
      </c>
      <c r="AB20" s="211">
        <v>0</v>
      </c>
      <c r="AC20" s="211">
        <v>56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 t="s">
        <v>493</v>
      </c>
      <c r="AK20" s="211" t="s">
        <v>493</v>
      </c>
      <c r="AL20" s="211">
        <v>0</v>
      </c>
      <c r="AM20" s="211" t="s">
        <v>493</v>
      </c>
      <c r="AN20" s="211" t="s">
        <v>493</v>
      </c>
      <c r="AO20" s="211">
        <v>0</v>
      </c>
      <c r="AP20" s="211" t="s">
        <v>493</v>
      </c>
      <c r="AQ20" s="211">
        <v>0</v>
      </c>
      <c r="AR20" s="211" t="s">
        <v>493</v>
      </c>
      <c r="AS20" s="211">
        <v>0</v>
      </c>
      <c r="AT20" s="211">
        <f t="shared" si="28"/>
        <v>164</v>
      </c>
      <c r="AU20" s="211">
        <v>0</v>
      </c>
      <c r="AV20" s="211">
        <v>0</v>
      </c>
      <c r="AW20" s="211">
        <v>0</v>
      </c>
      <c r="AX20" s="211">
        <v>164</v>
      </c>
      <c r="AY20" s="211">
        <v>0</v>
      </c>
      <c r="AZ20" s="211">
        <v>0</v>
      </c>
      <c r="BA20" s="211">
        <v>0</v>
      </c>
      <c r="BB20" s="211">
        <v>0</v>
      </c>
      <c r="BC20" s="211">
        <v>0</v>
      </c>
      <c r="BD20" s="211">
        <v>0</v>
      </c>
      <c r="BE20" s="211" t="s">
        <v>493</v>
      </c>
      <c r="BF20" s="211" t="s">
        <v>493</v>
      </c>
      <c r="BG20" s="211" t="s">
        <v>493</v>
      </c>
      <c r="BH20" s="211" t="s">
        <v>493</v>
      </c>
      <c r="BI20" s="211" t="s">
        <v>493</v>
      </c>
      <c r="BJ20" s="211" t="s">
        <v>493</v>
      </c>
      <c r="BK20" s="211" t="s">
        <v>493</v>
      </c>
      <c r="BL20" s="211" t="s">
        <v>493</v>
      </c>
      <c r="BM20" s="211" t="s">
        <v>493</v>
      </c>
      <c r="BN20" s="211">
        <v>0</v>
      </c>
      <c r="BO20" s="211">
        <f t="shared" si="29"/>
        <v>0</v>
      </c>
      <c r="BP20" s="211">
        <v>0</v>
      </c>
      <c r="BQ20" s="211">
        <v>0</v>
      </c>
      <c r="BR20" s="211">
        <v>0</v>
      </c>
      <c r="BS20" s="211">
        <v>0</v>
      </c>
      <c r="BT20" s="211">
        <v>0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>
        <v>0</v>
      </c>
      <c r="CA20" s="211">
        <v>0</v>
      </c>
      <c r="CB20" s="211" t="s">
        <v>493</v>
      </c>
      <c r="CC20" s="211" t="s">
        <v>493</v>
      </c>
      <c r="CD20" s="211" t="s">
        <v>493</v>
      </c>
      <c r="CE20" s="211" t="s">
        <v>493</v>
      </c>
      <c r="CF20" s="211" t="s">
        <v>493</v>
      </c>
      <c r="CG20" s="211" t="s">
        <v>493</v>
      </c>
      <c r="CH20" s="211" t="s">
        <v>493</v>
      </c>
      <c r="CI20" s="211">
        <v>0</v>
      </c>
      <c r="CJ20" s="211">
        <f t="shared" si="30"/>
        <v>0</v>
      </c>
      <c r="CK20" s="211">
        <v>0</v>
      </c>
      <c r="CL20" s="211">
        <v>0</v>
      </c>
      <c r="CM20" s="211">
        <v>0</v>
      </c>
      <c r="CN20" s="211">
        <v>0</v>
      </c>
      <c r="CO20" s="211">
        <v>0</v>
      </c>
      <c r="CP20" s="211">
        <v>0</v>
      </c>
      <c r="CQ20" s="211">
        <v>0</v>
      </c>
      <c r="CR20" s="211">
        <v>0</v>
      </c>
      <c r="CS20" s="211">
        <v>0</v>
      </c>
      <c r="CT20" s="211">
        <v>0</v>
      </c>
      <c r="CU20" s="211">
        <v>0</v>
      </c>
      <c r="CV20" s="211">
        <v>0</v>
      </c>
      <c r="CW20" s="211" t="s">
        <v>493</v>
      </c>
      <c r="CX20" s="211" t="s">
        <v>493</v>
      </c>
      <c r="CY20" s="211" t="s">
        <v>493</v>
      </c>
      <c r="CZ20" s="211" t="s">
        <v>493</v>
      </c>
      <c r="DA20" s="211" t="s">
        <v>493</v>
      </c>
      <c r="DB20" s="211" t="s">
        <v>493</v>
      </c>
      <c r="DC20" s="211" t="s">
        <v>493</v>
      </c>
      <c r="DD20" s="211">
        <v>0</v>
      </c>
      <c r="DE20" s="211">
        <f t="shared" si="31"/>
        <v>0</v>
      </c>
      <c r="DF20" s="211">
        <v>0</v>
      </c>
      <c r="DG20" s="211">
        <v>0</v>
      </c>
      <c r="DH20" s="211">
        <v>0</v>
      </c>
      <c r="DI20" s="211">
        <v>0</v>
      </c>
      <c r="DJ20" s="211">
        <v>0</v>
      </c>
      <c r="DK20" s="211">
        <v>0</v>
      </c>
      <c r="DL20" s="211">
        <v>0</v>
      </c>
      <c r="DM20" s="211">
        <v>0</v>
      </c>
      <c r="DN20" s="211">
        <v>0</v>
      </c>
      <c r="DO20" s="211">
        <v>0</v>
      </c>
      <c r="DP20" s="211">
        <v>0</v>
      </c>
      <c r="DQ20" s="211">
        <v>0</v>
      </c>
      <c r="DR20" s="211" t="s">
        <v>493</v>
      </c>
      <c r="DS20" s="211" t="s">
        <v>493</v>
      </c>
      <c r="DT20" s="211">
        <v>0</v>
      </c>
      <c r="DU20" s="211" t="s">
        <v>493</v>
      </c>
      <c r="DV20" s="211" t="s">
        <v>493</v>
      </c>
      <c r="DW20" s="211" t="s">
        <v>493</v>
      </c>
      <c r="DX20" s="211" t="s">
        <v>493</v>
      </c>
      <c r="DY20" s="211">
        <v>0</v>
      </c>
      <c r="DZ20" s="211">
        <f t="shared" si="32"/>
        <v>0</v>
      </c>
      <c r="EA20" s="211">
        <v>0</v>
      </c>
      <c r="EB20" s="211">
        <v>0</v>
      </c>
      <c r="EC20" s="211">
        <v>0</v>
      </c>
      <c r="ED20" s="211">
        <v>0</v>
      </c>
      <c r="EE20" s="211">
        <v>0</v>
      </c>
      <c r="EF20" s="211">
        <v>0</v>
      </c>
      <c r="EG20" s="211">
        <v>0</v>
      </c>
      <c r="EH20" s="211">
        <v>0</v>
      </c>
      <c r="EI20" s="211">
        <v>0</v>
      </c>
      <c r="EJ20" s="211">
        <v>0</v>
      </c>
      <c r="EK20" s="211" t="s">
        <v>493</v>
      </c>
      <c r="EL20" s="211" t="s">
        <v>493</v>
      </c>
      <c r="EM20" s="211" t="s">
        <v>493</v>
      </c>
      <c r="EN20" s="211">
        <v>0</v>
      </c>
      <c r="EO20" s="211">
        <v>0</v>
      </c>
      <c r="EP20" s="211" t="s">
        <v>493</v>
      </c>
      <c r="EQ20" s="211" t="s">
        <v>493</v>
      </c>
      <c r="ER20" s="211" t="s">
        <v>493</v>
      </c>
      <c r="ES20" s="211">
        <v>0</v>
      </c>
      <c r="ET20" s="211">
        <v>0</v>
      </c>
      <c r="EU20" s="211">
        <f t="shared" si="33"/>
        <v>830</v>
      </c>
      <c r="EV20" s="211">
        <v>0</v>
      </c>
      <c r="EW20" s="211">
        <v>0</v>
      </c>
      <c r="EX20" s="211">
        <v>0</v>
      </c>
      <c r="EY20" s="211">
        <v>116</v>
      </c>
      <c r="EZ20" s="211">
        <v>332</v>
      </c>
      <c r="FA20" s="211">
        <v>87</v>
      </c>
      <c r="FB20" s="211">
        <v>0</v>
      </c>
      <c r="FC20" s="211">
        <v>161</v>
      </c>
      <c r="FD20" s="211">
        <v>0</v>
      </c>
      <c r="FE20" s="211">
        <v>134</v>
      </c>
      <c r="FF20" s="211">
        <v>0</v>
      </c>
      <c r="FG20" s="211">
        <v>0</v>
      </c>
      <c r="FH20" s="211" t="s">
        <v>493</v>
      </c>
      <c r="FI20" s="211" t="s">
        <v>493</v>
      </c>
      <c r="FJ20" s="211" t="s">
        <v>493</v>
      </c>
      <c r="FK20" s="211">
        <v>0</v>
      </c>
      <c r="FL20" s="211">
        <v>0</v>
      </c>
      <c r="FM20" s="211">
        <v>0</v>
      </c>
      <c r="FN20" s="211">
        <v>0</v>
      </c>
      <c r="FO20" s="211">
        <v>0</v>
      </c>
    </row>
    <row r="21" spans="1:171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6"/>
        <v>404</v>
      </c>
      <c r="E21" s="211">
        <f t="shared" si="7"/>
        <v>0</v>
      </c>
      <c r="F21" s="211">
        <f t="shared" si="8"/>
        <v>0</v>
      </c>
      <c r="G21" s="211">
        <f t="shared" si="9"/>
        <v>0</v>
      </c>
      <c r="H21" s="211">
        <f t="shared" si="10"/>
        <v>138</v>
      </c>
      <c r="I21" s="211">
        <f t="shared" si="11"/>
        <v>156</v>
      </c>
      <c r="J21" s="211">
        <f t="shared" si="12"/>
        <v>46</v>
      </c>
      <c r="K21" s="211">
        <f t="shared" si="13"/>
        <v>0</v>
      </c>
      <c r="L21" s="211">
        <f t="shared" si="14"/>
        <v>64</v>
      </c>
      <c r="M21" s="211">
        <f t="shared" si="15"/>
        <v>0</v>
      </c>
      <c r="N21" s="211">
        <f t="shared" si="16"/>
        <v>0</v>
      </c>
      <c r="O21" s="211">
        <f t="shared" si="17"/>
        <v>0</v>
      </c>
      <c r="P21" s="211">
        <f t="shared" si="18"/>
        <v>0</v>
      </c>
      <c r="Q21" s="211">
        <f t="shared" si="19"/>
        <v>0</v>
      </c>
      <c r="R21" s="211">
        <f t="shared" si="20"/>
        <v>0</v>
      </c>
      <c r="S21" s="211">
        <f t="shared" si="21"/>
        <v>0</v>
      </c>
      <c r="T21" s="211">
        <f t="shared" si="22"/>
        <v>0</v>
      </c>
      <c r="U21" s="211">
        <f t="shared" si="23"/>
        <v>0</v>
      </c>
      <c r="V21" s="211">
        <f t="shared" si="24"/>
        <v>0</v>
      </c>
      <c r="W21" s="211">
        <f t="shared" si="25"/>
        <v>0</v>
      </c>
      <c r="X21" s="211">
        <f t="shared" si="26"/>
        <v>0</v>
      </c>
      <c r="Y21" s="211">
        <f t="shared" si="27"/>
        <v>0</v>
      </c>
      <c r="Z21" s="211">
        <v>0</v>
      </c>
      <c r="AA21" s="211">
        <v>0</v>
      </c>
      <c r="AB21" s="211">
        <v>0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 t="s">
        <v>493</v>
      </c>
      <c r="AK21" s="211" t="s">
        <v>493</v>
      </c>
      <c r="AL21" s="211">
        <v>0</v>
      </c>
      <c r="AM21" s="211" t="s">
        <v>493</v>
      </c>
      <c r="AN21" s="211" t="s">
        <v>493</v>
      </c>
      <c r="AO21" s="211">
        <v>0</v>
      </c>
      <c r="AP21" s="211" t="s">
        <v>493</v>
      </c>
      <c r="AQ21" s="211">
        <v>0</v>
      </c>
      <c r="AR21" s="211" t="s">
        <v>493</v>
      </c>
      <c r="AS21" s="211">
        <v>0</v>
      </c>
      <c r="AT21" s="211">
        <f t="shared" si="28"/>
        <v>55</v>
      </c>
      <c r="AU21" s="211">
        <v>0</v>
      </c>
      <c r="AV21" s="211">
        <v>0</v>
      </c>
      <c r="AW21" s="211">
        <v>0</v>
      </c>
      <c r="AX21" s="211">
        <v>55</v>
      </c>
      <c r="AY21" s="211">
        <v>0</v>
      </c>
      <c r="AZ21" s="211">
        <v>0</v>
      </c>
      <c r="BA21" s="211">
        <v>0</v>
      </c>
      <c r="BB21" s="211">
        <v>0</v>
      </c>
      <c r="BC21" s="211">
        <v>0</v>
      </c>
      <c r="BD21" s="211">
        <v>0</v>
      </c>
      <c r="BE21" s="211" t="s">
        <v>493</v>
      </c>
      <c r="BF21" s="211" t="s">
        <v>493</v>
      </c>
      <c r="BG21" s="211" t="s">
        <v>493</v>
      </c>
      <c r="BH21" s="211" t="s">
        <v>493</v>
      </c>
      <c r="BI21" s="211" t="s">
        <v>493</v>
      </c>
      <c r="BJ21" s="211" t="s">
        <v>493</v>
      </c>
      <c r="BK21" s="211" t="s">
        <v>493</v>
      </c>
      <c r="BL21" s="211" t="s">
        <v>493</v>
      </c>
      <c r="BM21" s="211" t="s">
        <v>493</v>
      </c>
      <c r="BN21" s="211">
        <v>0</v>
      </c>
      <c r="BO21" s="211">
        <f t="shared" si="29"/>
        <v>0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>
        <v>0</v>
      </c>
      <c r="CA21" s="211">
        <v>0</v>
      </c>
      <c r="CB21" s="211" t="s">
        <v>493</v>
      </c>
      <c r="CC21" s="211" t="s">
        <v>493</v>
      </c>
      <c r="CD21" s="211" t="s">
        <v>493</v>
      </c>
      <c r="CE21" s="211" t="s">
        <v>493</v>
      </c>
      <c r="CF21" s="211" t="s">
        <v>493</v>
      </c>
      <c r="CG21" s="211" t="s">
        <v>493</v>
      </c>
      <c r="CH21" s="211" t="s">
        <v>493</v>
      </c>
      <c r="CI21" s="211">
        <v>0</v>
      </c>
      <c r="CJ21" s="211">
        <f t="shared" si="30"/>
        <v>0</v>
      </c>
      <c r="CK21" s="211">
        <v>0</v>
      </c>
      <c r="CL21" s="211">
        <v>0</v>
      </c>
      <c r="CM21" s="211">
        <v>0</v>
      </c>
      <c r="CN21" s="211">
        <v>0</v>
      </c>
      <c r="CO21" s="211">
        <v>0</v>
      </c>
      <c r="CP21" s="211">
        <v>0</v>
      </c>
      <c r="CQ21" s="211">
        <v>0</v>
      </c>
      <c r="CR21" s="211">
        <v>0</v>
      </c>
      <c r="CS21" s="211">
        <v>0</v>
      </c>
      <c r="CT21" s="211">
        <v>0</v>
      </c>
      <c r="CU21" s="211">
        <v>0</v>
      </c>
      <c r="CV21" s="211">
        <v>0</v>
      </c>
      <c r="CW21" s="211" t="s">
        <v>493</v>
      </c>
      <c r="CX21" s="211" t="s">
        <v>493</v>
      </c>
      <c r="CY21" s="211" t="s">
        <v>493</v>
      </c>
      <c r="CZ21" s="211" t="s">
        <v>493</v>
      </c>
      <c r="DA21" s="211" t="s">
        <v>493</v>
      </c>
      <c r="DB21" s="211" t="s">
        <v>493</v>
      </c>
      <c r="DC21" s="211" t="s">
        <v>493</v>
      </c>
      <c r="DD21" s="211">
        <v>0</v>
      </c>
      <c r="DE21" s="211">
        <f t="shared" si="31"/>
        <v>0</v>
      </c>
      <c r="DF21" s="211">
        <v>0</v>
      </c>
      <c r="DG21" s="211">
        <v>0</v>
      </c>
      <c r="DH21" s="211">
        <v>0</v>
      </c>
      <c r="DI21" s="211">
        <v>0</v>
      </c>
      <c r="DJ21" s="211">
        <v>0</v>
      </c>
      <c r="DK21" s="211">
        <v>0</v>
      </c>
      <c r="DL21" s="211">
        <v>0</v>
      </c>
      <c r="DM21" s="211">
        <v>0</v>
      </c>
      <c r="DN21" s="211">
        <v>0</v>
      </c>
      <c r="DO21" s="211">
        <v>0</v>
      </c>
      <c r="DP21" s="211">
        <v>0</v>
      </c>
      <c r="DQ21" s="211">
        <v>0</v>
      </c>
      <c r="DR21" s="211" t="s">
        <v>493</v>
      </c>
      <c r="DS21" s="211" t="s">
        <v>493</v>
      </c>
      <c r="DT21" s="211">
        <v>0</v>
      </c>
      <c r="DU21" s="211" t="s">
        <v>493</v>
      </c>
      <c r="DV21" s="211" t="s">
        <v>493</v>
      </c>
      <c r="DW21" s="211" t="s">
        <v>493</v>
      </c>
      <c r="DX21" s="211" t="s">
        <v>493</v>
      </c>
      <c r="DY21" s="211">
        <v>0</v>
      </c>
      <c r="DZ21" s="211">
        <f t="shared" si="32"/>
        <v>0</v>
      </c>
      <c r="EA21" s="211">
        <v>0</v>
      </c>
      <c r="EB21" s="211">
        <v>0</v>
      </c>
      <c r="EC21" s="211">
        <v>0</v>
      </c>
      <c r="ED21" s="211">
        <v>0</v>
      </c>
      <c r="EE21" s="211">
        <v>0</v>
      </c>
      <c r="EF21" s="211">
        <v>0</v>
      </c>
      <c r="EG21" s="211">
        <v>0</v>
      </c>
      <c r="EH21" s="211">
        <v>0</v>
      </c>
      <c r="EI21" s="211">
        <v>0</v>
      </c>
      <c r="EJ21" s="211">
        <v>0</v>
      </c>
      <c r="EK21" s="211" t="s">
        <v>493</v>
      </c>
      <c r="EL21" s="211" t="s">
        <v>493</v>
      </c>
      <c r="EM21" s="211" t="s">
        <v>493</v>
      </c>
      <c r="EN21" s="211">
        <v>0</v>
      </c>
      <c r="EO21" s="211">
        <v>0</v>
      </c>
      <c r="EP21" s="211" t="s">
        <v>493</v>
      </c>
      <c r="EQ21" s="211" t="s">
        <v>493</v>
      </c>
      <c r="ER21" s="211" t="s">
        <v>493</v>
      </c>
      <c r="ES21" s="211">
        <v>0</v>
      </c>
      <c r="ET21" s="211">
        <v>0</v>
      </c>
      <c r="EU21" s="211">
        <f t="shared" si="33"/>
        <v>349</v>
      </c>
      <c r="EV21" s="211">
        <v>0</v>
      </c>
      <c r="EW21" s="211">
        <v>0</v>
      </c>
      <c r="EX21" s="211">
        <v>0</v>
      </c>
      <c r="EY21" s="211">
        <v>83</v>
      </c>
      <c r="EZ21" s="211">
        <v>156</v>
      </c>
      <c r="FA21" s="211">
        <v>46</v>
      </c>
      <c r="FB21" s="211">
        <v>0</v>
      </c>
      <c r="FC21" s="211">
        <v>64</v>
      </c>
      <c r="FD21" s="211">
        <v>0</v>
      </c>
      <c r="FE21" s="211">
        <v>0</v>
      </c>
      <c r="FF21" s="211">
        <v>0</v>
      </c>
      <c r="FG21" s="211">
        <v>0</v>
      </c>
      <c r="FH21" s="211" t="s">
        <v>493</v>
      </c>
      <c r="FI21" s="211" t="s">
        <v>493</v>
      </c>
      <c r="FJ21" s="211" t="s">
        <v>493</v>
      </c>
      <c r="FK21" s="211">
        <v>0</v>
      </c>
      <c r="FL21" s="211">
        <v>0</v>
      </c>
      <c r="FM21" s="211">
        <v>0</v>
      </c>
      <c r="FN21" s="211">
        <v>0</v>
      </c>
      <c r="FO21" s="211">
        <v>0</v>
      </c>
    </row>
    <row r="22" spans="1:171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6"/>
        <v>293</v>
      </c>
      <c r="E22" s="211">
        <f t="shared" si="7"/>
        <v>0</v>
      </c>
      <c r="F22" s="211">
        <f t="shared" si="8"/>
        <v>0</v>
      </c>
      <c r="G22" s="211">
        <f t="shared" si="9"/>
        <v>0</v>
      </c>
      <c r="H22" s="211">
        <f t="shared" si="10"/>
        <v>125</v>
      </c>
      <c r="I22" s="211">
        <f t="shared" si="11"/>
        <v>100</v>
      </c>
      <c r="J22" s="211">
        <f t="shared" si="12"/>
        <v>27</v>
      </c>
      <c r="K22" s="211">
        <f t="shared" si="13"/>
        <v>0</v>
      </c>
      <c r="L22" s="211">
        <f t="shared" si="14"/>
        <v>41</v>
      </c>
      <c r="M22" s="211">
        <f t="shared" si="15"/>
        <v>0</v>
      </c>
      <c r="N22" s="211">
        <f t="shared" si="16"/>
        <v>0</v>
      </c>
      <c r="O22" s="211">
        <f t="shared" si="17"/>
        <v>0</v>
      </c>
      <c r="P22" s="211">
        <f t="shared" si="18"/>
        <v>0</v>
      </c>
      <c r="Q22" s="211">
        <f t="shared" si="19"/>
        <v>0</v>
      </c>
      <c r="R22" s="211">
        <f t="shared" si="20"/>
        <v>0</v>
      </c>
      <c r="S22" s="211">
        <f t="shared" si="21"/>
        <v>0</v>
      </c>
      <c r="T22" s="211">
        <f t="shared" si="22"/>
        <v>0</v>
      </c>
      <c r="U22" s="211">
        <f t="shared" si="23"/>
        <v>0</v>
      </c>
      <c r="V22" s="211">
        <f t="shared" si="24"/>
        <v>0</v>
      </c>
      <c r="W22" s="211">
        <f t="shared" si="25"/>
        <v>0</v>
      </c>
      <c r="X22" s="211">
        <f t="shared" si="26"/>
        <v>0</v>
      </c>
      <c r="Y22" s="211">
        <f t="shared" si="27"/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 t="s">
        <v>493</v>
      </c>
      <c r="AK22" s="211" t="s">
        <v>493</v>
      </c>
      <c r="AL22" s="211">
        <v>0</v>
      </c>
      <c r="AM22" s="211" t="s">
        <v>493</v>
      </c>
      <c r="AN22" s="211" t="s">
        <v>493</v>
      </c>
      <c r="AO22" s="211">
        <v>0</v>
      </c>
      <c r="AP22" s="211" t="s">
        <v>493</v>
      </c>
      <c r="AQ22" s="211">
        <v>0</v>
      </c>
      <c r="AR22" s="211" t="s">
        <v>493</v>
      </c>
      <c r="AS22" s="211">
        <v>0</v>
      </c>
      <c r="AT22" s="211">
        <f t="shared" si="28"/>
        <v>44</v>
      </c>
      <c r="AU22" s="211">
        <v>0</v>
      </c>
      <c r="AV22" s="211">
        <v>0</v>
      </c>
      <c r="AW22" s="211">
        <v>0</v>
      </c>
      <c r="AX22" s="211">
        <v>44</v>
      </c>
      <c r="AY22" s="211">
        <v>0</v>
      </c>
      <c r="AZ22" s="211">
        <v>0</v>
      </c>
      <c r="BA22" s="211">
        <v>0</v>
      </c>
      <c r="BB22" s="211">
        <v>0</v>
      </c>
      <c r="BC22" s="211">
        <v>0</v>
      </c>
      <c r="BD22" s="211">
        <v>0</v>
      </c>
      <c r="BE22" s="211" t="s">
        <v>493</v>
      </c>
      <c r="BF22" s="211" t="s">
        <v>493</v>
      </c>
      <c r="BG22" s="211" t="s">
        <v>493</v>
      </c>
      <c r="BH22" s="211" t="s">
        <v>493</v>
      </c>
      <c r="BI22" s="211" t="s">
        <v>493</v>
      </c>
      <c r="BJ22" s="211" t="s">
        <v>493</v>
      </c>
      <c r="BK22" s="211" t="s">
        <v>493</v>
      </c>
      <c r="BL22" s="211" t="s">
        <v>493</v>
      </c>
      <c r="BM22" s="211" t="s">
        <v>493</v>
      </c>
      <c r="BN22" s="211">
        <v>0</v>
      </c>
      <c r="BO22" s="211">
        <f t="shared" si="29"/>
        <v>0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>
        <v>0</v>
      </c>
      <c r="CA22" s="211">
        <v>0</v>
      </c>
      <c r="CB22" s="211" t="s">
        <v>493</v>
      </c>
      <c r="CC22" s="211" t="s">
        <v>493</v>
      </c>
      <c r="CD22" s="211" t="s">
        <v>493</v>
      </c>
      <c r="CE22" s="211" t="s">
        <v>493</v>
      </c>
      <c r="CF22" s="211" t="s">
        <v>493</v>
      </c>
      <c r="CG22" s="211" t="s">
        <v>493</v>
      </c>
      <c r="CH22" s="211" t="s">
        <v>493</v>
      </c>
      <c r="CI22" s="211">
        <v>0</v>
      </c>
      <c r="CJ22" s="211">
        <f t="shared" si="30"/>
        <v>0</v>
      </c>
      <c r="CK22" s="211">
        <v>0</v>
      </c>
      <c r="CL22" s="211">
        <v>0</v>
      </c>
      <c r="CM22" s="211">
        <v>0</v>
      </c>
      <c r="CN22" s="211">
        <v>0</v>
      </c>
      <c r="CO22" s="211">
        <v>0</v>
      </c>
      <c r="CP22" s="211">
        <v>0</v>
      </c>
      <c r="CQ22" s="211">
        <v>0</v>
      </c>
      <c r="CR22" s="211">
        <v>0</v>
      </c>
      <c r="CS22" s="211">
        <v>0</v>
      </c>
      <c r="CT22" s="211">
        <v>0</v>
      </c>
      <c r="CU22" s="211">
        <v>0</v>
      </c>
      <c r="CV22" s="211">
        <v>0</v>
      </c>
      <c r="CW22" s="211" t="s">
        <v>493</v>
      </c>
      <c r="CX22" s="211" t="s">
        <v>493</v>
      </c>
      <c r="CY22" s="211" t="s">
        <v>493</v>
      </c>
      <c r="CZ22" s="211" t="s">
        <v>493</v>
      </c>
      <c r="DA22" s="211" t="s">
        <v>493</v>
      </c>
      <c r="DB22" s="211" t="s">
        <v>493</v>
      </c>
      <c r="DC22" s="211" t="s">
        <v>493</v>
      </c>
      <c r="DD22" s="211">
        <v>0</v>
      </c>
      <c r="DE22" s="211">
        <f t="shared" si="31"/>
        <v>0</v>
      </c>
      <c r="DF22" s="211">
        <v>0</v>
      </c>
      <c r="DG22" s="211">
        <v>0</v>
      </c>
      <c r="DH22" s="211">
        <v>0</v>
      </c>
      <c r="DI22" s="211">
        <v>0</v>
      </c>
      <c r="DJ22" s="211">
        <v>0</v>
      </c>
      <c r="DK22" s="211">
        <v>0</v>
      </c>
      <c r="DL22" s="211">
        <v>0</v>
      </c>
      <c r="DM22" s="211">
        <v>0</v>
      </c>
      <c r="DN22" s="211">
        <v>0</v>
      </c>
      <c r="DO22" s="211">
        <v>0</v>
      </c>
      <c r="DP22" s="211">
        <v>0</v>
      </c>
      <c r="DQ22" s="211">
        <v>0</v>
      </c>
      <c r="DR22" s="211" t="s">
        <v>493</v>
      </c>
      <c r="DS22" s="211" t="s">
        <v>493</v>
      </c>
      <c r="DT22" s="211">
        <v>0</v>
      </c>
      <c r="DU22" s="211" t="s">
        <v>493</v>
      </c>
      <c r="DV22" s="211" t="s">
        <v>493</v>
      </c>
      <c r="DW22" s="211" t="s">
        <v>493</v>
      </c>
      <c r="DX22" s="211" t="s">
        <v>493</v>
      </c>
      <c r="DY22" s="211">
        <v>0</v>
      </c>
      <c r="DZ22" s="211">
        <f t="shared" si="32"/>
        <v>0</v>
      </c>
      <c r="EA22" s="211">
        <v>0</v>
      </c>
      <c r="EB22" s="211">
        <v>0</v>
      </c>
      <c r="EC22" s="211">
        <v>0</v>
      </c>
      <c r="ED22" s="211">
        <v>0</v>
      </c>
      <c r="EE22" s="211">
        <v>0</v>
      </c>
      <c r="EF22" s="211">
        <v>0</v>
      </c>
      <c r="EG22" s="211">
        <v>0</v>
      </c>
      <c r="EH22" s="211">
        <v>0</v>
      </c>
      <c r="EI22" s="211">
        <v>0</v>
      </c>
      <c r="EJ22" s="211">
        <v>0</v>
      </c>
      <c r="EK22" s="211" t="s">
        <v>493</v>
      </c>
      <c r="EL22" s="211" t="s">
        <v>493</v>
      </c>
      <c r="EM22" s="211" t="s">
        <v>493</v>
      </c>
      <c r="EN22" s="211">
        <v>0</v>
      </c>
      <c r="EO22" s="211">
        <v>0</v>
      </c>
      <c r="EP22" s="211" t="s">
        <v>493</v>
      </c>
      <c r="EQ22" s="211" t="s">
        <v>493</v>
      </c>
      <c r="ER22" s="211" t="s">
        <v>493</v>
      </c>
      <c r="ES22" s="211">
        <v>0</v>
      </c>
      <c r="ET22" s="211">
        <v>0</v>
      </c>
      <c r="EU22" s="211">
        <f t="shared" si="33"/>
        <v>249</v>
      </c>
      <c r="EV22" s="211">
        <v>0</v>
      </c>
      <c r="EW22" s="211">
        <v>0</v>
      </c>
      <c r="EX22" s="211">
        <v>0</v>
      </c>
      <c r="EY22" s="211">
        <v>81</v>
      </c>
      <c r="EZ22" s="211">
        <v>100</v>
      </c>
      <c r="FA22" s="211">
        <v>27</v>
      </c>
      <c r="FB22" s="211">
        <v>0</v>
      </c>
      <c r="FC22" s="211">
        <v>41</v>
      </c>
      <c r="FD22" s="211">
        <v>0</v>
      </c>
      <c r="FE22" s="211">
        <v>0</v>
      </c>
      <c r="FF22" s="211">
        <v>0</v>
      </c>
      <c r="FG22" s="211">
        <v>0</v>
      </c>
      <c r="FH22" s="211" t="s">
        <v>493</v>
      </c>
      <c r="FI22" s="211" t="s">
        <v>493</v>
      </c>
      <c r="FJ22" s="211" t="s">
        <v>493</v>
      </c>
      <c r="FK22" s="211">
        <v>0</v>
      </c>
      <c r="FL22" s="211">
        <v>0</v>
      </c>
      <c r="FM22" s="211">
        <v>0</v>
      </c>
      <c r="FN22" s="211">
        <v>0</v>
      </c>
      <c r="FO22" s="211">
        <v>0</v>
      </c>
    </row>
    <row r="23" spans="1:171" s="177" customFormat="1" ht="12" customHeight="1">
      <c r="A23" s="178" t="s">
        <v>152</v>
      </c>
      <c r="B23" s="179" t="s">
        <v>184</v>
      </c>
      <c r="C23" s="178" t="s">
        <v>185</v>
      </c>
      <c r="D23" s="211">
        <f t="shared" si="6"/>
        <v>392</v>
      </c>
      <c r="E23" s="211">
        <f t="shared" si="7"/>
        <v>0</v>
      </c>
      <c r="F23" s="211">
        <f t="shared" si="8"/>
        <v>0</v>
      </c>
      <c r="G23" s="211">
        <f t="shared" si="9"/>
        <v>0</v>
      </c>
      <c r="H23" s="211">
        <f t="shared" si="10"/>
        <v>128</v>
      </c>
      <c r="I23" s="211">
        <f t="shared" si="11"/>
        <v>164</v>
      </c>
      <c r="J23" s="211">
        <f t="shared" si="12"/>
        <v>45</v>
      </c>
      <c r="K23" s="211">
        <f t="shared" si="13"/>
        <v>55</v>
      </c>
      <c r="L23" s="211">
        <f t="shared" si="14"/>
        <v>0</v>
      </c>
      <c r="M23" s="211">
        <f t="shared" si="15"/>
        <v>0</v>
      </c>
      <c r="N23" s="211">
        <f t="shared" si="16"/>
        <v>0</v>
      </c>
      <c r="O23" s="211">
        <f t="shared" si="17"/>
        <v>0</v>
      </c>
      <c r="P23" s="211">
        <f t="shared" si="18"/>
        <v>0</v>
      </c>
      <c r="Q23" s="211">
        <f t="shared" si="19"/>
        <v>0</v>
      </c>
      <c r="R23" s="211">
        <f t="shared" si="20"/>
        <v>0</v>
      </c>
      <c r="S23" s="211">
        <f t="shared" si="21"/>
        <v>0</v>
      </c>
      <c r="T23" s="211">
        <f t="shared" si="22"/>
        <v>0</v>
      </c>
      <c r="U23" s="211">
        <f t="shared" si="23"/>
        <v>0</v>
      </c>
      <c r="V23" s="211">
        <f t="shared" si="24"/>
        <v>0</v>
      </c>
      <c r="W23" s="211">
        <f t="shared" si="25"/>
        <v>0</v>
      </c>
      <c r="X23" s="211">
        <f t="shared" si="26"/>
        <v>0</v>
      </c>
      <c r="Y23" s="211">
        <f t="shared" si="27"/>
        <v>0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 t="s">
        <v>493</v>
      </c>
      <c r="AK23" s="211" t="s">
        <v>493</v>
      </c>
      <c r="AL23" s="211">
        <v>0</v>
      </c>
      <c r="AM23" s="211" t="s">
        <v>493</v>
      </c>
      <c r="AN23" s="211" t="s">
        <v>493</v>
      </c>
      <c r="AO23" s="211">
        <v>0</v>
      </c>
      <c r="AP23" s="211" t="s">
        <v>493</v>
      </c>
      <c r="AQ23" s="211">
        <v>0</v>
      </c>
      <c r="AR23" s="211" t="s">
        <v>493</v>
      </c>
      <c r="AS23" s="211">
        <v>0</v>
      </c>
      <c r="AT23" s="211">
        <f t="shared" si="28"/>
        <v>30</v>
      </c>
      <c r="AU23" s="211">
        <v>0</v>
      </c>
      <c r="AV23" s="211">
        <v>0</v>
      </c>
      <c r="AW23" s="211">
        <v>0</v>
      </c>
      <c r="AX23" s="211">
        <v>30</v>
      </c>
      <c r="AY23" s="211">
        <v>0</v>
      </c>
      <c r="AZ23" s="211">
        <v>0</v>
      </c>
      <c r="BA23" s="211">
        <v>0</v>
      </c>
      <c r="BB23" s="211">
        <v>0</v>
      </c>
      <c r="BC23" s="211">
        <v>0</v>
      </c>
      <c r="BD23" s="211">
        <v>0</v>
      </c>
      <c r="BE23" s="211" t="s">
        <v>493</v>
      </c>
      <c r="BF23" s="211" t="s">
        <v>493</v>
      </c>
      <c r="BG23" s="211" t="s">
        <v>493</v>
      </c>
      <c r="BH23" s="211" t="s">
        <v>493</v>
      </c>
      <c r="BI23" s="211" t="s">
        <v>493</v>
      </c>
      <c r="BJ23" s="211" t="s">
        <v>493</v>
      </c>
      <c r="BK23" s="211" t="s">
        <v>493</v>
      </c>
      <c r="BL23" s="211" t="s">
        <v>493</v>
      </c>
      <c r="BM23" s="211" t="s">
        <v>493</v>
      </c>
      <c r="BN23" s="211">
        <v>0</v>
      </c>
      <c r="BO23" s="211">
        <f t="shared" si="29"/>
        <v>0</v>
      </c>
      <c r="BP23" s="211">
        <v>0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>
        <v>0</v>
      </c>
      <c r="CA23" s="211">
        <v>0</v>
      </c>
      <c r="CB23" s="211" t="s">
        <v>493</v>
      </c>
      <c r="CC23" s="211" t="s">
        <v>493</v>
      </c>
      <c r="CD23" s="211" t="s">
        <v>493</v>
      </c>
      <c r="CE23" s="211" t="s">
        <v>493</v>
      </c>
      <c r="CF23" s="211" t="s">
        <v>493</v>
      </c>
      <c r="CG23" s="211" t="s">
        <v>493</v>
      </c>
      <c r="CH23" s="211" t="s">
        <v>493</v>
      </c>
      <c r="CI23" s="211">
        <v>0</v>
      </c>
      <c r="CJ23" s="211">
        <f t="shared" si="30"/>
        <v>0</v>
      </c>
      <c r="CK23" s="211">
        <v>0</v>
      </c>
      <c r="CL23" s="211">
        <v>0</v>
      </c>
      <c r="CM23" s="211">
        <v>0</v>
      </c>
      <c r="CN23" s="211">
        <v>0</v>
      </c>
      <c r="CO23" s="211">
        <v>0</v>
      </c>
      <c r="CP23" s="211">
        <v>0</v>
      </c>
      <c r="CQ23" s="211">
        <v>0</v>
      </c>
      <c r="CR23" s="211">
        <v>0</v>
      </c>
      <c r="CS23" s="211">
        <v>0</v>
      </c>
      <c r="CT23" s="211">
        <v>0</v>
      </c>
      <c r="CU23" s="211">
        <v>0</v>
      </c>
      <c r="CV23" s="211">
        <v>0</v>
      </c>
      <c r="CW23" s="211" t="s">
        <v>493</v>
      </c>
      <c r="CX23" s="211" t="s">
        <v>493</v>
      </c>
      <c r="CY23" s="211" t="s">
        <v>493</v>
      </c>
      <c r="CZ23" s="211" t="s">
        <v>493</v>
      </c>
      <c r="DA23" s="211" t="s">
        <v>493</v>
      </c>
      <c r="DB23" s="211" t="s">
        <v>493</v>
      </c>
      <c r="DC23" s="211" t="s">
        <v>493</v>
      </c>
      <c r="DD23" s="211">
        <v>0</v>
      </c>
      <c r="DE23" s="211">
        <f t="shared" si="31"/>
        <v>0</v>
      </c>
      <c r="DF23" s="211">
        <v>0</v>
      </c>
      <c r="DG23" s="211">
        <v>0</v>
      </c>
      <c r="DH23" s="211">
        <v>0</v>
      </c>
      <c r="DI23" s="211">
        <v>0</v>
      </c>
      <c r="DJ23" s="211">
        <v>0</v>
      </c>
      <c r="DK23" s="211">
        <v>0</v>
      </c>
      <c r="DL23" s="211">
        <v>0</v>
      </c>
      <c r="DM23" s="211">
        <v>0</v>
      </c>
      <c r="DN23" s="211">
        <v>0</v>
      </c>
      <c r="DO23" s="211">
        <v>0</v>
      </c>
      <c r="DP23" s="211">
        <v>0</v>
      </c>
      <c r="DQ23" s="211">
        <v>0</v>
      </c>
      <c r="DR23" s="211" t="s">
        <v>493</v>
      </c>
      <c r="DS23" s="211" t="s">
        <v>493</v>
      </c>
      <c r="DT23" s="211">
        <v>0</v>
      </c>
      <c r="DU23" s="211" t="s">
        <v>493</v>
      </c>
      <c r="DV23" s="211" t="s">
        <v>493</v>
      </c>
      <c r="DW23" s="211" t="s">
        <v>493</v>
      </c>
      <c r="DX23" s="211" t="s">
        <v>493</v>
      </c>
      <c r="DY23" s="211">
        <v>0</v>
      </c>
      <c r="DZ23" s="211">
        <f t="shared" si="32"/>
        <v>0</v>
      </c>
      <c r="EA23" s="211">
        <v>0</v>
      </c>
      <c r="EB23" s="211">
        <v>0</v>
      </c>
      <c r="EC23" s="211">
        <v>0</v>
      </c>
      <c r="ED23" s="211">
        <v>0</v>
      </c>
      <c r="EE23" s="211">
        <v>0</v>
      </c>
      <c r="EF23" s="211">
        <v>0</v>
      </c>
      <c r="EG23" s="211">
        <v>0</v>
      </c>
      <c r="EH23" s="211">
        <v>0</v>
      </c>
      <c r="EI23" s="211">
        <v>0</v>
      </c>
      <c r="EJ23" s="211">
        <v>0</v>
      </c>
      <c r="EK23" s="211" t="s">
        <v>493</v>
      </c>
      <c r="EL23" s="211" t="s">
        <v>493</v>
      </c>
      <c r="EM23" s="211" t="s">
        <v>493</v>
      </c>
      <c r="EN23" s="211">
        <v>0</v>
      </c>
      <c r="EO23" s="211">
        <v>0</v>
      </c>
      <c r="EP23" s="211" t="s">
        <v>493</v>
      </c>
      <c r="EQ23" s="211" t="s">
        <v>493</v>
      </c>
      <c r="ER23" s="211" t="s">
        <v>493</v>
      </c>
      <c r="ES23" s="211">
        <v>0</v>
      </c>
      <c r="ET23" s="211">
        <v>0</v>
      </c>
      <c r="EU23" s="211">
        <f t="shared" si="33"/>
        <v>362</v>
      </c>
      <c r="EV23" s="211">
        <v>0</v>
      </c>
      <c r="EW23" s="211">
        <v>0</v>
      </c>
      <c r="EX23" s="211">
        <v>0</v>
      </c>
      <c r="EY23" s="211">
        <v>98</v>
      </c>
      <c r="EZ23" s="211">
        <v>164</v>
      </c>
      <c r="FA23" s="211">
        <v>45</v>
      </c>
      <c r="FB23" s="211">
        <v>55</v>
      </c>
      <c r="FC23" s="211">
        <v>0</v>
      </c>
      <c r="FD23" s="211">
        <v>0</v>
      </c>
      <c r="FE23" s="211">
        <v>0</v>
      </c>
      <c r="FF23" s="211">
        <v>0</v>
      </c>
      <c r="FG23" s="211">
        <v>0</v>
      </c>
      <c r="FH23" s="211" t="s">
        <v>493</v>
      </c>
      <c r="FI23" s="211" t="s">
        <v>493</v>
      </c>
      <c r="FJ23" s="211" t="s">
        <v>493</v>
      </c>
      <c r="FK23" s="211">
        <v>0</v>
      </c>
      <c r="FL23" s="211">
        <v>0</v>
      </c>
      <c r="FM23" s="211">
        <v>0</v>
      </c>
      <c r="FN23" s="211">
        <v>0</v>
      </c>
      <c r="FO23" s="211">
        <v>0</v>
      </c>
    </row>
    <row r="24" spans="1:171" s="177" customFormat="1" ht="12" customHeight="1">
      <c r="A24" s="178" t="s">
        <v>152</v>
      </c>
      <c r="B24" s="179" t="s">
        <v>186</v>
      </c>
      <c r="C24" s="178" t="s">
        <v>187</v>
      </c>
      <c r="D24" s="211">
        <f t="shared" si="6"/>
        <v>301</v>
      </c>
      <c r="E24" s="211">
        <f t="shared" si="7"/>
        <v>0</v>
      </c>
      <c r="F24" s="211">
        <f t="shared" si="8"/>
        <v>0</v>
      </c>
      <c r="G24" s="211">
        <f t="shared" si="9"/>
        <v>0</v>
      </c>
      <c r="H24" s="211">
        <f t="shared" si="10"/>
        <v>99</v>
      </c>
      <c r="I24" s="211">
        <f t="shared" si="11"/>
        <v>94</v>
      </c>
      <c r="J24" s="211">
        <f t="shared" si="12"/>
        <v>24</v>
      </c>
      <c r="K24" s="211">
        <f t="shared" si="13"/>
        <v>0</v>
      </c>
      <c r="L24" s="211">
        <f t="shared" si="14"/>
        <v>46</v>
      </c>
      <c r="M24" s="211">
        <f t="shared" si="15"/>
        <v>0</v>
      </c>
      <c r="N24" s="211">
        <f t="shared" si="16"/>
        <v>38</v>
      </c>
      <c r="O24" s="211">
        <f t="shared" si="17"/>
        <v>0</v>
      </c>
      <c r="P24" s="211">
        <f t="shared" si="18"/>
        <v>0</v>
      </c>
      <c r="Q24" s="211">
        <f t="shared" si="19"/>
        <v>0</v>
      </c>
      <c r="R24" s="211">
        <f t="shared" si="20"/>
        <v>0</v>
      </c>
      <c r="S24" s="211">
        <f t="shared" si="21"/>
        <v>0</v>
      </c>
      <c r="T24" s="211">
        <f t="shared" si="22"/>
        <v>0</v>
      </c>
      <c r="U24" s="211">
        <f t="shared" si="23"/>
        <v>0</v>
      </c>
      <c r="V24" s="211">
        <f t="shared" si="24"/>
        <v>0</v>
      </c>
      <c r="W24" s="211">
        <f t="shared" si="25"/>
        <v>0</v>
      </c>
      <c r="X24" s="211">
        <f t="shared" si="26"/>
        <v>0</v>
      </c>
      <c r="Y24" s="211">
        <f t="shared" si="27"/>
        <v>17</v>
      </c>
      <c r="Z24" s="211">
        <v>0</v>
      </c>
      <c r="AA24" s="211">
        <v>0</v>
      </c>
      <c r="AB24" s="211">
        <v>0</v>
      </c>
      <c r="AC24" s="211">
        <v>17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 t="s">
        <v>493</v>
      </c>
      <c r="AK24" s="211" t="s">
        <v>493</v>
      </c>
      <c r="AL24" s="211">
        <v>0</v>
      </c>
      <c r="AM24" s="211" t="s">
        <v>493</v>
      </c>
      <c r="AN24" s="211" t="s">
        <v>493</v>
      </c>
      <c r="AO24" s="211">
        <v>0</v>
      </c>
      <c r="AP24" s="211" t="s">
        <v>493</v>
      </c>
      <c r="AQ24" s="211">
        <v>0</v>
      </c>
      <c r="AR24" s="211" t="s">
        <v>493</v>
      </c>
      <c r="AS24" s="211">
        <v>0</v>
      </c>
      <c r="AT24" s="211">
        <f t="shared" si="28"/>
        <v>49</v>
      </c>
      <c r="AU24" s="211">
        <v>0</v>
      </c>
      <c r="AV24" s="211">
        <v>0</v>
      </c>
      <c r="AW24" s="211">
        <v>0</v>
      </c>
      <c r="AX24" s="211">
        <v>49</v>
      </c>
      <c r="AY24" s="211">
        <v>0</v>
      </c>
      <c r="AZ24" s="211">
        <v>0</v>
      </c>
      <c r="BA24" s="211">
        <v>0</v>
      </c>
      <c r="BB24" s="211">
        <v>0</v>
      </c>
      <c r="BC24" s="211">
        <v>0</v>
      </c>
      <c r="BD24" s="211">
        <v>0</v>
      </c>
      <c r="BE24" s="211" t="s">
        <v>493</v>
      </c>
      <c r="BF24" s="211" t="s">
        <v>493</v>
      </c>
      <c r="BG24" s="211" t="s">
        <v>493</v>
      </c>
      <c r="BH24" s="211" t="s">
        <v>493</v>
      </c>
      <c r="BI24" s="211" t="s">
        <v>493</v>
      </c>
      <c r="BJ24" s="211" t="s">
        <v>493</v>
      </c>
      <c r="BK24" s="211" t="s">
        <v>493</v>
      </c>
      <c r="BL24" s="211" t="s">
        <v>493</v>
      </c>
      <c r="BM24" s="211" t="s">
        <v>493</v>
      </c>
      <c r="BN24" s="211">
        <v>0</v>
      </c>
      <c r="BO24" s="211">
        <f t="shared" si="29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>
        <v>0</v>
      </c>
      <c r="CA24" s="211">
        <v>0</v>
      </c>
      <c r="CB24" s="211" t="s">
        <v>493</v>
      </c>
      <c r="CC24" s="211" t="s">
        <v>493</v>
      </c>
      <c r="CD24" s="211" t="s">
        <v>493</v>
      </c>
      <c r="CE24" s="211" t="s">
        <v>493</v>
      </c>
      <c r="CF24" s="211" t="s">
        <v>493</v>
      </c>
      <c r="CG24" s="211" t="s">
        <v>493</v>
      </c>
      <c r="CH24" s="211" t="s">
        <v>493</v>
      </c>
      <c r="CI24" s="211">
        <v>0</v>
      </c>
      <c r="CJ24" s="211">
        <f t="shared" si="30"/>
        <v>0</v>
      </c>
      <c r="CK24" s="211">
        <v>0</v>
      </c>
      <c r="CL24" s="211">
        <v>0</v>
      </c>
      <c r="CM24" s="211">
        <v>0</v>
      </c>
      <c r="CN24" s="211">
        <v>0</v>
      </c>
      <c r="CO24" s="211">
        <v>0</v>
      </c>
      <c r="CP24" s="211">
        <v>0</v>
      </c>
      <c r="CQ24" s="211">
        <v>0</v>
      </c>
      <c r="CR24" s="211">
        <v>0</v>
      </c>
      <c r="CS24" s="211">
        <v>0</v>
      </c>
      <c r="CT24" s="211">
        <v>0</v>
      </c>
      <c r="CU24" s="211">
        <v>0</v>
      </c>
      <c r="CV24" s="211">
        <v>0</v>
      </c>
      <c r="CW24" s="211" t="s">
        <v>493</v>
      </c>
      <c r="CX24" s="211" t="s">
        <v>493</v>
      </c>
      <c r="CY24" s="211" t="s">
        <v>493</v>
      </c>
      <c r="CZ24" s="211" t="s">
        <v>493</v>
      </c>
      <c r="DA24" s="211" t="s">
        <v>493</v>
      </c>
      <c r="DB24" s="211" t="s">
        <v>493</v>
      </c>
      <c r="DC24" s="211" t="s">
        <v>493</v>
      </c>
      <c r="DD24" s="211">
        <v>0</v>
      </c>
      <c r="DE24" s="211">
        <f t="shared" si="31"/>
        <v>0</v>
      </c>
      <c r="DF24" s="211">
        <v>0</v>
      </c>
      <c r="DG24" s="211">
        <v>0</v>
      </c>
      <c r="DH24" s="211">
        <v>0</v>
      </c>
      <c r="DI24" s="211">
        <v>0</v>
      </c>
      <c r="DJ24" s="211">
        <v>0</v>
      </c>
      <c r="DK24" s="211">
        <v>0</v>
      </c>
      <c r="DL24" s="211">
        <v>0</v>
      </c>
      <c r="DM24" s="211">
        <v>0</v>
      </c>
      <c r="DN24" s="211">
        <v>0</v>
      </c>
      <c r="DO24" s="211">
        <v>0</v>
      </c>
      <c r="DP24" s="211">
        <v>0</v>
      </c>
      <c r="DQ24" s="211">
        <v>0</v>
      </c>
      <c r="DR24" s="211" t="s">
        <v>493</v>
      </c>
      <c r="DS24" s="211" t="s">
        <v>493</v>
      </c>
      <c r="DT24" s="211">
        <v>0</v>
      </c>
      <c r="DU24" s="211" t="s">
        <v>493</v>
      </c>
      <c r="DV24" s="211" t="s">
        <v>493</v>
      </c>
      <c r="DW24" s="211" t="s">
        <v>493</v>
      </c>
      <c r="DX24" s="211" t="s">
        <v>493</v>
      </c>
      <c r="DY24" s="211">
        <v>0</v>
      </c>
      <c r="DZ24" s="211">
        <f t="shared" si="32"/>
        <v>0</v>
      </c>
      <c r="EA24" s="211">
        <v>0</v>
      </c>
      <c r="EB24" s="211">
        <v>0</v>
      </c>
      <c r="EC24" s="211">
        <v>0</v>
      </c>
      <c r="ED24" s="211">
        <v>0</v>
      </c>
      <c r="EE24" s="211">
        <v>0</v>
      </c>
      <c r="EF24" s="211">
        <v>0</v>
      </c>
      <c r="EG24" s="211">
        <v>0</v>
      </c>
      <c r="EH24" s="211">
        <v>0</v>
      </c>
      <c r="EI24" s="211">
        <v>0</v>
      </c>
      <c r="EJ24" s="211">
        <v>0</v>
      </c>
      <c r="EK24" s="211" t="s">
        <v>493</v>
      </c>
      <c r="EL24" s="211" t="s">
        <v>493</v>
      </c>
      <c r="EM24" s="211" t="s">
        <v>493</v>
      </c>
      <c r="EN24" s="211">
        <v>0</v>
      </c>
      <c r="EO24" s="211">
        <v>0</v>
      </c>
      <c r="EP24" s="211" t="s">
        <v>493</v>
      </c>
      <c r="EQ24" s="211" t="s">
        <v>493</v>
      </c>
      <c r="ER24" s="211" t="s">
        <v>493</v>
      </c>
      <c r="ES24" s="211">
        <v>0</v>
      </c>
      <c r="ET24" s="211">
        <v>0</v>
      </c>
      <c r="EU24" s="211">
        <f t="shared" si="33"/>
        <v>235</v>
      </c>
      <c r="EV24" s="211">
        <v>0</v>
      </c>
      <c r="EW24" s="211">
        <v>0</v>
      </c>
      <c r="EX24" s="211">
        <v>0</v>
      </c>
      <c r="EY24" s="211">
        <v>33</v>
      </c>
      <c r="EZ24" s="211">
        <v>94</v>
      </c>
      <c r="FA24" s="211">
        <v>24</v>
      </c>
      <c r="FB24" s="211">
        <v>0</v>
      </c>
      <c r="FC24" s="211">
        <v>46</v>
      </c>
      <c r="FD24" s="211">
        <v>0</v>
      </c>
      <c r="FE24" s="211">
        <v>38</v>
      </c>
      <c r="FF24" s="211">
        <v>0</v>
      </c>
      <c r="FG24" s="211">
        <v>0</v>
      </c>
      <c r="FH24" s="211" t="s">
        <v>493</v>
      </c>
      <c r="FI24" s="211" t="s">
        <v>493</v>
      </c>
      <c r="FJ24" s="211" t="s">
        <v>493</v>
      </c>
      <c r="FK24" s="211">
        <v>0</v>
      </c>
      <c r="FL24" s="211">
        <v>0</v>
      </c>
      <c r="FM24" s="211">
        <v>0</v>
      </c>
      <c r="FN24" s="211">
        <v>0</v>
      </c>
      <c r="FO24" s="211">
        <v>0</v>
      </c>
    </row>
    <row r="25" spans="1:171" s="177" customFormat="1" ht="12" customHeight="1">
      <c r="A25" s="178" t="s">
        <v>152</v>
      </c>
      <c r="B25" s="179" t="s">
        <v>188</v>
      </c>
      <c r="C25" s="178" t="s">
        <v>189</v>
      </c>
      <c r="D25" s="211">
        <f t="shared" si="6"/>
        <v>40</v>
      </c>
      <c r="E25" s="211">
        <f t="shared" si="7"/>
        <v>0</v>
      </c>
      <c r="F25" s="211">
        <f t="shared" si="8"/>
        <v>0</v>
      </c>
      <c r="G25" s="211">
        <f t="shared" si="9"/>
        <v>0</v>
      </c>
      <c r="H25" s="211">
        <f t="shared" si="10"/>
        <v>0</v>
      </c>
      <c r="I25" s="211">
        <f t="shared" si="11"/>
        <v>0</v>
      </c>
      <c r="J25" s="211">
        <f t="shared" si="12"/>
        <v>28</v>
      </c>
      <c r="K25" s="211">
        <f t="shared" si="13"/>
        <v>0</v>
      </c>
      <c r="L25" s="211">
        <f t="shared" si="14"/>
        <v>12</v>
      </c>
      <c r="M25" s="211">
        <f t="shared" si="15"/>
        <v>0</v>
      </c>
      <c r="N25" s="211">
        <f t="shared" si="16"/>
        <v>0</v>
      </c>
      <c r="O25" s="211">
        <f t="shared" si="17"/>
        <v>0</v>
      </c>
      <c r="P25" s="211">
        <f t="shared" si="18"/>
        <v>0</v>
      </c>
      <c r="Q25" s="211">
        <f t="shared" si="19"/>
        <v>0</v>
      </c>
      <c r="R25" s="211">
        <f t="shared" si="20"/>
        <v>0</v>
      </c>
      <c r="S25" s="211">
        <f t="shared" si="21"/>
        <v>0</v>
      </c>
      <c r="T25" s="211">
        <f t="shared" si="22"/>
        <v>0</v>
      </c>
      <c r="U25" s="211">
        <f t="shared" si="23"/>
        <v>0</v>
      </c>
      <c r="V25" s="211">
        <f t="shared" si="24"/>
        <v>0</v>
      </c>
      <c r="W25" s="211">
        <f t="shared" si="25"/>
        <v>0</v>
      </c>
      <c r="X25" s="211">
        <f t="shared" si="26"/>
        <v>0</v>
      </c>
      <c r="Y25" s="211">
        <f t="shared" si="27"/>
        <v>0</v>
      </c>
      <c r="Z25" s="211">
        <v>0</v>
      </c>
      <c r="AA25" s="211">
        <v>0</v>
      </c>
      <c r="AB25" s="211">
        <v>0</v>
      </c>
      <c r="AC25" s="211">
        <v>0</v>
      </c>
      <c r="AD25" s="211">
        <v>0</v>
      </c>
      <c r="AE25" s="211">
        <v>0</v>
      </c>
      <c r="AF25" s="211">
        <v>0</v>
      </c>
      <c r="AG25" s="211">
        <v>0</v>
      </c>
      <c r="AH25" s="211">
        <v>0</v>
      </c>
      <c r="AI25" s="211">
        <v>0</v>
      </c>
      <c r="AJ25" s="211" t="s">
        <v>493</v>
      </c>
      <c r="AK25" s="211" t="s">
        <v>493</v>
      </c>
      <c r="AL25" s="211">
        <v>0</v>
      </c>
      <c r="AM25" s="211" t="s">
        <v>493</v>
      </c>
      <c r="AN25" s="211" t="s">
        <v>493</v>
      </c>
      <c r="AO25" s="211">
        <v>0</v>
      </c>
      <c r="AP25" s="211" t="s">
        <v>493</v>
      </c>
      <c r="AQ25" s="211">
        <v>0</v>
      </c>
      <c r="AR25" s="211" t="s">
        <v>493</v>
      </c>
      <c r="AS25" s="211">
        <v>0</v>
      </c>
      <c r="AT25" s="211">
        <f t="shared" si="28"/>
        <v>0</v>
      </c>
      <c r="AU25" s="211">
        <v>0</v>
      </c>
      <c r="AV25" s="211">
        <v>0</v>
      </c>
      <c r="AW25" s="211">
        <v>0</v>
      </c>
      <c r="AX25" s="211">
        <v>0</v>
      </c>
      <c r="AY25" s="211">
        <v>0</v>
      </c>
      <c r="AZ25" s="211">
        <v>0</v>
      </c>
      <c r="BA25" s="211">
        <v>0</v>
      </c>
      <c r="BB25" s="211">
        <v>0</v>
      </c>
      <c r="BC25" s="211">
        <v>0</v>
      </c>
      <c r="BD25" s="211">
        <v>0</v>
      </c>
      <c r="BE25" s="211" t="s">
        <v>493</v>
      </c>
      <c r="BF25" s="211" t="s">
        <v>493</v>
      </c>
      <c r="BG25" s="211" t="s">
        <v>493</v>
      </c>
      <c r="BH25" s="211" t="s">
        <v>493</v>
      </c>
      <c r="BI25" s="211" t="s">
        <v>493</v>
      </c>
      <c r="BJ25" s="211" t="s">
        <v>493</v>
      </c>
      <c r="BK25" s="211" t="s">
        <v>493</v>
      </c>
      <c r="BL25" s="211" t="s">
        <v>493</v>
      </c>
      <c r="BM25" s="211" t="s">
        <v>493</v>
      </c>
      <c r="BN25" s="211">
        <v>0</v>
      </c>
      <c r="BO25" s="211">
        <f t="shared" si="29"/>
        <v>0</v>
      </c>
      <c r="BP25" s="211">
        <v>0</v>
      </c>
      <c r="BQ25" s="211">
        <v>0</v>
      </c>
      <c r="BR25" s="211">
        <v>0</v>
      </c>
      <c r="BS25" s="211">
        <v>0</v>
      </c>
      <c r="BT25" s="211">
        <v>0</v>
      </c>
      <c r="BU25" s="211">
        <v>0</v>
      </c>
      <c r="BV25" s="211">
        <v>0</v>
      </c>
      <c r="BW25" s="211">
        <v>0</v>
      </c>
      <c r="BX25" s="211">
        <v>0</v>
      </c>
      <c r="BY25" s="211">
        <v>0</v>
      </c>
      <c r="BZ25" s="211">
        <v>0</v>
      </c>
      <c r="CA25" s="211">
        <v>0</v>
      </c>
      <c r="CB25" s="211" t="s">
        <v>493</v>
      </c>
      <c r="CC25" s="211" t="s">
        <v>493</v>
      </c>
      <c r="CD25" s="211" t="s">
        <v>493</v>
      </c>
      <c r="CE25" s="211" t="s">
        <v>493</v>
      </c>
      <c r="CF25" s="211" t="s">
        <v>493</v>
      </c>
      <c r="CG25" s="211" t="s">
        <v>493</v>
      </c>
      <c r="CH25" s="211" t="s">
        <v>493</v>
      </c>
      <c r="CI25" s="211">
        <v>0</v>
      </c>
      <c r="CJ25" s="211">
        <f t="shared" si="30"/>
        <v>0</v>
      </c>
      <c r="CK25" s="211">
        <v>0</v>
      </c>
      <c r="CL25" s="211">
        <v>0</v>
      </c>
      <c r="CM25" s="211">
        <v>0</v>
      </c>
      <c r="CN25" s="211">
        <v>0</v>
      </c>
      <c r="CO25" s="211">
        <v>0</v>
      </c>
      <c r="CP25" s="211">
        <v>0</v>
      </c>
      <c r="CQ25" s="211">
        <v>0</v>
      </c>
      <c r="CR25" s="211">
        <v>0</v>
      </c>
      <c r="CS25" s="211">
        <v>0</v>
      </c>
      <c r="CT25" s="211">
        <v>0</v>
      </c>
      <c r="CU25" s="211">
        <v>0</v>
      </c>
      <c r="CV25" s="211">
        <v>0</v>
      </c>
      <c r="CW25" s="211" t="s">
        <v>493</v>
      </c>
      <c r="CX25" s="211" t="s">
        <v>493</v>
      </c>
      <c r="CY25" s="211" t="s">
        <v>493</v>
      </c>
      <c r="CZ25" s="211" t="s">
        <v>493</v>
      </c>
      <c r="DA25" s="211" t="s">
        <v>493</v>
      </c>
      <c r="DB25" s="211" t="s">
        <v>493</v>
      </c>
      <c r="DC25" s="211" t="s">
        <v>493</v>
      </c>
      <c r="DD25" s="211">
        <v>0</v>
      </c>
      <c r="DE25" s="211">
        <f t="shared" si="31"/>
        <v>0</v>
      </c>
      <c r="DF25" s="211">
        <v>0</v>
      </c>
      <c r="DG25" s="211">
        <v>0</v>
      </c>
      <c r="DH25" s="211">
        <v>0</v>
      </c>
      <c r="DI25" s="211">
        <v>0</v>
      </c>
      <c r="DJ25" s="211">
        <v>0</v>
      </c>
      <c r="DK25" s="211">
        <v>0</v>
      </c>
      <c r="DL25" s="211">
        <v>0</v>
      </c>
      <c r="DM25" s="211">
        <v>0</v>
      </c>
      <c r="DN25" s="211">
        <v>0</v>
      </c>
      <c r="DO25" s="211">
        <v>0</v>
      </c>
      <c r="DP25" s="211">
        <v>0</v>
      </c>
      <c r="DQ25" s="211">
        <v>0</v>
      </c>
      <c r="DR25" s="211" t="s">
        <v>493</v>
      </c>
      <c r="DS25" s="211" t="s">
        <v>493</v>
      </c>
      <c r="DT25" s="211">
        <v>0</v>
      </c>
      <c r="DU25" s="211" t="s">
        <v>493</v>
      </c>
      <c r="DV25" s="211" t="s">
        <v>493</v>
      </c>
      <c r="DW25" s="211" t="s">
        <v>493</v>
      </c>
      <c r="DX25" s="211" t="s">
        <v>493</v>
      </c>
      <c r="DY25" s="211">
        <v>0</v>
      </c>
      <c r="DZ25" s="211">
        <f t="shared" si="32"/>
        <v>0</v>
      </c>
      <c r="EA25" s="211">
        <v>0</v>
      </c>
      <c r="EB25" s="211">
        <v>0</v>
      </c>
      <c r="EC25" s="211">
        <v>0</v>
      </c>
      <c r="ED25" s="211">
        <v>0</v>
      </c>
      <c r="EE25" s="211">
        <v>0</v>
      </c>
      <c r="EF25" s="211">
        <v>0</v>
      </c>
      <c r="EG25" s="211">
        <v>0</v>
      </c>
      <c r="EH25" s="211">
        <v>0</v>
      </c>
      <c r="EI25" s="211">
        <v>0</v>
      </c>
      <c r="EJ25" s="211">
        <v>0</v>
      </c>
      <c r="EK25" s="211" t="s">
        <v>493</v>
      </c>
      <c r="EL25" s="211" t="s">
        <v>493</v>
      </c>
      <c r="EM25" s="211" t="s">
        <v>493</v>
      </c>
      <c r="EN25" s="211">
        <v>0</v>
      </c>
      <c r="EO25" s="211">
        <v>0</v>
      </c>
      <c r="EP25" s="211" t="s">
        <v>493</v>
      </c>
      <c r="EQ25" s="211" t="s">
        <v>493</v>
      </c>
      <c r="ER25" s="211" t="s">
        <v>493</v>
      </c>
      <c r="ES25" s="211">
        <v>0</v>
      </c>
      <c r="ET25" s="211">
        <v>0</v>
      </c>
      <c r="EU25" s="211">
        <f t="shared" si="33"/>
        <v>40</v>
      </c>
      <c r="EV25" s="211">
        <v>0</v>
      </c>
      <c r="EW25" s="211">
        <v>0</v>
      </c>
      <c r="EX25" s="211">
        <v>0</v>
      </c>
      <c r="EY25" s="211">
        <v>0</v>
      </c>
      <c r="EZ25" s="211">
        <v>0</v>
      </c>
      <c r="FA25" s="211">
        <v>28</v>
      </c>
      <c r="FB25" s="211">
        <v>0</v>
      </c>
      <c r="FC25" s="211">
        <v>12</v>
      </c>
      <c r="FD25" s="211">
        <v>0</v>
      </c>
      <c r="FE25" s="211">
        <v>0</v>
      </c>
      <c r="FF25" s="211">
        <v>0</v>
      </c>
      <c r="FG25" s="211">
        <v>0</v>
      </c>
      <c r="FH25" s="211" t="s">
        <v>493</v>
      </c>
      <c r="FI25" s="211" t="s">
        <v>493</v>
      </c>
      <c r="FJ25" s="211" t="s">
        <v>493</v>
      </c>
      <c r="FK25" s="211">
        <v>0</v>
      </c>
      <c r="FL25" s="211">
        <v>0</v>
      </c>
      <c r="FM25" s="211">
        <v>0</v>
      </c>
      <c r="FN25" s="211">
        <v>0</v>
      </c>
      <c r="FO25" s="211">
        <v>0</v>
      </c>
    </row>
    <row r="26" spans="1:171" s="177" customFormat="1" ht="12" customHeight="1">
      <c r="A26" s="178" t="s">
        <v>152</v>
      </c>
      <c r="B26" s="179" t="s">
        <v>190</v>
      </c>
      <c r="C26" s="178" t="s">
        <v>191</v>
      </c>
      <c r="D26" s="211">
        <f t="shared" si="6"/>
        <v>13</v>
      </c>
      <c r="E26" s="211">
        <f t="shared" si="7"/>
        <v>0</v>
      </c>
      <c r="F26" s="211">
        <f t="shared" si="8"/>
        <v>0</v>
      </c>
      <c r="G26" s="211">
        <f t="shared" si="9"/>
        <v>0</v>
      </c>
      <c r="H26" s="211">
        <f t="shared" si="10"/>
        <v>0</v>
      </c>
      <c r="I26" s="211">
        <f t="shared" si="11"/>
        <v>0</v>
      </c>
      <c r="J26" s="211">
        <f t="shared" si="12"/>
        <v>11</v>
      </c>
      <c r="K26" s="211">
        <f t="shared" si="13"/>
        <v>0</v>
      </c>
      <c r="L26" s="211">
        <f t="shared" si="14"/>
        <v>2</v>
      </c>
      <c r="M26" s="211">
        <f t="shared" si="15"/>
        <v>0</v>
      </c>
      <c r="N26" s="211">
        <f t="shared" si="16"/>
        <v>0</v>
      </c>
      <c r="O26" s="211">
        <f t="shared" si="17"/>
        <v>0</v>
      </c>
      <c r="P26" s="211">
        <f t="shared" si="18"/>
        <v>0</v>
      </c>
      <c r="Q26" s="211">
        <f t="shared" si="19"/>
        <v>0</v>
      </c>
      <c r="R26" s="211">
        <f t="shared" si="20"/>
        <v>0</v>
      </c>
      <c r="S26" s="211">
        <f t="shared" si="21"/>
        <v>0</v>
      </c>
      <c r="T26" s="211">
        <f t="shared" si="22"/>
        <v>0</v>
      </c>
      <c r="U26" s="211">
        <f t="shared" si="23"/>
        <v>0</v>
      </c>
      <c r="V26" s="211">
        <f t="shared" si="24"/>
        <v>0</v>
      </c>
      <c r="W26" s="211">
        <f t="shared" si="25"/>
        <v>0</v>
      </c>
      <c r="X26" s="211">
        <f t="shared" si="26"/>
        <v>0</v>
      </c>
      <c r="Y26" s="211">
        <f t="shared" si="27"/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0</v>
      </c>
      <c r="AF26" s="211">
        <v>0</v>
      </c>
      <c r="AG26" s="211">
        <v>0</v>
      </c>
      <c r="AH26" s="211">
        <v>0</v>
      </c>
      <c r="AI26" s="211">
        <v>0</v>
      </c>
      <c r="AJ26" s="211" t="s">
        <v>493</v>
      </c>
      <c r="AK26" s="211" t="s">
        <v>493</v>
      </c>
      <c r="AL26" s="211">
        <v>0</v>
      </c>
      <c r="AM26" s="211" t="s">
        <v>493</v>
      </c>
      <c r="AN26" s="211" t="s">
        <v>493</v>
      </c>
      <c r="AO26" s="211">
        <v>0</v>
      </c>
      <c r="AP26" s="211" t="s">
        <v>493</v>
      </c>
      <c r="AQ26" s="211">
        <v>0</v>
      </c>
      <c r="AR26" s="211" t="s">
        <v>493</v>
      </c>
      <c r="AS26" s="211">
        <v>0</v>
      </c>
      <c r="AT26" s="211">
        <f t="shared" si="28"/>
        <v>0</v>
      </c>
      <c r="AU26" s="211">
        <v>0</v>
      </c>
      <c r="AV26" s="211">
        <v>0</v>
      </c>
      <c r="AW26" s="211">
        <v>0</v>
      </c>
      <c r="AX26" s="211">
        <v>0</v>
      </c>
      <c r="AY26" s="211">
        <v>0</v>
      </c>
      <c r="AZ26" s="211">
        <v>0</v>
      </c>
      <c r="BA26" s="211">
        <v>0</v>
      </c>
      <c r="BB26" s="211">
        <v>0</v>
      </c>
      <c r="BC26" s="211">
        <v>0</v>
      </c>
      <c r="BD26" s="211">
        <v>0</v>
      </c>
      <c r="BE26" s="211" t="s">
        <v>493</v>
      </c>
      <c r="BF26" s="211" t="s">
        <v>493</v>
      </c>
      <c r="BG26" s="211" t="s">
        <v>493</v>
      </c>
      <c r="BH26" s="211" t="s">
        <v>493</v>
      </c>
      <c r="BI26" s="211" t="s">
        <v>493</v>
      </c>
      <c r="BJ26" s="211" t="s">
        <v>493</v>
      </c>
      <c r="BK26" s="211" t="s">
        <v>493</v>
      </c>
      <c r="BL26" s="211" t="s">
        <v>493</v>
      </c>
      <c r="BM26" s="211" t="s">
        <v>493</v>
      </c>
      <c r="BN26" s="211">
        <v>0</v>
      </c>
      <c r="BO26" s="211">
        <f t="shared" si="29"/>
        <v>0</v>
      </c>
      <c r="BP26" s="211">
        <v>0</v>
      </c>
      <c r="BQ26" s="211">
        <v>0</v>
      </c>
      <c r="BR26" s="211">
        <v>0</v>
      </c>
      <c r="BS26" s="211">
        <v>0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0</v>
      </c>
      <c r="BZ26" s="211">
        <v>0</v>
      </c>
      <c r="CA26" s="211">
        <v>0</v>
      </c>
      <c r="CB26" s="211" t="s">
        <v>493</v>
      </c>
      <c r="CC26" s="211" t="s">
        <v>493</v>
      </c>
      <c r="CD26" s="211" t="s">
        <v>493</v>
      </c>
      <c r="CE26" s="211" t="s">
        <v>493</v>
      </c>
      <c r="CF26" s="211" t="s">
        <v>493</v>
      </c>
      <c r="CG26" s="211" t="s">
        <v>493</v>
      </c>
      <c r="CH26" s="211" t="s">
        <v>493</v>
      </c>
      <c r="CI26" s="211">
        <v>0</v>
      </c>
      <c r="CJ26" s="211">
        <f t="shared" si="30"/>
        <v>0</v>
      </c>
      <c r="CK26" s="211">
        <v>0</v>
      </c>
      <c r="CL26" s="211">
        <v>0</v>
      </c>
      <c r="CM26" s="211">
        <v>0</v>
      </c>
      <c r="CN26" s="211">
        <v>0</v>
      </c>
      <c r="CO26" s="211">
        <v>0</v>
      </c>
      <c r="CP26" s="211">
        <v>0</v>
      </c>
      <c r="CQ26" s="211">
        <v>0</v>
      </c>
      <c r="CR26" s="211">
        <v>0</v>
      </c>
      <c r="CS26" s="211">
        <v>0</v>
      </c>
      <c r="CT26" s="211">
        <v>0</v>
      </c>
      <c r="CU26" s="211">
        <v>0</v>
      </c>
      <c r="CV26" s="211">
        <v>0</v>
      </c>
      <c r="CW26" s="211" t="s">
        <v>493</v>
      </c>
      <c r="CX26" s="211" t="s">
        <v>493</v>
      </c>
      <c r="CY26" s="211" t="s">
        <v>493</v>
      </c>
      <c r="CZ26" s="211" t="s">
        <v>493</v>
      </c>
      <c r="DA26" s="211" t="s">
        <v>493</v>
      </c>
      <c r="DB26" s="211" t="s">
        <v>493</v>
      </c>
      <c r="DC26" s="211" t="s">
        <v>493</v>
      </c>
      <c r="DD26" s="211">
        <v>0</v>
      </c>
      <c r="DE26" s="211">
        <f t="shared" si="31"/>
        <v>0</v>
      </c>
      <c r="DF26" s="211">
        <v>0</v>
      </c>
      <c r="DG26" s="211">
        <v>0</v>
      </c>
      <c r="DH26" s="211">
        <v>0</v>
      </c>
      <c r="DI26" s="211">
        <v>0</v>
      </c>
      <c r="DJ26" s="211">
        <v>0</v>
      </c>
      <c r="DK26" s="211">
        <v>0</v>
      </c>
      <c r="DL26" s="211">
        <v>0</v>
      </c>
      <c r="DM26" s="211">
        <v>0</v>
      </c>
      <c r="DN26" s="211">
        <v>0</v>
      </c>
      <c r="DO26" s="211">
        <v>0</v>
      </c>
      <c r="DP26" s="211">
        <v>0</v>
      </c>
      <c r="DQ26" s="211">
        <v>0</v>
      </c>
      <c r="DR26" s="211" t="s">
        <v>493</v>
      </c>
      <c r="DS26" s="211" t="s">
        <v>493</v>
      </c>
      <c r="DT26" s="211">
        <v>0</v>
      </c>
      <c r="DU26" s="211" t="s">
        <v>493</v>
      </c>
      <c r="DV26" s="211" t="s">
        <v>493</v>
      </c>
      <c r="DW26" s="211" t="s">
        <v>493</v>
      </c>
      <c r="DX26" s="211" t="s">
        <v>493</v>
      </c>
      <c r="DY26" s="211">
        <v>0</v>
      </c>
      <c r="DZ26" s="211">
        <f t="shared" si="32"/>
        <v>0</v>
      </c>
      <c r="EA26" s="211">
        <v>0</v>
      </c>
      <c r="EB26" s="211">
        <v>0</v>
      </c>
      <c r="EC26" s="211">
        <v>0</v>
      </c>
      <c r="ED26" s="211">
        <v>0</v>
      </c>
      <c r="EE26" s="211">
        <v>0</v>
      </c>
      <c r="EF26" s="211">
        <v>0</v>
      </c>
      <c r="EG26" s="211">
        <v>0</v>
      </c>
      <c r="EH26" s="211">
        <v>0</v>
      </c>
      <c r="EI26" s="211">
        <v>0</v>
      </c>
      <c r="EJ26" s="211">
        <v>0</v>
      </c>
      <c r="EK26" s="211" t="s">
        <v>493</v>
      </c>
      <c r="EL26" s="211" t="s">
        <v>493</v>
      </c>
      <c r="EM26" s="211" t="s">
        <v>493</v>
      </c>
      <c r="EN26" s="211">
        <v>0</v>
      </c>
      <c r="EO26" s="211">
        <v>0</v>
      </c>
      <c r="EP26" s="211" t="s">
        <v>493</v>
      </c>
      <c r="EQ26" s="211" t="s">
        <v>493</v>
      </c>
      <c r="ER26" s="211" t="s">
        <v>493</v>
      </c>
      <c r="ES26" s="211">
        <v>0</v>
      </c>
      <c r="ET26" s="211">
        <v>0</v>
      </c>
      <c r="EU26" s="211">
        <f t="shared" si="33"/>
        <v>13</v>
      </c>
      <c r="EV26" s="211">
        <v>0</v>
      </c>
      <c r="EW26" s="211">
        <v>0</v>
      </c>
      <c r="EX26" s="211">
        <v>0</v>
      </c>
      <c r="EY26" s="211">
        <v>0</v>
      </c>
      <c r="EZ26" s="211">
        <v>0</v>
      </c>
      <c r="FA26" s="211">
        <v>11</v>
      </c>
      <c r="FB26" s="211">
        <v>0</v>
      </c>
      <c r="FC26" s="211">
        <v>2</v>
      </c>
      <c r="FD26" s="211">
        <v>0</v>
      </c>
      <c r="FE26" s="211">
        <v>0</v>
      </c>
      <c r="FF26" s="211">
        <v>0</v>
      </c>
      <c r="FG26" s="211">
        <v>0</v>
      </c>
      <c r="FH26" s="211" t="s">
        <v>493</v>
      </c>
      <c r="FI26" s="211" t="s">
        <v>493</v>
      </c>
      <c r="FJ26" s="211" t="s">
        <v>493</v>
      </c>
      <c r="FK26" s="211">
        <v>0</v>
      </c>
      <c r="FL26" s="211">
        <v>0</v>
      </c>
      <c r="FM26" s="211">
        <v>0</v>
      </c>
      <c r="FN26" s="211">
        <v>0</v>
      </c>
      <c r="FO26" s="211">
        <v>0</v>
      </c>
    </row>
    <row r="27" spans="1:171" s="177" customFormat="1" ht="12" customHeight="1">
      <c r="A27" s="178" t="s">
        <v>152</v>
      </c>
      <c r="B27" s="179" t="s">
        <v>192</v>
      </c>
      <c r="C27" s="178" t="s">
        <v>193</v>
      </c>
      <c r="D27" s="211">
        <f t="shared" si="6"/>
        <v>357</v>
      </c>
      <c r="E27" s="211">
        <f t="shared" si="7"/>
        <v>171</v>
      </c>
      <c r="F27" s="211">
        <f t="shared" si="8"/>
        <v>3</v>
      </c>
      <c r="G27" s="211">
        <f t="shared" si="9"/>
        <v>7</v>
      </c>
      <c r="H27" s="211">
        <f t="shared" si="10"/>
        <v>91</v>
      </c>
      <c r="I27" s="211">
        <f t="shared" si="11"/>
        <v>63</v>
      </c>
      <c r="J27" s="211">
        <f t="shared" si="12"/>
        <v>12</v>
      </c>
      <c r="K27" s="211">
        <f t="shared" si="13"/>
        <v>0</v>
      </c>
      <c r="L27" s="211">
        <f t="shared" si="14"/>
        <v>9</v>
      </c>
      <c r="M27" s="211">
        <f t="shared" si="15"/>
        <v>0</v>
      </c>
      <c r="N27" s="211">
        <f t="shared" si="16"/>
        <v>0</v>
      </c>
      <c r="O27" s="211">
        <f t="shared" si="17"/>
        <v>0</v>
      </c>
      <c r="P27" s="211">
        <f t="shared" si="18"/>
        <v>0</v>
      </c>
      <c r="Q27" s="211">
        <f t="shared" si="19"/>
        <v>0</v>
      </c>
      <c r="R27" s="211">
        <f t="shared" si="20"/>
        <v>0</v>
      </c>
      <c r="S27" s="211">
        <f t="shared" si="21"/>
        <v>0</v>
      </c>
      <c r="T27" s="211">
        <f t="shared" si="22"/>
        <v>0</v>
      </c>
      <c r="U27" s="211">
        <f t="shared" si="23"/>
        <v>0</v>
      </c>
      <c r="V27" s="211">
        <f t="shared" si="24"/>
        <v>0</v>
      </c>
      <c r="W27" s="211">
        <f t="shared" si="25"/>
        <v>0</v>
      </c>
      <c r="X27" s="211">
        <f t="shared" si="26"/>
        <v>1</v>
      </c>
      <c r="Y27" s="211">
        <f t="shared" si="27"/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 t="s">
        <v>493</v>
      </c>
      <c r="AK27" s="211" t="s">
        <v>493</v>
      </c>
      <c r="AL27" s="211">
        <v>0</v>
      </c>
      <c r="AM27" s="211" t="s">
        <v>493</v>
      </c>
      <c r="AN27" s="211" t="s">
        <v>493</v>
      </c>
      <c r="AO27" s="211">
        <v>0</v>
      </c>
      <c r="AP27" s="211" t="s">
        <v>493</v>
      </c>
      <c r="AQ27" s="211">
        <v>0</v>
      </c>
      <c r="AR27" s="211" t="s">
        <v>493</v>
      </c>
      <c r="AS27" s="211">
        <v>0</v>
      </c>
      <c r="AT27" s="211">
        <f t="shared" si="28"/>
        <v>91</v>
      </c>
      <c r="AU27" s="211">
        <v>0</v>
      </c>
      <c r="AV27" s="211">
        <v>0</v>
      </c>
      <c r="AW27" s="211">
        <v>0</v>
      </c>
      <c r="AX27" s="211">
        <v>91</v>
      </c>
      <c r="AY27" s="211">
        <v>0</v>
      </c>
      <c r="AZ27" s="211">
        <v>0</v>
      </c>
      <c r="BA27" s="211">
        <v>0</v>
      </c>
      <c r="BB27" s="211">
        <v>0</v>
      </c>
      <c r="BC27" s="211">
        <v>0</v>
      </c>
      <c r="BD27" s="211">
        <v>0</v>
      </c>
      <c r="BE27" s="211" t="s">
        <v>493</v>
      </c>
      <c r="BF27" s="211" t="s">
        <v>493</v>
      </c>
      <c r="BG27" s="211" t="s">
        <v>493</v>
      </c>
      <c r="BH27" s="211" t="s">
        <v>493</v>
      </c>
      <c r="BI27" s="211" t="s">
        <v>493</v>
      </c>
      <c r="BJ27" s="211" t="s">
        <v>493</v>
      </c>
      <c r="BK27" s="211" t="s">
        <v>493</v>
      </c>
      <c r="BL27" s="211" t="s">
        <v>493</v>
      </c>
      <c r="BM27" s="211" t="s">
        <v>493</v>
      </c>
      <c r="BN27" s="211">
        <v>0</v>
      </c>
      <c r="BO27" s="211">
        <f t="shared" si="29"/>
        <v>0</v>
      </c>
      <c r="BP27" s="211">
        <v>0</v>
      </c>
      <c r="BQ27" s="211">
        <v>0</v>
      </c>
      <c r="BR27" s="211">
        <v>0</v>
      </c>
      <c r="BS27" s="211">
        <v>0</v>
      </c>
      <c r="BT27" s="211">
        <v>0</v>
      </c>
      <c r="BU27" s="211">
        <v>0</v>
      </c>
      <c r="BV27" s="211">
        <v>0</v>
      </c>
      <c r="BW27" s="211">
        <v>0</v>
      </c>
      <c r="BX27" s="211">
        <v>0</v>
      </c>
      <c r="BY27" s="211">
        <v>0</v>
      </c>
      <c r="BZ27" s="211">
        <v>0</v>
      </c>
      <c r="CA27" s="211">
        <v>0</v>
      </c>
      <c r="CB27" s="211" t="s">
        <v>493</v>
      </c>
      <c r="CC27" s="211" t="s">
        <v>493</v>
      </c>
      <c r="CD27" s="211" t="s">
        <v>493</v>
      </c>
      <c r="CE27" s="211" t="s">
        <v>493</v>
      </c>
      <c r="CF27" s="211" t="s">
        <v>493</v>
      </c>
      <c r="CG27" s="211" t="s">
        <v>493</v>
      </c>
      <c r="CH27" s="211" t="s">
        <v>493</v>
      </c>
      <c r="CI27" s="211">
        <v>0</v>
      </c>
      <c r="CJ27" s="211">
        <f t="shared" si="30"/>
        <v>0</v>
      </c>
      <c r="CK27" s="211">
        <v>0</v>
      </c>
      <c r="CL27" s="211">
        <v>0</v>
      </c>
      <c r="CM27" s="211">
        <v>0</v>
      </c>
      <c r="CN27" s="211">
        <v>0</v>
      </c>
      <c r="CO27" s="211">
        <v>0</v>
      </c>
      <c r="CP27" s="211">
        <v>0</v>
      </c>
      <c r="CQ27" s="211">
        <v>0</v>
      </c>
      <c r="CR27" s="211">
        <v>0</v>
      </c>
      <c r="CS27" s="211">
        <v>0</v>
      </c>
      <c r="CT27" s="211">
        <v>0</v>
      </c>
      <c r="CU27" s="211">
        <v>0</v>
      </c>
      <c r="CV27" s="211">
        <v>0</v>
      </c>
      <c r="CW27" s="211" t="s">
        <v>493</v>
      </c>
      <c r="CX27" s="211" t="s">
        <v>493</v>
      </c>
      <c r="CY27" s="211" t="s">
        <v>493</v>
      </c>
      <c r="CZ27" s="211" t="s">
        <v>493</v>
      </c>
      <c r="DA27" s="211" t="s">
        <v>493</v>
      </c>
      <c r="DB27" s="211" t="s">
        <v>493</v>
      </c>
      <c r="DC27" s="211" t="s">
        <v>493</v>
      </c>
      <c r="DD27" s="211">
        <v>0</v>
      </c>
      <c r="DE27" s="211">
        <f t="shared" si="31"/>
        <v>0</v>
      </c>
      <c r="DF27" s="211">
        <v>0</v>
      </c>
      <c r="DG27" s="211">
        <v>0</v>
      </c>
      <c r="DH27" s="211">
        <v>0</v>
      </c>
      <c r="DI27" s="211">
        <v>0</v>
      </c>
      <c r="DJ27" s="211">
        <v>0</v>
      </c>
      <c r="DK27" s="211">
        <v>0</v>
      </c>
      <c r="DL27" s="211">
        <v>0</v>
      </c>
      <c r="DM27" s="211">
        <v>0</v>
      </c>
      <c r="DN27" s="211">
        <v>0</v>
      </c>
      <c r="DO27" s="211">
        <v>0</v>
      </c>
      <c r="DP27" s="211">
        <v>0</v>
      </c>
      <c r="DQ27" s="211">
        <v>0</v>
      </c>
      <c r="DR27" s="211" t="s">
        <v>493</v>
      </c>
      <c r="DS27" s="211" t="s">
        <v>493</v>
      </c>
      <c r="DT27" s="211">
        <v>0</v>
      </c>
      <c r="DU27" s="211" t="s">
        <v>493</v>
      </c>
      <c r="DV27" s="211" t="s">
        <v>493</v>
      </c>
      <c r="DW27" s="211" t="s">
        <v>493</v>
      </c>
      <c r="DX27" s="211" t="s">
        <v>493</v>
      </c>
      <c r="DY27" s="211">
        <v>0</v>
      </c>
      <c r="DZ27" s="211">
        <f t="shared" si="32"/>
        <v>0</v>
      </c>
      <c r="EA27" s="211">
        <v>0</v>
      </c>
      <c r="EB27" s="211">
        <v>0</v>
      </c>
      <c r="EC27" s="211">
        <v>0</v>
      </c>
      <c r="ED27" s="211">
        <v>0</v>
      </c>
      <c r="EE27" s="211">
        <v>0</v>
      </c>
      <c r="EF27" s="211">
        <v>0</v>
      </c>
      <c r="EG27" s="211">
        <v>0</v>
      </c>
      <c r="EH27" s="211">
        <v>0</v>
      </c>
      <c r="EI27" s="211">
        <v>0</v>
      </c>
      <c r="EJ27" s="211">
        <v>0</v>
      </c>
      <c r="EK27" s="211" t="s">
        <v>493</v>
      </c>
      <c r="EL27" s="211" t="s">
        <v>493</v>
      </c>
      <c r="EM27" s="211" t="s">
        <v>493</v>
      </c>
      <c r="EN27" s="211">
        <v>0</v>
      </c>
      <c r="EO27" s="211">
        <v>0</v>
      </c>
      <c r="EP27" s="211" t="s">
        <v>493</v>
      </c>
      <c r="EQ27" s="211" t="s">
        <v>493</v>
      </c>
      <c r="ER27" s="211" t="s">
        <v>493</v>
      </c>
      <c r="ES27" s="211">
        <v>0</v>
      </c>
      <c r="ET27" s="211">
        <v>0</v>
      </c>
      <c r="EU27" s="211">
        <f t="shared" si="33"/>
        <v>266</v>
      </c>
      <c r="EV27" s="211">
        <v>171</v>
      </c>
      <c r="EW27" s="211">
        <v>3</v>
      </c>
      <c r="EX27" s="211">
        <v>7</v>
      </c>
      <c r="EY27" s="211">
        <v>0</v>
      </c>
      <c r="EZ27" s="211">
        <v>63</v>
      </c>
      <c r="FA27" s="211">
        <v>12</v>
      </c>
      <c r="FB27" s="211">
        <v>0</v>
      </c>
      <c r="FC27" s="211">
        <v>9</v>
      </c>
      <c r="FD27" s="211">
        <v>0</v>
      </c>
      <c r="FE27" s="211">
        <v>0</v>
      </c>
      <c r="FF27" s="211">
        <v>0</v>
      </c>
      <c r="FG27" s="211">
        <v>0</v>
      </c>
      <c r="FH27" s="211" t="s">
        <v>493</v>
      </c>
      <c r="FI27" s="211" t="s">
        <v>493</v>
      </c>
      <c r="FJ27" s="211" t="s">
        <v>493</v>
      </c>
      <c r="FK27" s="211">
        <v>0</v>
      </c>
      <c r="FL27" s="211">
        <v>0</v>
      </c>
      <c r="FM27" s="211">
        <v>0</v>
      </c>
      <c r="FN27" s="211">
        <v>0</v>
      </c>
      <c r="FO27" s="211">
        <v>1</v>
      </c>
    </row>
    <row r="28" spans="1:171" s="177" customFormat="1" ht="12" customHeight="1">
      <c r="A28" s="178" t="s">
        <v>152</v>
      </c>
      <c r="B28" s="179" t="s">
        <v>194</v>
      </c>
      <c r="C28" s="178" t="s">
        <v>195</v>
      </c>
      <c r="D28" s="211">
        <f t="shared" si="6"/>
        <v>23</v>
      </c>
      <c r="E28" s="211">
        <f t="shared" si="7"/>
        <v>0</v>
      </c>
      <c r="F28" s="211">
        <f t="shared" si="8"/>
        <v>0</v>
      </c>
      <c r="G28" s="211">
        <f t="shared" si="9"/>
        <v>0</v>
      </c>
      <c r="H28" s="211">
        <f t="shared" si="10"/>
        <v>12</v>
      </c>
      <c r="I28" s="211">
        <f t="shared" si="11"/>
        <v>0</v>
      </c>
      <c r="J28" s="211">
        <f t="shared" si="12"/>
        <v>2</v>
      </c>
      <c r="K28" s="211">
        <f t="shared" si="13"/>
        <v>0</v>
      </c>
      <c r="L28" s="211">
        <f t="shared" si="14"/>
        <v>4</v>
      </c>
      <c r="M28" s="211">
        <f t="shared" si="15"/>
        <v>0</v>
      </c>
      <c r="N28" s="211">
        <f t="shared" si="16"/>
        <v>0</v>
      </c>
      <c r="O28" s="211">
        <f t="shared" si="17"/>
        <v>0</v>
      </c>
      <c r="P28" s="211">
        <f t="shared" si="18"/>
        <v>0</v>
      </c>
      <c r="Q28" s="211">
        <f t="shared" si="19"/>
        <v>0</v>
      </c>
      <c r="R28" s="211">
        <f t="shared" si="20"/>
        <v>0</v>
      </c>
      <c r="S28" s="211">
        <f t="shared" si="21"/>
        <v>0</v>
      </c>
      <c r="T28" s="211">
        <f t="shared" si="22"/>
        <v>0</v>
      </c>
      <c r="U28" s="211">
        <f t="shared" si="23"/>
        <v>0</v>
      </c>
      <c r="V28" s="211">
        <f t="shared" si="24"/>
        <v>0</v>
      </c>
      <c r="W28" s="211">
        <f t="shared" si="25"/>
        <v>0</v>
      </c>
      <c r="X28" s="211">
        <f t="shared" si="26"/>
        <v>5</v>
      </c>
      <c r="Y28" s="211">
        <f t="shared" si="27"/>
        <v>0</v>
      </c>
      <c r="Z28" s="211">
        <v>0</v>
      </c>
      <c r="AA28" s="211">
        <v>0</v>
      </c>
      <c r="AB28" s="211">
        <v>0</v>
      </c>
      <c r="AC28" s="211"/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 t="s">
        <v>493</v>
      </c>
      <c r="AK28" s="211" t="s">
        <v>493</v>
      </c>
      <c r="AL28" s="211">
        <v>0</v>
      </c>
      <c r="AM28" s="211" t="s">
        <v>493</v>
      </c>
      <c r="AN28" s="211" t="s">
        <v>493</v>
      </c>
      <c r="AO28" s="211">
        <v>0</v>
      </c>
      <c r="AP28" s="211" t="s">
        <v>493</v>
      </c>
      <c r="AQ28" s="211">
        <v>0</v>
      </c>
      <c r="AR28" s="211" t="s">
        <v>493</v>
      </c>
      <c r="AS28" s="211">
        <v>0</v>
      </c>
      <c r="AT28" s="211">
        <f t="shared" si="28"/>
        <v>12</v>
      </c>
      <c r="AU28" s="211">
        <v>0</v>
      </c>
      <c r="AV28" s="211">
        <v>0</v>
      </c>
      <c r="AW28" s="211">
        <v>0</v>
      </c>
      <c r="AX28" s="211">
        <v>7</v>
      </c>
      <c r="AY28" s="211">
        <v>0</v>
      </c>
      <c r="AZ28" s="211">
        <v>0</v>
      </c>
      <c r="BA28" s="211">
        <v>0</v>
      </c>
      <c r="BB28" s="211">
        <v>0</v>
      </c>
      <c r="BC28" s="211">
        <v>0</v>
      </c>
      <c r="BD28" s="211">
        <v>0</v>
      </c>
      <c r="BE28" s="211" t="s">
        <v>493</v>
      </c>
      <c r="BF28" s="211" t="s">
        <v>493</v>
      </c>
      <c r="BG28" s="211" t="s">
        <v>493</v>
      </c>
      <c r="BH28" s="211" t="s">
        <v>493</v>
      </c>
      <c r="BI28" s="211" t="s">
        <v>493</v>
      </c>
      <c r="BJ28" s="211" t="s">
        <v>493</v>
      </c>
      <c r="BK28" s="211" t="s">
        <v>493</v>
      </c>
      <c r="BL28" s="211" t="s">
        <v>493</v>
      </c>
      <c r="BM28" s="211" t="s">
        <v>493</v>
      </c>
      <c r="BN28" s="211">
        <v>5</v>
      </c>
      <c r="BO28" s="211">
        <f t="shared" si="29"/>
        <v>0</v>
      </c>
      <c r="BP28" s="211">
        <v>0</v>
      </c>
      <c r="BQ28" s="211">
        <v>0</v>
      </c>
      <c r="BR28" s="211">
        <v>0</v>
      </c>
      <c r="BS28" s="211">
        <v>0</v>
      </c>
      <c r="BT28" s="211">
        <v>0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>
        <v>0</v>
      </c>
      <c r="CA28" s="211">
        <v>0</v>
      </c>
      <c r="CB28" s="211" t="s">
        <v>493</v>
      </c>
      <c r="CC28" s="211" t="s">
        <v>493</v>
      </c>
      <c r="CD28" s="211" t="s">
        <v>493</v>
      </c>
      <c r="CE28" s="211" t="s">
        <v>493</v>
      </c>
      <c r="CF28" s="211" t="s">
        <v>493</v>
      </c>
      <c r="CG28" s="211" t="s">
        <v>493</v>
      </c>
      <c r="CH28" s="211" t="s">
        <v>493</v>
      </c>
      <c r="CI28" s="211">
        <v>0</v>
      </c>
      <c r="CJ28" s="211">
        <f t="shared" si="30"/>
        <v>0</v>
      </c>
      <c r="CK28" s="211">
        <v>0</v>
      </c>
      <c r="CL28" s="211">
        <v>0</v>
      </c>
      <c r="CM28" s="211">
        <v>0</v>
      </c>
      <c r="CN28" s="211">
        <v>0</v>
      </c>
      <c r="CO28" s="211">
        <v>0</v>
      </c>
      <c r="CP28" s="211">
        <v>0</v>
      </c>
      <c r="CQ28" s="211">
        <v>0</v>
      </c>
      <c r="CR28" s="211">
        <v>0</v>
      </c>
      <c r="CS28" s="211">
        <v>0</v>
      </c>
      <c r="CT28" s="211">
        <v>0</v>
      </c>
      <c r="CU28" s="211">
        <v>0</v>
      </c>
      <c r="CV28" s="211">
        <v>0</v>
      </c>
      <c r="CW28" s="211" t="s">
        <v>493</v>
      </c>
      <c r="CX28" s="211" t="s">
        <v>493</v>
      </c>
      <c r="CY28" s="211" t="s">
        <v>493</v>
      </c>
      <c r="CZ28" s="211" t="s">
        <v>493</v>
      </c>
      <c r="DA28" s="211" t="s">
        <v>493</v>
      </c>
      <c r="DB28" s="211" t="s">
        <v>493</v>
      </c>
      <c r="DC28" s="211" t="s">
        <v>493</v>
      </c>
      <c r="DD28" s="211">
        <v>0</v>
      </c>
      <c r="DE28" s="211">
        <f t="shared" si="31"/>
        <v>0</v>
      </c>
      <c r="DF28" s="211">
        <v>0</v>
      </c>
      <c r="DG28" s="211">
        <v>0</v>
      </c>
      <c r="DH28" s="211">
        <v>0</v>
      </c>
      <c r="DI28" s="211">
        <v>0</v>
      </c>
      <c r="DJ28" s="211">
        <v>0</v>
      </c>
      <c r="DK28" s="211">
        <v>0</v>
      </c>
      <c r="DL28" s="211">
        <v>0</v>
      </c>
      <c r="DM28" s="211">
        <v>0</v>
      </c>
      <c r="DN28" s="211">
        <v>0</v>
      </c>
      <c r="DO28" s="211">
        <v>0</v>
      </c>
      <c r="DP28" s="211">
        <v>0</v>
      </c>
      <c r="DQ28" s="211">
        <v>0</v>
      </c>
      <c r="DR28" s="211" t="s">
        <v>493</v>
      </c>
      <c r="DS28" s="211" t="s">
        <v>493</v>
      </c>
      <c r="DT28" s="211">
        <v>0</v>
      </c>
      <c r="DU28" s="211" t="s">
        <v>493</v>
      </c>
      <c r="DV28" s="211" t="s">
        <v>493</v>
      </c>
      <c r="DW28" s="211" t="s">
        <v>493</v>
      </c>
      <c r="DX28" s="211" t="s">
        <v>493</v>
      </c>
      <c r="DY28" s="211">
        <v>0</v>
      </c>
      <c r="DZ28" s="211">
        <f t="shared" si="32"/>
        <v>0</v>
      </c>
      <c r="EA28" s="211">
        <v>0</v>
      </c>
      <c r="EB28" s="211">
        <v>0</v>
      </c>
      <c r="EC28" s="211">
        <v>0</v>
      </c>
      <c r="ED28" s="211">
        <v>0</v>
      </c>
      <c r="EE28" s="211">
        <v>0</v>
      </c>
      <c r="EF28" s="211">
        <v>0</v>
      </c>
      <c r="EG28" s="211">
        <v>0</v>
      </c>
      <c r="EH28" s="211">
        <v>0</v>
      </c>
      <c r="EI28" s="211">
        <v>0</v>
      </c>
      <c r="EJ28" s="211">
        <v>0</v>
      </c>
      <c r="EK28" s="211" t="s">
        <v>493</v>
      </c>
      <c r="EL28" s="211" t="s">
        <v>493</v>
      </c>
      <c r="EM28" s="211" t="s">
        <v>493</v>
      </c>
      <c r="EN28" s="211">
        <v>0</v>
      </c>
      <c r="EO28" s="211">
        <v>0</v>
      </c>
      <c r="EP28" s="211" t="s">
        <v>493</v>
      </c>
      <c r="EQ28" s="211" t="s">
        <v>493</v>
      </c>
      <c r="ER28" s="211" t="s">
        <v>493</v>
      </c>
      <c r="ES28" s="211">
        <v>0</v>
      </c>
      <c r="ET28" s="211">
        <v>0</v>
      </c>
      <c r="EU28" s="211">
        <f t="shared" si="33"/>
        <v>11</v>
      </c>
      <c r="EV28" s="211">
        <v>0</v>
      </c>
      <c r="EW28" s="211">
        <v>0</v>
      </c>
      <c r="EX28" s="211">
        <v>0</v>
      </c>
      <c r="EY28" s="211">
        <v>5</v>
      </c>
      <c r="EZ28" s="211">
        <v>0</v>
      </c>
      <c r="FA28" s="211">
        <v>2</v>
      </c>
      <c r="FB28" s="211">
        <v>0</v>
      </c>
      <c r="FC28" s="211">
        <v>4</v>
      </c>
      <c r="FD28" s="211">
        <v>0</v>
      </c>
      <c r="FE28" s="211">
        <v>0</v>
      </c>
      <c r="FF28" s="211">
        <v>0</v>
      </c>
      <c r="FG28" s="211">
        <v>0</v>
      </c>
      <c r="FH28" s="211" t="s">
        <v>493</v>
      </c>
      <c r="FI28" s="211" t="s">
        <v>493</v>
      </c>
      <c r="FJ28" s="211" t="s">
        <v>493</v>
      </c>
      <c r="FK28" s="211">
        <v>0</v>
      </c>
      <c r="FL28" s="211">
        <v>0</v>
      </c>
      <c r="FM28" s="211">
        <v>0</v>
      </c>
      <c r="FN28" s="211">
        <v>0</v>
      </c>
      <c r="FO28" s="211">
        <v>0</v>
      </c>
    </row>
    <row r="29" spans="1:171" s="177" customFormat="1" ht="12" customHeight="1">
      <c r="A29" s="178" t="s">
        <v>152</v>
      </c>
      <c r="B29" s="179" t="s">
        <v>196</v>
      </c>
      <c r="C29" s="178" t="s">
        <v>197</v>
      </c>
      <c r="D29" s="211">
        <f t="shared" si="6"/>
        <v>107</v>
      </c>
      <c r="E29" s="211">
        <f t="shared" si="7"/>
        <v>0</v>
      </c>
      <c r="F29" s="211">
        <f t="shared" si="8"/>
        <v>0</v>
      </c>
      <c r="G29" s="211">
        <f t="shared" si="9"/>
        <v>0</v>
      </c>
      <c r="H29" s="211">
        <f t="shared" si="10"/>
        <v>56</v>
      </c>
      <c r="I29" s="211">
        <f t="shared" si="11"/>
        <v>28</v>
      </c>
      <c r="J29" s="211">
        <f t="shared" si="12"/>
        <v>8</v>
      </c>
      <c r="K29" s="211">
        <f t="shared" si="13"/>
        <v>0</v>
      </c>
      <c r="L29" s="211">
        <f t="shared" si="14"/>
        <v>15</v>
      </c>
      <c r="M29" s="211">
        <f t="shared" si="15"/>
        <v>0</v>
      </c>
      <c r="N29" s="211">
        <f t="shared" si="16"/>
        <v>0</v>
      </c>
      <c r="O29" s="211">
        <f t="shared" si="17"/>
        <v>0</v>
      </c>
      <c r="P29" s="211">
        <f t="shared" si="18"/>
        <v>0</v>
      </c>
      <c r="Q29" s="211">
        <f t="shared" si="19"/>
        <v>0</v>
      </c>
      <c r="R29" s="211">
        <f t="shared" si="20"/>
        <v>0</v>
      </c>
      <c r="S29" s="211">
        <f t="shared" si="21"/>
        <v>0</v>
      </c>
      <c r="T29" s="211">
        <f t="shared" si="22"/>
        <v>0</v>
      </c>
      <c r="U29" s="211">
        <f t="shared" si="23"/>
        <v>0</v>
      </c>
      <c r="V29" s="211">
        <f t="shared" si="24"/>
        <v>0</v>
      </c>
      <c r="W29" s="211">
        <f t="shared" si="25"/>
        <v>0</v>
      </c>
      <c r="X29" s="211">
        <f t="shared" si="26"/>
        <v>0</v>
      </c>
      <c r="Y29" s="211">
        <f t="shared" si="27"/>
        <v>0</v>
      </c>
      <c r="Z29" s="211">
        <v>0</v>
      </c>
      <c r="AA29" s="211">
        <v>0</v>
      </c>
      <c r="AB29" s="211">
        <v>0</v>
      </c>
      <c r="AC29" s="211">
        <v>0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493</v>
      </c>
      <c r="AK29" s="211" t="s">
        <v>493</v>
      </c>
      <c r="AL29" s="211">
        <v>0</v>
      </c>
      <c r="AM29" s="211" t="s">
        <v>493</v>
      </c>
      <c r="AN29" s="211" t="s">
        <v>493</v>
      </c>
      <c r="AO29" s="211">
        <v>0</v>
      </c>
      <c r="AP29" s="211" t="s">
        <v>493</v>
      </c>
      <c r="AQ29" s="211">
        <v>0</v>
      </c>
      <c r="AR29" s="211" t="s">
        <v>493</v>
      </c>
      <c r="AS29" s="211">
        <v>0</v>
      </c>
      <c r="AT29" s="211">
        <f t="shared" si="28"/>
        <v>0</v>
      </c>
      <c r="AU29" s="211">
        <v>0</v>
      </c>
      <c r="AV29" s="211">
        <v>0</v>
      </c>
      <c r="AW29" s="211">
        <v>0</v>
      </c>
      <c r="AX29" s="211">
        <v>0</v>
      </c>
      <c r="AY29" s="211">
        <v>0</v>
      </c>
      <c r="AZ29" s="211">
        <v>0</v>
      </c>
      <c r="BA29" s="211">
        <v>0</v>
      </c>
      <c r="BB29" s="211">
        <v>0</v>
      </c>
      <c r="BC29" s="211">
        <v>0</v>
      </c>
      <c r="BD29" s="211">
        <v>0</v>
      </c>
      <c r="BE29" s="211" t="s">
        <v>493</v>
      </c>
      <c r="BF29" s="211" t="s">
        <v>493</v>
      </c>
      <c r="BG29" s="211" t="s">
        <v>493</v>
      </c>
      <c r="BH29" s="211" t="s">
        <v>493</v>
      </c>
      <c r="BI29" s="211" t="s">
        <v>493</v>
      </c>
      <c r="BJ29" s="211" t="s">
        <v>493</v>
      </c>
      <c r="BK29" s="211" t="s">
        <v>493</v>
      </c>
      <c r="BL29" s="211" t="s">
        <v>493</v>
      </c>
      <c r="BM29" s="211" t="s">
        <v>493</v>
      </c>
      <c r="BN29" s="211">
        <v>0</v>
      </c>
      <c r="BO29" s="211">
        <f t="shared" si="29"/>
        <v>0</v>
      </c>
      <c r="BP29" s="211">
        <v>0</v>
      </c>
      <c r="BQ29" s="211">
        <v>0</v>
      </c>
      <c r="BR29" s="211">
        <v>0</v>
      </c>
      <c r="BS29" s="211">
        <v>0</v>
      </c>
      <c r="BT29" s="211">
        <v>0</v>
      </c>
      <c r="BU29" s="211">
        <v>0</v>
      </c>
      <c r="BV29" s="211">
        <v>0</v>
      </c>
      <c r="BW29" s="211">
        <v>0</v>
      </c>
      <c r="BX29" s="211">
        <v>0</v>
      </c>
      <c r="BY29" s="211">
        <v>0</v>
      </c>
      <c r="BZ29" s="211">
        <v>0</v>
      </c>
      <c r="CA29" s="211">
        <v>0</v>
      </c>
      <c r="CB29" s="211" t="s">
        <v>493</v>
      </c>
      <c r="CC29" s="211" t="s">
        <v>493</v>
      </c>
      <c r="CD29" s="211" t="s">
        <v>493</v>
      </c>
      <c r="CE29" s="211" t="s">
        <v>493</v>
      </c>
      <c r="CF29" s="211" t="s">
        <v>493</v>
      </c>
      <c r="CG29" s="211" t="s">
        <v>493</v>
      </c>
      <c r="CH29" s="211" t="s">
        <v>493</v>
      </c>
      <c r="CI29" s="211">
        <v>0</v>
      </c>
      <c r="CJ29" s="211">
        <f t="shared" si="30"/>
        <v>0</v>
      </c>
      <c r="CK29" s="211">
        <v>0</v>
      </c>
      <c r="CL29" s="211">
        <v>0</v>
      </c>
      <c r="CM29" s="211">
        <v>0</v>
      </c>
      <c r="CN29" s="211">
        <v>0</v>
      </c>
      <c r="CO29" s="211">
        <v>0</v>
      </c>
      <c r="CP29" s="211">
        <v>0</v>
      </c>
      <c r="CQ29" s="211">
        <v>0</v>
      </c>
      <c r="CR29" s="211">
        <v>0</v>
      </c>
      <c r="CS29" s="211">
        <v>0</v>
      </c>
      <c r="CT29" s="211">
        <v>0</v>
      </c>
      <c r="CU29" s="211">
        <v>0</v>
      </c>
      <c r="CV29" s="211">
        <v>0</v>
      </c>
      <c r="CW29" s="211" t="s">
        <v>493</v>
      </c>
      <c r="CX29" s="211" t="s">
        <v>493</v>
      </c>
      <c r="CY29" s="211" t="s">
        <v>493</v>
      </c>
      <c r="CZ29" s="211" t="s">
        <v>493</v>
      </c>
      <c r="DA29" s="211" t="s">
        <v>493</v>
      </c>
      <c r="DB29" s="211" t="s">
        <v>493</v>
      </c>
      <c r="DC29" s="211" t="s">
        <v>493</v>
      </c>
      <c r="DD29" s="211">
        <v>0</v>
      </c>
      <c r="DE29" s="211">
        <f t="shared" si="31"/>
        <v>0</v>
      </c>
      <c r="DF29" s="211">
        <v>0</v>
      </c>
      <c r="DG29" s="211">
        <v>0</v>
      </c>
      <c r="DH29" s="211">
        <v>0</v>
      </c>
      <c r="DI29" s="211">
        <v>0</v>
      </c>
      <c r="DJ29" s="211">
        <v>0</v>
      </c>
      <c r="DK29" s="211">
        <v>0</v>
      </c>
      <c r="DL29" s="211">
        <v>0</v>
      </c>
      <c r="DM29" s="211">
        <v>0</v>
      </c>
      <c r="DN29" s="211">
        <v>0</v>
      </c>
      <c r="DO29" s="211">
        <v>0</v>
      </c>
      <c r="DP29" s="211">
        <v>0</v>
      </c>
      <c r="DQ29" s="211">
        <v>0</v>
      </c>
      <c r="DR29" s="211" t="s">
        <v>493</v>
      </c>
      <c r="DS29" s="211" t="s">
        <v>493</v>
      </c>
      <c r="DT29" s="211">
        <v>0</v>
      </c>
      <c r="DU29" s="211" t="s">
        <v>493</v>
      </c>
      <c r="DV29" s="211" t="s">
        <v>493</v>
      </c>
      <c r="DW29" s="211" t="s">
        <v>493</v>
      </c>
      <c r="DX29" s="211" t="s">
        <v>493</v>
      </c>
      <c r="DY29" s="211">
        <v>0</v>
      </c>
      <c r="DZ29" s="211">
        <f t="shared" si="32"/>
        <v>0</v>
      </c>
      <c r="EA29" s="211">
        <v>0</v>
      </c>
      <c r="EB29" s="211">
        <v>0</v>
      </c>
      <c r="EC29" s="211">
        <v>0</v>
      </c>
      <c r="ED29" s="211">
        <v>0</v>
      </c>
      <c r="EE29" s="211">
        <v>0</v>
      </c>
      <c r="EF29" s="211">
        <v>0</v>
      </c>
      <c r="EG29" s="211">
        <v>0</v>
      </c>
      <c r="EH29" s="211">
        <v>0</v>
      </c>
      <c r="EI29" s="211">
        <v>0</v>
      </c>
      <c r="EJ29" s="211">
        <v>0</v>
      </c>
      <c r="EK29" s="211" t="s">
        <v>493</v>
      </c>
      <c r="EL29" s="211" t="s">
        <v>493</v>
      </c>
      <c r="EM29" s="211" t="s">
        <v>493</v>
      </c>
      <c r="EN29" s="211">
        <v>0</v>
      </c>
      <c r="EO29" s="211">
        <v>0</v>
      </c>
      <c r="EP29" s="211" t="s">
        <v>493</v>
      </c>
      <c r="EQ29" s="211" t="s">
        <v>493</v>
      </c>
      <c r="ER29" s="211" t="s">
        <v>493</v>
      </c>
      <c r="ES29" s="211">
        <v>0</v>
      </c>
      <c r="ET29" s="211">
        <v>0</v>
      </c>
      <c r="EU29" s="211">
        <f t="shared" si="33"/>
        <v>107</v>
      </c>
      <c r="EV29" s="211">
        <v>0</v>
      </c>
      <c r="EW29" s="211">
        <v>0</v>
      </c>
      <c r="EX29" s="211">
        <v>0</v>
      </c>
      <c r="EY29" s="211">
        <v>56</v>
      </c>
      <c r="EZ29" s="211">
        <v>28</v>
      </c>
      <c r="FA29" s="211">
        <v>8</v>
      </c>
      <c r="FB29" s="211">
        <v>0</v>
      </c>
      <c r="FC29" s="211">
        <v>15</v>
      </c>
      <c r="FD29" s="211">
        <v>0</v>
      </c>
      <c r="FE29" s="211">
        <v>0</v>
      </c>
      <c r="FF29" s="211">
        <v>0</v>
      </c>
      <c r="FG29" s="211">
        <v>0</v>
      </c>
      <c r="FH29" s="211" t="s">
        <v>493</v>
      </c>
      <c r="FI29" s="211" t="s">
        <v>493</v>
      </c>
      <c r="FJ29" s="211" t="s">
        <v>493</v>
      </c>
      <c r="FK29" s="211">
        <v>0</v>
      </c>
      <c r="FL29" s="211">
        <v>0</v>
      </c>
      <c r="FM29" s="211">
        <v>0</v>
      </c>
      <c r="FN29" s="211">
        <v>0</v>
      </c>
      <c r="FO29" s="211">
        <v>0</v>
      </c>
    </row>
    <row r="30" spans="1:171" s="177" customFormat="1" ht="12" customHeight="1">
      <c r="A30" s="178" t="s">
        <v>152</v>
      </c>
      <c r="B30" s="179" t="s">
        <v>198</v>
      </c>
      <c r="C30" s="178" t="s">
        <v>199</v>
      </c>
      <c r="D30" s="211">
        <f t="shared" si="6"/>
        <v>723</v>
      </c>
      <c r="E30" s="211">
        <f t="shared" si="7"/>
        <v>265</v>
      </c>
      <c r="F30" s="211">
        <f t="shared" si="8"/>
        <v>4</v>
      </c>
      <c r="G30" s="211">
        <f t="shared" si="9"/>
        <v>14</v>
      </c>
      <c r="H30" s="211">
        <f t="shared" si="10"/>
        <v>231</v>
      </c>
      <c r="I30" s="211">
        <f t="shared" si="11"/>
        <v>140</v>
      </c>
      <c r="J30" s="211">
        <f t="shared" si="12"/>
        <v>30</v>
      </c>
      <c r="K30" s="211">
        <f t="shared" si="13"/>
        <v>0</v>
      </c>
      <c r="L30" s="211">
        <f t="shared" si="14"/>
        <v>35</v>
      </c>
      <c r="M30" s="211">
        <f t="shared" si="15"/>
        <v>0</v>
      </c>
      <c r="N30" s="211">
        <f t="shared" si="16"/>
        <v>0</v>
      </c>
      <c r="O30" s="211">
        <f t="shared" si="17"/>
        <v>0</v>
      </c>
      <c r="P30" s="211">
        <f t="shared" si="18"/>
        <v>0</v>
      </c>
      <c r="Q30" s="211">
        <f t="shared" si="19"/>
        <v>0</v>
      </c>
      <c r="R30" s="211">
        <f t="shared" si="20"/>
        <v>0</v>
      </c>
      <c r="S30" s="211">
        <f t="shared" si="21"/>
        <v>0</v>
      </c>
      <c r="T30" s="211">
        <f t="shared" si="22"/>
        <v>0</v>
      </c>
      <c r="U30" s="211">
        <f t="shared" si="23"/>
        <v>0</v>
      </c>
      <c r="V30" s="211">
        <f t="shared" si="24"/>
        <v>0</v>
      </c>
      <c r="W30" s="211">
        <f t="shared" si="25"/>
        <v>0</v>
      </c>
      <c r="X30" s="211">
        <f t="shared" si="26"/>
        <v>4</v>
      </c>
      <c r="Y30" s="211">
        <f t="shared" si="27"/>
        <v>0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 t="s">
        <v>493</v>
      </c>
      <c r="AK30" s="211" t="s">
        <v>493</v>
      </c>
      <c r="AL30" s="211">
        <v>0</v>
      </c>
      <c r="AM30" s="211" t="s">
        <v>493</v>
      </c>
      <c r="AN30" s="211" t="s">
        <v>493</v>
      </c>
      <c r="AO30" s="211">
        <v>0</v>
      </c>
      <c r="AP30" s="211" t="s">
        <v>493</v>
      </c>
      <c r="AQ30" s="211">
        <v>0</v>
      </c>
      <c r="AR30" s="211" t="s">
        <v>493</v>
      </c>
      <c r="AS30" s="211">
        <v>0</v>
      </c>
      <c r="AT30" s="211">
        <f t="shared" si="28"/>
        <v>186</v>
      </c>
      <c r="AU30" s="211">
        <v>0</v>
      </c>
      <c r="AV30" s="211">
        <v>0</v>
      </c>
      <c r="AW30" s="211">
        <v>0</v>
      </c>
      <c r="AX30" s="211">
        <v>186</v>
      </c>
      <c r="AY30" s="211">
        <v>0</v>
      </c>
      <c r="AZ30" s="211">
        <v>0</v>
      </c>
      <c r="BA30" s="211">
        <v>0</v>
      </c>
      <c r="BB30" s="211">
        <v>0</v>
      </c>
      <c r="BC30" s="211">
        <v>0</v>
      </c>
      <c r="BD30" s="211">
        <v>0</v>
      </c>
      <c r="BE30" s="211" t="s">
        <v>493</v>
      </c>
      <c r="BF30" s="211" t="s">
        <v>493</v>
      </c>
      <c r="BG30" s="211" t="s">
        <v>493</v>
      </c>
      <c r="BH30" s="211" t="s">
        <v>493</v>
      </c>
      <c r="BI30" s="211" t="s">
        <v>493</v>
      </c>
      <c r="BJ30" s="211" t="s">
        <v>493</v>
      </c>
      <c r="BK30" s="211" t="s">
        <v>493</v>
      </c>
      <c r="BL30" s="211" t="s">
        <v>493</v>
      </c>
      <c r="BM30" s="211" t="s">
        <v>493</v>
      </c>
      <c r="BN30" s="211">
        <v>0</v>
      </c>
      <c r="BO30" s="211">
        <f t="shared" si="29"/>
        <v>0</v>
      </c>
      <c r="BP30" s="211">
        <v>0</v>
      </c>
      <c r="BQ30" s="211">
        <v>0</v>
      </c>
      <c r="BR30" s="211">
        <v>0</v>
      </c>
      <c r="BS30" s="211">
        <v>0</v>
      </c>
      <c r="BT30" s="211">
        <v>0</v>
      </c>
      <c r="BU30" s="211">
        <v>0</v>
      </c>
      <c r="BV30" s="211">
        <v>0</v>
      </c>
      <c r="BW30" s="211">
        <v>0</v>
      </c>
      <c r="BX30" s="211">
        <v>0</v>
      </c>
      <c r="BY30" s="211">
        <v>0</v>
      </c>
      <c r="BZ30" s="211">
        <v>0</v>
      </c>
      <c r="CA30" s="211">
        <v>0</v>
      </c>
      <c r="CB30" s="211" t="s">
        <v>493</v>
      </c>
      <c r="CC30" s="211" t="s">
        <v>493</v>
      </c>
      <c r="CD30" s="211" t="s">
        <v>493</v>
      </c>
      <c r="CE30" s="211" t="s">
        <v>493</v>
      </c>
      <c r="CF30" s="211" t="s">
        <v>493</v>
      </c>
      <c r="CG30" s="211" t="s">
        <v>493</v>
      </c>
      <c r="CH30" s="211" t="s">
        <v>493</v>
      </c>
      <c r="CI30" s="211">
        <v>0</v>
      </c>
      <c r="CJ30" s="211">
        <f t="shared" si="30"/>
        <v>0</v>
      </c>
      <c r="CK30" s="211">
        <v>0</v>
      </c>
      <c r="CL30" s="211">
        <v>0</v>
      </c>
      <c r="CM30" s="211">
        <v>0</v>
      </c>
      <c r="CN30" s="211">
        <v>0</v>
      </c>
      <c r="CO30" s="211">
        <v>0</v>
      </c>
      <c r="CP30" s="211">
        <v>0</v>
      </c>
      <c r="CQ30" s="211">
        <v>0</v>
      </c>
      <c r="CR30" s="211">
        <v>0</v>
      </c>
      <c r="CS30" s="211">
        <v>0</v>
      </c>
      <c r="CT30" s="211">
        <v>0</v>
      </c>
      <c r="CU30" s="211">
        <v>0</v>
      </c>
      <c r="CV30" s="211">
        <v>0</v>
      </c>
      <c r="CW30" s="211" t="s">
        <v>493</v>
      </c>
      <c r="CX30" s="211" t="s">
        <v>493</v>
      </c>
      <c r="CY30" s="211" t="s">
        <v>493</v>
      </c>
      <c r="CZ30" s="211" t="s">
        <v>493</v>
      </c>
      <c r="DA30" s="211" t="s">
        <v>493</v>
      </c>
      <c r="DB30" s="211" t="s">
        <v>493</v>
      </c>
      <c r="DC30" s="211" t="s">
        <v>493</v>
      </c>
      <c r="DD30" s="211">
        <v>0</v>
      </c>
      <c r="DE30" s="211">
        <f t="shared" si="31"/>
        <v>0</v>
      </c>
      <c r="DF30" s="211">
        <v>0</v>
      </c>
      <c r="DG30" s="211">
        <v>0</v>
      </c>
      <c r="DH30" s="211">
        <v>0</v>
      </c>
      <c r="DI30" s="211">
        <v>0</v>
      </c>
      <c r="DJ30" s="211">
        <v>0</v>
      </c>
      <c r="DK30" s="211">
        <v>0</v>
      </c>
      <c r="DL30" s="211">
        <v>0</v>
      </c>
      <c r="DM30" s="211">
        <v>0</v>
      </c>
      <c r="DN30" s="211">
        <v>0</v>
      </c>
      <c r="DO30" s="211">
        <v>0</v>
      </c>
      <c r="DP30" s="211">
        <v>0</v>
      </c>
      <c r="DQ30" s="211">
        <v>0</v>
      </c>
      <c r="DR30" s="211" t="s">
        <v>493</v>
      </c>
      <c r="DS30" s="211" t="s">
        <v>493</v>
      </c>
      <c r="DT30" s="211">
        <v>0</v>
      </c>
      <c r="DU30" s="211" t="s">
        <v>493</v>
      </c>
      <c r="DV30" s="211" t="s">
        <v>493</v>
      </c>
      <c r="DW30" s="211" t="s">
        <v>493</v>
      </c>
      <c r="DX30" s="211" t="s">
        <v>493</v>
      </c>
      <c r="DY30" s="211">
        <v>0</v>
      </c>
      <c r="DZ30" s="211">
        <f t="shared" si="32"/>
        <v>0</v>
      </c>
      <c r="EA30" s="211">
        <v>0</v>
      </c>
      <c r="EB30" s="211">
        <v>0</v>
      </c>
      <c r="EC30" s="211">
        <v>0</v>
      </c>
      <c r="ED30" s="211">
        <v>0</v>
      </c>
      <c r="EE30" s="211">
        <v>0</v>
      </c>
      <c r="EF30" s="211">
        <v>0</v>
      </c>
      <c r="EG30" s="211">
        <v>0</v>
      </c>
      <c r="EH30" s="211">
        <v>0</v>
      </c>
      <c r="EI30" s="211">
        <v>0</v>
      </c>
      <c r="EJ30" s="211">
        <v>0</v>
      </c>
      <c r="EK30" s="211" t="s">
        <v>493</v>
      </c>
      <c r="EL30" s="211" t="s">
        <v>493</v>
      </c>
      <c r="EM30" s="211" t="s">
        <v>493</v>
      </c>
      <c r="EN30" s="211">
        <v>0</v>
      </c>
      <c r="EO30" s="211">
        <v>0</v>
      </c>
      <c r="EP30" s="211" t="s">
        <v>493</v>
      </c>
      <c r="EQ30" s="211" t="s">
        <v>493</v>
      </c>
      <c r="ER30" s="211" t="s">
        <v>493</v>
      </c>
      <c r="ES30" s="211">
        <v>0</v>
      </c>
      <c r="ET30" s="211">
        <v>0</v>
      </c>
      <c r="EU30" s="211">
        <f t="shared" si="33"/>
        <v>537</v>
      </c>
      <c r="EV30" s="211">
        <v>265</v>
      </c>
      <c r="EW30" s="211">
        <v>4</v>
      </c>
      <c r="EX30" s="211">
        <v>14</v>
      </c>
      <c r="EY30" s="211">
        <v>45</v>
      </c>
      <c r="EZ30" s="211">
        <v>140</v>
      </c>
      <c r="FA30" s="211">
        <v>30</v>
      </c>
      <c r="FB30" s="211">
        <v>0</v>
      </c>
      <c r="FC30" s="211">
        <v>35</v>
      </c>
      <c r="FD30" s="211">
        <v>0</v>
      </c>
      <c r="FE30" s="211">
        <v>0</v>
      </c>
      <c r="FF30" s="211">
        <v>0</v>
      </c>
      <c r="FG30" s="211">
        <v>0</v>
      </c>
      <c r="FH30" s="211" t="s">
        <v>493</v>
      </c>
      <c r="FI30" s="211" t="s">
        <v>493</v>
      </c>
      <c r="FJ30" s="211" t="s">
        <v>493</v>
      </c>
      <c r="FK30" s="211">
        <v>0</v>
      </c>
      <c r="FL30" s="211">
        <v>0</v>
      </c>
      <c r="FM30" s="211">
        <v>0</v>
      </c>
      <c r="FN30" s="211">
        <v>0</v>
      </c>
      <c r="FO30" s="211">
        <v>4</v>
      </c>
    </row>
    <row r="31" spans="1:171" s="177" customFormat="1" ht="12" customHeight="1">
      <c r="A31" s="178" t="s">
        <v>152</v>
      </c>
      <c r="B31" s="179" t="s">
        <v>200</v>
      </c>
      <c r="C31" s="178" t="s">
        <v>201</v>
      </c>
      <c r="D31" s="211">
        <f t="shared" si="6"/>
        <v>41</v>
      </c>
      <c r="E31" s="211">
        <f t="shared" si="7"/>
        <v>7</v>
      </c>
      <c r="F31" s="211">
        <f t="shared" si="8"/>
        <v>0</v>
      </c>
      <c r="G31" s="211">
        <f t="shared" si="9"/>
        <v>0</v>
      </c>
      <c r="H31" s="211">
        <f t="shared" si="10"/>
        <v>7</v>
      </c>
      <c r="I31" s="211">
        <f t="shared" si="11"/>
        <v>18</v>
      </c>
      <c r="J31" s="211">
        <f t="shared" si="12"/>
        <v>4</v>
      </c>
      <c r="K31" s="211">
        <f t="shared" si="13"/>
        <v>0</v>
      </c>
      <c r="L31" s="211">
        <f t="shared" si="14"/>
        <v>5</v>
      </c>
      <c r="M31" s="211">
        <f t="shared" si="15"/>
        <v>0</v>
      </c>
      <c r="N31" s="211">
        <f t="shared" si="16"/>
        <v>0</v>
      </c>
      <c r="O31" s="211">
        <f t="shared" si="17"/>
        <v>0</v>
      </c>
      <c r="P31" s="211">
        <f t="shared" si="18"/>
        <v>0</v>
      </c>
      <c r="Q31" s="211">
        <f t="shared" si="19"/>
        <v>0</v>
      </c>
      <c r="R31" s="211">
        <f t="shared" si="20"/>
        <v>0</v>
      </c>
      <c r="S31" s="211">
        <f t="shared" si="21"/>
        <v>0</v>
      </c>
      <c r="T31" s="211">
        <f t="shared" si="22"/>
        <v>0</v>
      </c>
      <c r="U31" s="211">
        <f t="shared" si="23"/>
        <v>0</v>
      </c>
      <c r="V31" s="211">
        <f t="shared" si="24"/>
        <v>0</v>
      </c>
      <c r="W31" s="211">
        <f t="shared" si="25"/>
        <v>0</v>
      </c>
      <c r="X31" s="211">
        <f t="shared" si="26"/>
        <v>0</v>
      </c>
      <c r="Y31" s="211">
        <f t="shared" si="27"/>
        <v>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 t="s">
        <v>493</v>
      </c>
      <c r="AK31" s="211" t="s">
        <v>493</v>
      </c>
      <c r="AL31" s="211">
        <v>0</v>
      </c>
      <c r="AM31" s="211" t="s">
        <v>493</v>
      </c>
      <c r="AN31" s="211" t="s">
        <v>493</v>
      </c>
      <c r="AO31" s="211">
        <v>0</v>
      </c>
      <c r="AP31" s="211" t="s">
        <v>493</v>
      </c>
      <c r="AQ31" s="211">
        <v>0</v>
      </c>
      <c r="AR31" s="211" t="s">
        <v>493</v>
      </c>
      <c r="AS31" s="211">
        <v>0</v>
      </c>
      <c r="AT31" s="211">
        <f t="shared" si="28"/>
        <v>0</v>
      </c>
      <c r="AU31" s="211">
        <v>0</v>
      </c>
      <c r="AV31" s="211">
        <v>0</v>
      </c>
      <c r="AW31" s="211">
        <v>0</v>
      </c>
      <c r="AX31" s="211">
        <v>0</v>
      </c>
      <c r="AY31" s="211">
        <v>0</v>
      </c>
      <c r="AZ31" s="211">
        <v>0</v>
      </c>
      <c r="BA31" s="211">
        <v>0</v>
      </c>
      <c r="BB31" s="211">
        <v>0</v>
      </c>
      <c r="BC31" s="211">
        <v>0</v>
      </c>
      <c r="BD31" s="211">
        <v>0</v>
      </c>
      <c r="BE31" s="211" t="s">
        <v>493</v>
      </c>
      <c r="BF31" s="211" t="s">
        <v>493</v>
      </c>
      <c r="BG31" s="211" t="s">
        <v>493</v>
      </c>
      <c r="BH31" s="211" t="s">
        <v>493</v>
      </c>
      <c r="BI31" s="211" t="s">
        <v>493</v>
      </c>
      <c r="BJ31" s="211" t="s">
        <v>493</v>
      </c>
      <c r="BK31" s="211" t="s">
        <v>493</v>
      </c>
      <c r="BL31" s="211" t="s">
        <v>493</v>
      </c>
      <c r="BM31" s="211" t="s">
        <v>493</v>
      </c>
      <c r="BN31" s="211">
        <v>0</v>
      </c>
      <c r="BO31" s="211">
        <f t="shared" si="29"/>
        <v>0</v>
      </c>
      <c r="BP31" s="211">
        <v>0</v>
      </c>
      <c r="BQ31" s="211">
        <v>0</v>
      </c>
      <c r="BR31" s="211">
        <v>0</v>
      </c>
      <c r="BS31" s="211">
        <v>0</v>
      </c>
      <c r="BT31" s="211">
        <v>0</v>
      </c>
      <c r="BU31" s="211">
        <v>0</v>
      </c>
      <c r="BV31" s="211">
        <v>0</v>
      </c>
      <c r="BW31" s="211">
        <v>0</v>
      </c>
      <c r="BX31" s="211">
        <v>0</v>
      </c>
      <c r="BY31" s="211">
        <v>0</v>
      </c>
      <c r="BZ31" s="211">
        <v>0</v>
      </c>
      <c r="CA31" s="211">
        <v>0</v>
      </c>
      <c r="CB31" s="211" t="s">
        <v>493</v>
      </c>
      <c r="CC31" s="211" t="s">
        <v>493</v>
      </c>
      <c r="CD31" s="211" t="s">
        <v>493</v>
      </c>
      <c r="CE31" s="211" t="s">
        <v>493</v>
      </c>
      <c r="CF31" s="211" t="s">
        <v>493</v>
      </c>
      <c r="CG31" s="211" t="s">
        <v>493</v>
      </c>
      <c r="CH31" s="211" t="s">
        <v>493</v>
      </c>
      <c r="CI31" s="211">
        <v>0</v>
      </c>
      <c r="CJ31" s="211">
        <f t="shared" si="30"/>
        <v>0</v>
      </c>
      <c r="CK31" s="211">
        <v>0</v>
      </c>
      <c r="CL31" s="211">
        <v>0</v>
      </c>
      <c r="CM31" s="211">
        <v>0</v>
      </c>
      <c r="CN31" s="211">
        <v>0</v>
      </c>
      <c r="CO31" s="211">
        <v>0</v>
      </c>
      <c r="CP31" s="211">
        <v>0</v>
      </c>
      <c r="CQ31" s="211">
        <v>0</v>
      </c>
      <c r="CR31" s="211">
        <v>0</v>
      </c>
      <c r="CS31" s="211">
        <v>0</v>
      </c>
      <c r="CT31" s="211">
        <v>0</v>
      </c>
      <c r="CU31" s="211">
        <v>0</v>
      </c>
      <c r="CV31" s="211">
        <v>0</v>
      </c>
      <c r="CW31" s="211" t="s">
        <v>493</v>
      </c>
      <c r="CX31" s="211" t="s">
        <v>493</v>
      </c>
      <c r="CY31" s="211" t="s">
        <v>493</v>
      </c>
      <c r="CZ31" s="211" t="s">
        <v>493</v>
      </c>
      <c r="DA31" s="211" t="s">
        <v>493</v>
      </c>
      <c r="DB31" s="211" t="s">
        <v>493</v>
      </c>
      <c r="DC31" s="211" t="s">
        <v>493</v>
      </c>
      <c r="DD31" s="211">
        <v>0</v>
      </c>
      <c r="DE31" s="211">
        <f t="shared" si="31"/>
        <v>0</v>
      </c>
      <c r="DF31" s="211">
        <v>0</v>
      </c>
      <c r="DG31" s="211">
        <v>0</v>
      </c>
      <c r="DH31" s="211">
        <v>0</v>
      </c>
      <c r="DI31" s="211">
        <v>0</v>
      </c>
      <c r="DJ31" s="211">
        <v>0</v>
      </c>
      <c r="DK31" s="211">
        <v>0</v>
      </c>
      <c r="DL31" s="211">
        <v>0</v>
      </c>
      <c r="DM31" s="211">
        <v>0</v>
      </c>
      <c r="DN31" s="211">
        <v>0</v>
      </c>
      <c r="DO31" s="211">
        <v>0</v>
      </c>
      <c r="DP31" s="211">
        <v>0</v>
      </c>
      <c r="DQ31" s="211">
        <v>0</v>
      </c>
      <c r="DR31" s="211" t="s">
        <v>493</v>
      </c>
      <c r="DS31" s="211" t="s">
        <v>493</v>
      </c>
      <c r="DT31" s="211">
        <v>0</v>
      </c>
      <c r="DU31" s="211" t="s">
        <v>493</v>
      </c>
      <c r="DV31" s="211" t="s">
        <v>493</v>
      </c>
      <c r="DW31" s="211" t="s">
        <v>493</v>
      </c>
      <c r="DX31" s="211" t="s">
        <v>493</v>
      </c>
      <c r="DY31" s="211">
        <v>0</v>
      </c>
      <c r="DZ31" s="211">
        <f t="shared" si="32"/>
        <v>0</v>
      </c>
      <c r="EA31" s="211">
        <v>0</v>
      </c>
      <c r="EB31" s="211">
        <v>0</v>
      </c>
      <c r="EC31" s="211">
        <v>0</v>
      </c>
      <c r="ED31" s="211">
        <v>0</v>
      </c>
      <c r="EE31" s="211">
        <v>0</v>
      </c>
      <c r="EF31" s="211">
        <v>0</v>
      </c>
      <c r="EG31" s="211">
        <v>0</v>
      </c>
      <c r="EH31" s="211">
        <v>0</v>
      </c>
      <c r="EI31" s="211">
        <v>0</v>
      </c>
      <c r="EJ31" s="211">
        <v>0</v>
      </c>
      <c r="EK31" s="211" t="s">
        <v>493</v>
      </c>
      <c r="EL31" s="211" t="s">
        <v>493</v>
      </c>
      <c r="EM31" s="211" t="s">
        <v>493</v>
      </c>
      <c r="EN31" s="211">
        <v>0</v>
      </c>
      <c r="EO31" s="211">
        <v>0</v>
      </c>
      <c r="EP31" s="211" t="s">
        <v>493</v>
      </c>
      <c r="EQ31" s="211" t="s">
        <v>493</v>
      </c>
      <c r="ER31" s="211" t="s">
        <v>493</v>
      </c>
      <c r="ES31" s="211">
        <v>0</v>
      </c>
      <c r="ET31" s="211">
        <v>0</v>
      </c>
      <c r="EU31" s="211">
        <f t="shared" si="33"/>
        <v>41</v>
      </c>
      <c r="EV31" s="211">
        <v>7</v>
      </c>
      <c r="EW31" s="211">
        <v>0</v>
      </c>
      <c r="EX31" s="211">
        <v>0</v>
      </c>
      <c r="EY31" s="211">
        <v>7</v>
      </c>
      <c r="EZ31" s="211">
        <v>18</v>
      </c>
      <c r="FA31" s="211">
        <v>4</v>
      </c>
      <c r="FB31" s="211">
        <v>0</v>
      </c>
      <c r="FC31" s="211">
        <v>5</v>
      </c>
      <c r="FD31" s="211">
        <v>0</v>
      </c>
      <c r="FE31" s="211">
        <v>0</v>
      </c>
      <c r="FF31" s="211">
        <v>0</v>
      </c>
      <c r="FG31" s="211">
        <v>0</v>
      </c>
      <c r="FH31" s="211" t="s">
        <v>493</v>
      </c>
      <c r="FI31" s="211" t="s">
        <v>493</v>
      </c>
      <c r="FJ31" s="211" t="s">
        <v>493</v>
      </c>
      <c r="FK31" s="211">
        <v>0</v>
      </c>
      <c r="FL31" s="211">
        <v>0</v>
      </c>
      <c r="FM31" s="211">
        <v>0</v>
      </c>
      <c r="FN31" s="211">
        <v>0</v>
      </c>
      <c r="FO31" s="211">
        <v>0</v>
      </c>
    </row>
    <row r="32" spans="1:171" s="177" customFormat="1" ht="12" customHeight="1">
      <c r="A32" s="178" t="s">
        <v>152</v>
      </c>
      <c r="B32" s="179" t="s">
        <v>202</v>
      </c>
      <c r="C32" s="178" t="s">
        <v>203</v>
      </c>
      <c r="D32" s="211">
        <f t="shared" si="6"/>
        <v>170</v>
      </c>
      <c r="E32" s="211">
        <f t="shared" si="7"/>
        <v>7</v>
      </c>
      <c r="F32" s="211">
        <f t="shared" si="8"/>
        <v>0</v>
      </c>
      <c r="G32" s="211">
        <f t="shared" si="9"/>
        <v>0</v>
      </c>
      <c r="H32" s="211">
        <f t="shared" si="10"/>
        <v>56</v>
      </c>
      <c r="I32" s="211">
        <f t="shared" si="11"/>
        <v>57</v>
      </c>
      <c r="J32" s="211">
        <f t="shared" si="12"/>
        <v>14</v>
      </c>
      <c r="K32" s="211">
        <f t="shared" si="13"/>
        <v>1</v>
      </c>
      <c r="L32" s="211">
        <f t="shared" si="14"/>
        <v>33</v>
      </c>
      <c r="M32" s="211">
        <f t="shared" si="15"/>
        <v>2</v>
      </c>
      <c r="N32" s="211">
        <f t="shared" si="16"/>
        <v>0</v>
      </c>
      <c r="O32" s="211">
        <f t="shared" si="17"/>
        <v>0</v>
      </c>
      <c r="P32" s="211">
        <f t="shared" si="18"/>
        <v>0</v>
      </c>
      <c r="Q32" s="211">
        <f t="shared" si="19"/>
        <v>0</v>
      </c>
      <c r="R32" s="211">
        <f t="shared" si="20"/>
        <v>0</v>
      </c>
      <c r="S32" s="211">
        <f t="shared" si="21"/>
        <v>0</v>
      </c>
      <c r="T32" s="211">
        <f t="shared" si="22"/>
        <v>0</v>
      </c>
      <c r="U32" s="211">
        <f t="shared" si="23"/>
        <v>0</v>
      </c>
      <c r="V32" s="211">
        <f t="shared" si="24"/>
        <v>0</v>
      </c>
      <c r="W32" s="211">
        <f t="shared" si="25"/>
        <v>0</v>
      </c>
      <c r="X32" s="211">
        <f t="shared" si="26"/>
        <v>0</v>
      </c>
      <c r="Y32" s="211">
        <f t="shared" si="27"/>
        <v>7</v>
      </c>
      <c r="Z32" s="211">
        <v>7</v>
      </c>
      <c r="AA32" s="211">
        <v>0</v>
      </c>
      <c r="AB32" s="211">
        <v>0</v>
      </c>
      <c r="AC32" s="211">
        <v>0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493</v>
      </c>
      <c r="AK32" s="211" t="s">
        <v>493</v>
      </c>
      <c r="AL32" s="211">
        <v>0</v>
      </c>
      <c r="AM32" s="211" t="s">
        <v>493</v>
      </c>
      <c r="AN32" s="211" t="s">
        <v>493</v>
      </c>
      <c r="AO32" s="211">
        <v>0</v>
      </c>
      <c r="AP32" s="211" t="s">
        <v>493</v>
      </c>
      <c r="AQ32" s="211">
        <v>0</v>
      </c>
      <c r="AR32" s="211" t="s">
        <v>493</v>
      </c>
      <c r="AS32" s="211">
        <v>0</v>
      </c>
      <c r="AT32" s="211">
        <f t="shared" si="28"/>
        <v>58</v>
      </c>
      <c r="AU32" s="211">
        <v>0</v>
      </c>
      <c r="AV32" s="211">
        <v>0</v>
      </c>
      <c r="AW32" s="211">
        <v>0</v>
      </c>
      <c r="AX32" s="211">
        <v>56</v>
      </c>
      <c r="AY32" s="211">
        <v>0</v>
      </c>
      <c r="AZ32" s="211">
        <v>0</v>
      </c>
      <c r="BA32" s="211">
        <v>0</v>
      </c>
      <c r="BB32" s="211">
        <v>0</v>
      </c>
      <c r="BC32" s="211">
        <v>2</v>
      </c>
      <c r="BD32" s="211">
        <v>0</v>
      </c>
      <c r="BE32" s="211" t="s">
        <v>493</v>
      </c>
      <c r="BF32" s="211" t="s">
        <v>493</v>
      </c>
      <c r="BG32" s="211" t="s">
        <v>493</v>
      </c>
      <c r="BH32" s="211" t="s">
        <v>493</v>
      </c>
      <c r="BI32" s="211" t="s">
        <v>493</v>
      </c>
      <c r="BJ32" s="211" t="s">
        <v>493</v>
      </c>
      <c r="BK32" s="211" t="s">
        <v>493</v>
      </c>
      <c r="BL32" s="211" t="s">
        <v>493</v>
      </c>
      <c r="BM32" s="211" t="s">
        <v>493</v>
      </c>
      <c r="BN32" s="211">
        <v>0</v>
      </c>
      <c r="BO32" s="211">
        <f t="shared" si="29"/>
        <v>0</v>
      </c>
      <c r="BP32" s="211">
        <v>0</v>
      </c>
      <c r="BQ32" s="211">
        <v>0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0</v>
      </c>
      <c r="BZ32" s="211">
        <v>0</v>
      </c>
      <c r="CA32" s="211">
        <v>0</v>
      </c>
      <c r="CB32" s="211" t="s">
        <v>493</v>
      </c>
      <c r="CC32" s="211" t="s">
        <v>493</v>
      </c>
      <c r="CD32" s="211" t="s">
        <v>493</v>
      </c>
      <c r="CE32" s="211" t="s">
        <v>493</v>
      </c>
      <c r="CF32" s="211" t="s">
        <v>493</v>
      </c>
      <c r="CG32" s="211" t="s">
        <v>493</v>
      </c>
      <c r="CH32" s="211" t="s">
        <v>493</v>
      </c>
      <c r="CI32" s="211">
        <v>0</v>
      </c>
      <c r="CJ32" s="211">
        <f t="shared" si="30"/>
        <v>0</v>
      </c>
      <c r="CK32" s="211">
        <v>0</v>
      </c>
      <c r="CL32" s="211">
        <v>0</v>
      </c>
      <c r="CM32" s="211">
        <v>0</v>
      </c>
      <c r="CN32" s="211">
        <v>0</v>
      </c>
      <c r="CO32" s="211">
        <v>0</v>
      </c>
      <c r="CP32" s="211">
        <v>0</v>
      </c>
      <c r="CQ32" s="211">
        <v>0</v>
      </c>
      <c r="CR32" s="211">
        <v>0</v>
      </c>
      <c r="CS32" s="211">
        <v>0</v>
      </c>
      <c r="CT32" s="211">
        <v>0</v>
      </c>
      <c r="CU32" s="211">
        <v>0</v>
      </c>
      <c r="CV32" s="211">
        <v>0</v>
      </c>
      <c r="CW32" s="211" t="s">
        <v>493</v>
      </c>
      <c r="CX32" s="211" t="s">
        <v>493</v>
      </c>
      <c r="CY32" s="211" t="s">
        <v>493</v>
      </c>
      <c r="CZ32" s="211" t="s">
        <v>493</v>
      </c>
      <c r="DA32" s="211" t="s">
        <v>493</v>
      </c>
      <c r="DB32" s="211" t="s">
        <v>493</v>
      </c>
      <c r="DC32" s="211" t="s">
        <v>493</v>
      </c>
      <c r="DD32" s="211">
        <v>0</v>
      </c>
      <c r="DE32" s="211">
        <f t="shared" si="31"/>
        <v>0</v>
      </c>
      <c r="DF32" s="211">
        <v>0</v>
      </c>
      <c r="DG32" s="211">
        <v>0</v>
      </c>
      <c r="DH32" s="211">
        <v>0</v>
      </c>
      <c r="DI32" s="211">
        <v>0</v>
      </c>
      <c r="DJ32" s="211">
        <v>0</v>
      </c>
      <c r="DK32" s="211">
        <v>0</v>
      </c>
      <c r="DL32" s="211">
        <v>0</v>
      </c>
      <c r="DM32" s="211">
        <v>0</v>
      </c>
      <c r="DN32" s="211">
        <v>0</v>
      </c>
      <c r="DO32" s="211">
        <v>0</v>
      </c>
      <c r="DP32" s="211">
        <v>0</v>
      </c>
      <c r="DQ32" s="211">
        <v>0</v>
      </c>
      <c r="DR32" s="211" t="s">
        <v>493</v>
      </c>
      <c r="DS32" s="211" t="s">
        <v>493</v>
      </c>
      <c r="DT32" s="211">
        <v>0</v>
      </c>
      <c r="DU32" s="211" t="s">
        <v>493</v>
      </c>
      <c r="DV32" s="211" t="s">
        <v>493</v>
      </c>
      <c r="DW32" s="211" t="s">
        <v>493</v>
      </c>
      <c r="DX32" s="211" t="s">
        <v>493</v>
      </c>
      <c r="DY32" s="211">
        <v>0</v>
      </c>
      <c r="DZ32" s="211">
        <f t="shared" si="32"/>
        <v>0</v>
      </c>
      <c r="EA32" s="211">
        <v>0</v>
      </c>
      <c r="EB32" s="211">
        <v>0</v>
      </c>
      <c r="EC32" s="211">
        <v>0</v>
      </c>
      <c r="ED32" s="211">
        <v>0</v>
      </c>
      <c r="EE32" s="211">
        <v>0</v>
      </c>
      <c r="EF32" s="211">
        <v>0</v>
      </c>
      <c r="EG32" s="211">
        <v>0</v>
      </c>
      <c r="EH32" s="211">
        <v>0</v>
      </c>
      <c r="EI32" s="211">
        <v>0</v>
      </c>
      <c r="EJ32" s="211">
        <v>0</v>
      </c>
      <c r="EK32" s="211" t="s">
        <v>493</v>
      </c>
      <c r="EL32" s="211" t="s">
        <v>493</v>
      </c>
      <c r="EM32" s="211" t="s">
        <v>493</v>
      </c>
      <c r="EN32" s="211">
        <v>0</v>
      </c>
      <c r="EO32" s="211">
        <v>0</v>
      </c>
      <c r="EP32" s="211" t="s">
        <v>493</v>
      </c>
      <c r="EQ32" s="211" t="s">
        <v>493</v>
      </c>
      <c r="ER32" s="211" t="s">
        <v>493</v>
      </c>
      <c r="ES32" s="211">
        <v>0</v>
      </c>
      <c r="ET32" s="211">
        <v>0</v>
      </c>
      <c r="EU32" s="211">
        <f t="shared" si="33"/>
        <v>105</v>
      </c>
      <c r="EV32" s="211">
        <v>0</v>
      </c>
      <c r="EW32" s="211">
        <v>0</v>
      </c>
      <c r="EX32" s="211">
        <v>0</v>
      </c>
      <c r="EY32" s="211">
        <v>0</v>
      </c>
      <c r="EZ32" s="211">
        <v>57</v>
      </c>
      <c r="FA32" s="211">
        <v>14</v>
      </c>
      <c r="FB32" s="211">
        <v>1</v>
      </c>
      <c r="FC32" s="211">
        <v>33</v>
      </c>
      <c r="FD32" s="211">
        <v>0</v>
      </c>
      <c r="FE32" s="211">
        <v>0</v>
      </c>
      <c r="FF32" s="211">
        <v>0</v>
      </c>
      <c r="FG32" s="211">
        <v>0</v>
      </c>
      <c r="FH32" s="211" t="s">
        <v>493</v>
      </c>
      <c r="FI32" s="211" t="s">
        <v>493</v>
      </c>
      <c r="FJ32" s="211" t="s">
        <v>493</v>
      </c>
      <c r="FK32" s="211">
        <v>0</v>
      </c>
      <c r="FL32" s="211">
        <v>0</v>
      </c>
      <c r="FM32" s="211">
        <v>0</v>
      </c>
      <c r="FN32" s="211">
        <v>0</v>
      </c>
      <c r="FO32" s="211">
        <v>0</v>
      </c>
    </row>
    <row r="33" spans="1:171" s="177" customFormat="1" ht="12" customHeight="1">
      <c r="A33" s="178" t="s">
        <v>152</v>
      </c>
      <c r="B33" s="179" t="s">
        <v>204</v>
      </c>
      <c r="C33" s="178" t="s">
        <v>205</v>
      </c>
      <c r="D33" s="211">
        <f t="shared" si="6"/>
        <v>62</v>
      </c>
      <c r="E33" s="211">
        <f t="shared" si="7"/>
        <v>0</v>
      </c>
      <c r="F33" s="211">
        <f t="shared" si="8"/>
        <v>0</v>
      </c>
      <c r="G33" s="211">
        <f t="shared" si="9"/>
        <v>0</v>
      </c>
      <c r="H33" s="211">
        <f t="shared" si="10"/>
        <v>10</v>
      </c>
      <c r="I33" s="211">
        <f t="shared" si="11"/>
        <v>24</v>
      </c>
      <c r="J33" s="211">
        <f t="shared" si="12"/>
        <v>8</v>
      </c>
      <c r="K33" s="211">
        <f t="shared" si="13"/>
        <v>0</v>
      </c>
      <c r="L33" s="211">
        <f t="shared" si="14"/>
        <v>20</v>
      </c>
      <c r="M33" s="211">
        <f t="shared" si="15"/>
        <v>0</v>
      </c>
      <c r="N33" s="211">
        <f t="shared" si="16"/>
        <v>0</v>
      </c>
      <c r="O33" s="211">
        <f t="shared" si="17"/>
        <v>0</v>
      </c>
      <c r="P33" s="211">
        <f t="shared" si="18"/>
        <v>0</v>
      </c>
      <c r="Q33" s="211">
        <f t="shared" si="19"/>
        <v>0</v>
      </c>
      <c r="R33" s="211">
        <f t="shared" si="20"/>
        <v>0</v>
      </c>
      <c r="S33" s="211">
        <f t="shared" si="21"/>
        <v>0</v>
      </c>
      <c r="T33" s="211">
        <f t="shared" si="22"/>
        <v>0</v>
      </c>
      <c r="U33" s="211">
        <f t="shared" si="23"/>
        <v>0</v>
      </c>
      <c r="V33" s="211">
        <f t="shared" si="24"/>
        <v>0</v>
      </c>
      <c r="W33" s="211">
        <f t="shared" si="25"/>
        <v>0</v>
      </c>
      <c r="X33" s="211">
        <f t="shared" si="26"/>
        <v>0</v>
      </c>
      <c r="Y33" s="211">
        <f t="shared" si="27"/>
        <v>0</v>
      </c>
      <c r="Z33" s="211">
        <v>0</v>
      </c>
      <c r="AA33" s="211">
        <v>0</v>
      </c>
      <c r="AB33" s="211">
        <v>0</v>
      </c>
      <c r="AC33" s="211">
        <v>0</v>
      </c>
      <c r="AD33" s="211">
        <v>0</v>
      </c>
      <c r="AE33" s="211">
        <v>0</v>
      </c>
      <c r="AF33" s="211">
        <v>0</v>
      </c>
      <c r="AG33" s="211">
        <v>0</v>
      </c>
      <c r="AH33" s="211">
        <v>0</v>
      </c>
      <c r="AI33" s="211">
        <v>0</v>
      </c>
      <c r="AJ33" s="211" t="s">
        <v>493</v>
      </c>
      <c r="AK33" s="211" t="s">
        <v>493</v>
      </c>
      <c r="AL33" s="211">
        <v>0</v>
      </c>
      <c r="AM33" s="211" t="s">
        <v>493</v>
      </c>
      <c r="AN33" s="211" t="s">
        <v>493</v>
      </c>
      <c r="AO33" s="211">
        <v>0</v>
      </c>
      <c r="AP33" s="211" t="s">
        <v>493</v>
      </c>
      <c r="AQ33" s="211">
        <v>0</v>
      </c>
      <c r="AR33" s="211" t="s">
        <v>493</v>
      </c>
      <c r="AS33" s="211">
        <v>0</v>
      </c>
      <c r="AT33" s="211">
        <f t="shared" si="28"/>
        <v>10</v>
      </c>
      <c r="AU33" s="211">
        <v>0</v>
      </c>
      <c r="AV33" s="211">
        <v>0</v>
      </c>
      <c r="AW33" s="211">
        <v>0</v>
      </c>
      <c r="AX33" s="211">
        <v>10</v>
      </c>
      <c r="AY33" s="211">
        <v>0</v>
      </c>
      <c r="AZ33" s="211">
        <v>0</v>
      </c>
      <c r="BA33" s="211">
        <v>0</v>
      </c>
      <c r="BB33" s="211">
        <v>0</v>
      </c>
      <c r="BC33" s="211">
        <v>0</v>
      </c>
      <c r="BD33" s="211">
        <v>0</v>
      </c>
      <c r="BE33" s="211" t="s">
        <v>493</v>
      </c>
      <c r="BF33" s="211" t="s">
        <v>493</v>
      </c>
      <c r="BG33" s="211" t="s">
        <v>493</v>
      </c>
      <c r="BH33" s="211" t="s">
        <v>493</v>
      </c>
      <c r="BI33" s="211" t="s">
        <v>493</v>
      </c>
      <c r="BJ33" s="211" t="s">
        <v>493</v>
      </c>
      <c r="BK33" s="211" t="s">
        <v>493</v>
      </c>
      <c r="BL33" s="211" t="s">
        <v>493</v>
      </c>
      <c r="BM33" s="211" t="s">
        <v>493</v>
      </c>
      <c r="BN33" s="211">
        <v>0</v>
      </c>
      <c r="BO33" s="211">
        <f t="shared" si="29"/>
        <v>0</v>
      </c>
      <c r="BP33" s="211">
        <v>0</v>
      </c>
      <c r="BQ33" s="211">
        <v>0</v>
      </c>
      <c r="BR33" s="211">
        <v>0</v>
      </c>
      <c r="BS33" s="211">
        <v>0</v>
      </c>
      <c r="BT33" s="211">
        <v>0</v>
      </c>
      <c r="BU33" s="211">
        <v>0</v>
      </c>
      <c r="BV33" s="211">
        <v>0</v>
      </c>
      <c r="BW33" s="211">
        <v>0</v>
      </c>
      <c r="BX33" s="211">
        <v>0</v>
      </c>
      <c r="BY33" s="211">
        <v>0</v>
      </c>
      <c r="BZ33" s="211">
        <v>0</v>
      </c>
      <c r="CA33" s="211">
        <v>0</v>
      </c>
      <c r="CB33" s="211" t="s">
        <v>493</v>
      </c>
      <c r="CC33" s="211" t="s">
        <v>493</v>
      </c>
      <c r="CD33" s="211" t="s">
        <v>493</v>
      </c>
      <c r="CE33" s="211" t="s">
        <v>493</v>
      </c>
      <c r="CF33" s="211" t="s">
        <v>493</v>
      </c>
      <c r="CG33" s="211" t="s">
        <v>493</v>
      </c>
      <c r="CH33" s="211" t="s">
        <v>493</v>
      </c>
      <c r="CI33" s="211">
        <v>0</v>
      </c>
      <c r="CJ33" s="211">
        <f t="shared" si="30"/>
        <v>0</v>
      </c>
      <c r="CK33" s="211">
        <v>0</v>
      </c>
      <c r="CL33" s="211">
        <v>0</v>
      </c>
      <c r="CM33" s="211">
        <v>0</v>
      </c>
      <c r="CN33" s="211">
        <v>0</v>
      </c>
      <c r="CO33" s="211">
        <v>0</v>
      </c>
      <c r="CP33" s="211">
        <v>0</v>
      </c>
      <c r="CQ33" s="211">
        <v>0</v>
      </c>
      <c r="CR33" s="211">
        <v>0</v>
      </c>
      <c r="CS33" s="211">
        <v>0</v>
      </c>
      <c r="CT33" s="211">
        <v>0</v>
      </c>
      <c r="CU33" s="211">
        <v>0</v>
      </c>
      <c r="CV33" s="211">
        <v>0</v>
      </c>
      <c r="CW33" s="211" t="s">
        <v>493</v>
      </c>
      <c r="CX33" s="211" t="s">
        <v>493</v>
      </c>
      <c r="CY33" s="211" t="s">
        <v>493</v>
      </c>
      <c r="CZ33" s="211" t="s">
        <v>493</v>
      </c>
      <c r="DA33" s="211" t="s">
        <v>493</v>
      </c>
      <c r="DB33" s="211" t="s">
        <v>493</v>
      </c>
      <c r="DC33" s="211" t="s">
        <v>493</v>
      </c>
      <c r="DD33" s="211">
        <v>0</v>
      </c>
      <c r="DE33" s="211">
        <f t="shared" si="31"/>
        <v>0</v>
      </c>
      <c r="DF33" s="211">
        <v>0</v>
      </c>
      <c r="DG33" s="211">
        <v>0</v>
      </c>
      <c r="DH33" s="211">
        <v>0</v>
      </c>
      <c r="DI33" s="211">
        <v>0</v>
      </c>
      <c r="DJ33" s="211">
        <v>0</v>
      </c>
      <c r="DK33" s="211">
        <v>0</v>
      </c>
      <c r="DL33" s="211">
        <v>0</v>
      </c>
      <c r="DM33" s="211">
        <v>0</v>
      </c>
      <c r="DN33" s="211">
        <v>0</v>
      </c>
      <c r="DO33" s="211">
        <v>0</v>
      </c>
      <c r="DP33" s="211">
        <v>0</v>
      </c>
      <c r="DQ33" s="211">
        <v>0</v>
      </c>
      <c r="DR33" s="211" t="s">
        <v>493</v>
      </c>
      <c r="DS33" s="211" t="s">
        <v>493</v>
      </c>
      <c r="DT33" s="211">
        <v>0</v>
      </c>
      <c r="DU33" s="211" t="s">
        <v>493</v>
      </c>
      <c r="DV33" s="211" t="s">
        <v>493</v>
      </c>
      <c r="DW33" s="211" t="s">
        <v>493</v>
      </c>
      <c r="DX33" s="211" t="s">
        <v>493</v>
      </c>
      <c r="DY33" s="211">
        <v>0</v>
      </c>
      <c r="DZ33" s="211">
        <f t="shared" si="32"/>
        <v>0</v>
      </c>
      <c r="EA33" s="211">
        <v>0</v>
      </c>
      <c r="EB33" s="211">
        <v>0</v>
      </c>
      <c r="EC33" s="211">
        <v>0</v>
      </c>
      <c r="ED33" s="211">
        <v>0</v>
      </c>
      <c r="EE33" s="211">
        <v>0</v>
      </c>
      <c r="EF33" s="211">
        <v>0</v>
      </c>
      <c r="EG33" s="211">
        <v>0</v>
      </c>
      <c r="EH33" s="211">
        <v>0</v>
      </c>
      <c r="EI33" s="211">
        <v>0</v>
      </c>
      <c r="EJ33" s="211">
        <v>0</v>
      </c>
      <c r="EK33" s="211" t="s">
        <v>493</v>
      </c>
      <c r="EL33" s="211" t="s">
        <v>493</v>
      </c>
      <c r="EM33" s="211" t="s">
        <v>493</v>
      </c>
      <c r="EN33" s="211">
        <v>0</v>
      </c>
      <c r="EO33" s="211">
        <v>0</v>
      </c>
      <c r="EP33" s="211" t="s">
        <v>493</v>
      </c>
      <c r="EQ33" s="211" t="s">
        <v>493</v>
      </c>
      <c r="ER33" s="211" t="s">
        <v>493</v>
      </c>
      <c r="ES33" s="211">
        <v>0</v>
      </c>
      <c r="ET33" s="211">
        <v>0</v>
      </c>
      <c r="EU33" s="211">
        <f t="shared" si="33"/>
        <v>52</v>
      </c>
      <c r="EV33" s="211">
        <v>0</v>
      </c>
      <c r="EW33" s="211">
        <v>0</v>
      </c>
      <c r="EX33" s="211">
        <v>0</v>
      </c>
      <c r="EY33" s="211">
        <v>0</v>
      </c>
      <c r="EZ33" s="211">
        <v>24</v>
      </c>
      <c r="FA33" s="211">
        <v>8</v>
      </c>
      <c r="FB33" s="211">
        <v>0</v>
      </c>
      <c r="FC33" s="211">
        <v>20</v>
      </c>
      <c r="FD33" s="211">
        <v>0</v>
      </c>
      <c r="FE33" s="211">
        <v>0</v>
      </c>
      <c r="FF33" s="211">
        <v>0</v>
      </c>
      <c r="FG33" s="211">
        <v>0</v>
      </c>
      <c r="FH33" s="211" t="s">
        <v>493</v>
      </c>
      <c r="FI33" s="211" t="s">
        <v>493</v>
      </c>
      <c r="FJ33" s="211" t="s">
        <v>493</v>
      </c>
      <c r="FK33" s="211">
        <v>0</v>
      </c>
      <c r="FL33" s="211">
        <v>0</v>
      </c>
      <c r="FM33" s="211">
        <v>0</v>
      </c>
      <c r="FN33" s="211">
        <v>0</v>
      </c>
      <c r="FO33" s="211">
        <v>0</v>
      </c>
    </row>
    <row r="34" spans="1:171" s="177" customFormat="1" ht="12" customHeight="1">
      <c r="A34" s="178" t="s">
        <v>152</v>
      </c>
      <c r="B34" s="179" t="s">
        <v>206</v>
      </c>
      <c r="C34" s="178" t="s">
        <v>207</v>
      </c>
      <c r="D34" s="211">
        <f t="shared" si="6"/>
        <v>371</v>
      </c>
      <c r="E34" s="211">
        <f t="shared" si="7"/>
        <v>0</v>
      </c>
      <c r="F34" s="211">
        <f t="shared" si="8"/>
        <v>0</v>
      </c>
      <c r="G34" s="211">
        <f t="shared" si="9"/>
        <v>0</v>
      </c>
      <c r="H34" s="211">
        <f t="shared" si="10"/>
        <v>44</v>
      </c>
      <c r="I34" s="211">
        <f t="shared" si="11"/>
        <v>183</v>
      </c>
      <c r="J34" s="211">
        <f t="shared" si="12"/>
        <v>39</v>
      </c>
      <c r="K34" s="211">
        <f t="shared" si="13"/>
        <v>0</v>
      </c>
      <c r="L34" s="211">
        <f t="shared" si="14"/>
        <v>99</v>
      </c>
      <c r="M34" s="211">
        <f t="shared" si="15"/>
        <v>0</v>
      </c>
      <c r="N34" s="211">
        <f t="shared" si="16"/>
        <v>0</v>
      </c>
      <c r="O34" s="211">
        <f t="shared" si="17"/>
        <v>0</v>
      </c>
      <c r="P34" s="211">
        <f t="shared" si="18"/>
        <v>0</v>
      </c>
      <c r="Q34" s="211">
        <f t="shared" si="19"/>
        <v>0</v>
      </c>
      <c r="R34" s="211">
        <f t="shared" si="20"/>
        <v>0</v>
      </c>
      <c r="S34" s="211">
        <f t="shared" si="21"/>
        <v>0</v>
      </c>
      <c r="T34" s="211">
        <f t="shared" si="22"/>
        <v>0</v>
      </c>
      <c r="U34" s="211">
        <f t="shared" si="23"/>
        <v>0</v>
      </c>
      <c r="V34" s="211">
        <f t="shared" si="24"/>
        <v>0</v>
      </c>
      <c r="W34" s="211">
        <f t="shared" si="25"/>
        <v>0</v>
      </c>
      <c r="X34" s="211">
        <f t="shared" si="26"/>
        <v>6</v>
      </c>
      <c r="Y34" s="211">
        <f t="shared" si="27"/>
        <v>0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1">
        <v>0</v>
      </c>
      <c r="AF34" s="211">
        <v>0</v>
      </c>
      <c r="AG34" s="211">
        <v>0</v>
      </c>
      <c r="AH34" s="211">
        <v>0</v>
      </c>
      <c r="AI34" s="211">
        <v>0</v>
      </c>
      <c r="AJ34" s="211" t="s">
        <v>493</v>
      </c>
      <c r="AK34" s="211" t="s">
        <v>493</v>
      </c>
      <c r="AL34" s="211">
        <v>0</v>
      </c>
      <c r="AM34" s="211" t="s">
        <v>493</v>
      </c>
      <c r="AN34" s="211" t="s">
        <v>493</v>
      </c>
      <c r="AO34" s="211">
        <v>0</v>
      </c>
      <c r="AP34" s="211" t="s">
        <v>493</v>
      </c>
      <c r="AQ34" s="211">
        <v>0</v>
      </c>
      <c r="AR34" s="211" t="s">
        <v>493</v>
      </c>
      <c r="AS34" s="211">
        <v>0</v>
      </c>
      <c r="AT34" s="211">
        <f t="shared" si="28"/>
        <v>44</v>
      </c>
      <c r="AU34" s="211">
        <v>0</v>
      </c>
      <c r="AV34" s="211">
        <v>0</v>
      </c>
      <c r="AW34" s="211">
        <v>0</v>
      </c>
      <c r="AX34" s="211">
        <v>44</v>
      </c>
      <c r="AY34" s="211">
        <v>0</v>
      </c>
      <c r="AZ34" s="211">
        <v>0</v>
      </c>
      <c r="BA34" s="211">
        <v>0</v>
      </c>
      <c r="BB34" s="211">
        <v>0</v>
      </c>
      <c r="BC34" s="211">
        <v>0</v>
      </c>
      <c r="BD34" s="211">
        <v>0</v>
      </c>
      <c r="BE34" s="211" t="s">
        <v>493</v>
      </c>
      <c r="BF34" s="211" t="s">
        <v>493</v>
      </c>
      <c r="BG34" s="211" t="s">
        <v>493</v>
      </c>
      <c r="BH34" s="211" t="s">
        <v>493</v>
      </c>
      <c r="BI34" s="211" t="s">
        <v>493</v>
      </c>
      <c r="BJ34" s="211" t="s">
        <v>493</v>
      </c>
      <c r="BK34" s="211" t="s">
        <v>493</v>
      </c>
      <c r="BL34" s="211" t="s">
        <v>493</v>
      </c>
      <c r="BM34" s="211" t="s">
        <v>493</v>
      </c>
      <c r="BN34" s="211">
        <v>0</v>
      </c>
      <c r="BO34" s="211">
        <f t="shared" si="29"/>
        <v>6</v>
      </c>
      <c r="BP34" s="211">
        <v>0</v>
      </c>
      <c r="BQ34" s="211">
        <v>0</v>
      </c>
      <c r="BR34" s="211">
        <v>0</v>
      </c>
      <c r="BS34" s="211">
        <v>0</v>
      </c>
      <c r="BT34" s="211">
        <v>0</v>
      </c>
      <c r="BU34" s="211">
        <v>0</v>
      </c>
      <c r="BV34" s="211">
        <v>0</v>
      </c>
      <c r="BW34" s="211">
        <v>0</v>
      </c>
      <c r="BX34" s="211">
        <v>0</v>
      </c>
      <c r="BY34" s="211">
        <v>0</v>
      </c>
      <c r="BZ34" s="211">
        <v>0</v>
      </c>
      <c r="CA34" s="211">
        <v>0</v>
      </c>
      <c r="CB34" s="211" t="s">
        <v>493</v>
      </c>
      <c r="CC34" s="211" t="s">
        <v>493</v>
      </c>
      <c r="CD34" s="211" t="s">
        <v>493</v>
      </c>
      <c r="CE34" s="211" t="s">
        <v>493</v>
      </c>
      <c r="CF34" s="211" t="s">
        <v>493</v>
      </c>
      <c r="CG34" s="211" t="s">
        <v>493</v>
      </c>
      <c r="CH34" s="211" t="s">
        <v>493</v>
      </c>
      <c r="CI34" s="211">
        <v>6</v>
      </c>
      <c r="CJ34" s="211">
        <f t="shared" si="30"/>
        <v>0</v>
      </c>
      <c r="CK34" s="211">
        <v>0</v>
      </c>
      <c r="CL34" s="211">
        <v>0</v>
      </c>
      <c r="CM34" s="211">
        <v>0</v>
      </c>
      <c r="CN34" s="211">
        <v>0</v>
      </c>
      <c r="CO34" s="211">
        <v>0</v>
      </c>
      <c r="CP34" s="211">
        <v>0</v>
      </c>
      <c r="CQ34" s="211">
        <v>0</v>
      </c>
      <c r="CR34" s="211">
        <v>0</v>
      </c>
      <c r="CS34" s="211">
        <v>0</v>
      </c>
      <c r="CT34" s="211">
        <v>0</v>
      </c>
      <c r="CU34" s="211">
        <v>0</v>
      </c>
      <c r="CV34" s="211">
        <v>0</v>
      </c>
      <c r="CW34" s="211" t="s">
        <v>493</v>
      </c>
      <c r="CX34" s="211" t="s">
        <v>493</v>
      </c>
      <c r="CY34" s="211" t="s">
        <v>493</v>
      </c>
      <c r="CZ34" s="211" t="s">
        <v>493</v>
      </c>
      <c r="DA34" s="211" t="s">
        <v>493</v>
      </c>
      <c r="DB34" s="211" t="s">
        <v>493</v>
      </c>
      <c r="DC34" s="211" t="s">
        <v>493</v>
      </c>
      <c r="DD34" s="211">
        <v>0</v>
      </c>
      <c r="DE34" s="211">
        <f t="shared" si="31"/>
        <v>0</v>
      </c>
      <c r="DF34" s="211">
        <v>0</v>
      </c>
      <c r="DG34" s="211">
        <v>0</v>
      </c>
      <c r="DH34" s="211">
        <v>0</v>
      </c>
      <c r="DI34" s="211">
        <v>0</v>
      </c>
      <c r="DJ34" s="211">
        <v>0</v>
      </c>
      <c r="DK34" s="211">
        <v>0</v>
      </c>
      <c r="DL34" s="211">
        <v>0</v>
      </c>
      <c r="DM34" s="211">
        <v>0</v>
      </c>
      <c r="DN34" s="211">
        <v>0</v>
      </c>
      <c r="DO34" s="211">
        <v>0</v>
      </c>
      <c r="DP34" s="211">
        <v>0</v>
      </c>
      <c r="DQ34" s="211">
        <v>0</v>
      </c>
      <c r="DR34" s="211" t="s">
        <v>493</v>
      </c>
      <c r="DS34" s="211" t="s">
        <v>493</v>
      </c>
      <c r="DT34" s="211">
        <v>0</v>
      </c>
      <c r="DU34" s="211" t="s">
        <v>493</v>
      </c>
      <c r="DV34" s="211" t="s">
        <v>493</v>
      </c>
      <c r="DW34" s="211" t="s">
        <v>493</v>
      </c>
      <c r="DX34" s="211" t="s">
        <v>493</v>
      </c>
      <c r="DY34" s="211">
        <v>0</v>
      </c>
      <c r="DZ34" s="211">
        <f t="shared" si="32"/>
        <v>0</v>
      </c>
      <c r="EA34" s="211">
        <v>0</v>
      </c>
      <c r="EB34" s="211">
        <v>0</v>
      </c>
      <c r="EC34" s="211">
        <v>0</v>
      </c>
      <c r="ED34" s="211">
        <v>0</v>
      </c>
      <c r="EE34" s="211">
        <v>0</v>
      </c>
      <c r="EF34" s="211">
        <v>0</v>
      </c>
      <c r="EG34" s="211">
        <v>0</v>
      </c>
      <c r="EH34" s="211">
        <v>0</v>
      </c>
      <c r="EI34" s="211">
        <v>0</v>
      </c>
      <c r="EJ34" s="211">
        <v>0</v>
      </c>
      <c r="EK34" s="211" t="s">
        <v>493</v>
      </c>
      <c r="EL34" s="211" t="s">
        <v>493</v>
      </c>
      <c r="EM34" s="211" t="s">
        <v>493</v>
      </c>
      <c r="EN34" s="211">
        <v>0</v>
      </c>
      <c r="EO34" s="211">
        <v>0</v>
      </c>
      <c r="EP34" s="211" t="s">
        <v>493</v>
      </c>
      <c r="EQ34" s="211" t="s">
        <v>493</v>
      </c>
      <c r="ER34" s="211" t="s">
        <v>493</v>
      </c>
      <c r="ES34" s="211">
        <v>0</v>
      </c>
      <c r="ET34" s="211">
        <v>0</v>
      </c>
      <c r="EU34" s="211">
        <f t="shared" si="33"/>
        <v>321</v>
      </c>
      <c r="EV34" s="211">
        <v>0</v>
      </c>
      <c r="EW34" s="211">
        <v>0</v>
      </c>
      <c r="EX34" s="211">
        <v>0</v>
      </c>
      <c r="EY34" s="211">
        <v>0</v>
      </c>
      <c r="EZ34" s="211">
        <v>183</v>
      </c>
      <c r="FA34" s="211">
        <v>39</v>
      </c>
      <c r="FB34" s="211">
        <v>0</v>
      </c>
      <c r="FC34" s="211">
        <v>99</v>
      </c>
      <c r="FD34" s="211">
        <v>0</v>
      </c>
      <c r="FE34" s="211">
        <v>0</v>
      </c>
      <c r="FF34" s="211">
        <v>0</v>
      </c>
      <c r="FG34" s="211">
        <v>0</v>
      </c>
      <c r="FH34" s="211" t="s">
        <v>493</v>
      </c>
      <c r="FI34" s="211" t="s">
        <v>493</v>
      </c>
      <c r="FJ34" s="211" t="s">
        <v>493</v>
      </c>
      <c r="FK34" s="211">
        <v>0</v>
      </c>
      <c r="FL34" s="211">
        <v>0</v>
      </c>
      <c r="FM34" s="211">
        <v>0</v>
      </c>
      <c r="FN34" s="211">
        <v>0</v>
      </c>
      <c r="FO34" s="211">
        <v>0</v>
      </c>
    </row>
    <row r="35" spans="1:171" s="177" customFormat="1" ht="12" customHeight="1">
      <c r="A35" s="178" t="s">
        <v>152</v>
      </c>
      <c r="B35" s="179" t="s">
        <v>208</v>
      </c>
      <c r="C35" s="178" t="s">
        <v>209</v>
      </c>
      <c r="D35" s="211">
        <f t="shared" si="6"/>
        <v>312</v>
      </c>
      <c r="E35" s="211">
        <f t="shared" si="7"/>
        <v>0</v>
      </c>
      <c r="F35" s="211">
        <f t="shared" si="8"/>
        <v>0</v>
      </c>
      <c r="G35" s="211">
        <f t="shared" si="9"/>
        <v>0</v>
      </c>
      <c r="H35" s="211">
        <f t="shared" si="10"/>
        <v>35</v>
      </c>
      <c r="I35" s="211">
        <f t="shared" si="11"/>
        <v>145</v>
      </c>
      <c r="J35" s="211">
        <f t="shared" si="12"/>
        <v>36</v>
      </c>
      <c r="K35" s="211">
        <f t="shared" si="13"/>
        <v>0</v>
      </c>
      <c r="L35" s="211">
        <f t="shared" si="14"/>
        <v>96</v>
      </c>
      <c r="M35" s="211">
        <f t="shared" si="15"/>
        <v>0</v>
      </c>
      <c r="N35" s="211">
        <f t="shared" si="16"/>
        <v>0</v>
      </c>
      <c r="O35" s="211">
        <f t="shared" si="17"/>
        <v>0</v>
      </c>
      <c r="P35" s="211">
        <f t="shared" si="18"/>
        <v>0</v>
      </c>
      <c r="Q35" s="211">
        <f t="shared" si="19"/>
        <v>0</v>
      </c>
      <c r="R35" s="211">
        <f t="shared" si="20"/>
        <v>0</v>
      </c>
      <c r="S35" s="211">
        <f t="shared" si="21"/>
        <v>0</v>
      </c>
      <c r="T35" s="211">
        <f t="shared" si="22"/>
        <v>0</v>
      </c>
      <c r="U35" s="211">
        <f t="shared" si="23"/>
        <v>0</v>
      </c>
      <c r="V35" s="211">
        <f t="shared" si="24"/>
        <v>0</v>
      </c>
      <c r="W35" s="211">
        <f t="shared" si="25"/>
        <v>0</v>
      </c>
      <c r="X35" s="211">
        <f t="shared" si="26"/>
        <v>0</v>
      </c>
      <c r="Y35" s="211">
        <f t="shared" si="27"/>
        <v>0</v>
      </c>
      <c r="Z35" s="211">
        <v>0</v>
      </c>
      <c r="AA35" s="211">
        <v>0</v>
      </c>
      <c r="AB35" s="211">
        <v>0</v>
      </c>
      <c r="AC35" s="211">
        <v>0</v>
      </c>
      <c r="AD35" s="211">
        <v>0</v>
      </c>
      <c r="AE35" s="211">
        <v>0</v>
      </c>
      <c r="AF35" s="211">
        <v>0</v>
      </c>
      <c r="AG35" s="211">
        <v>0</v>
      </c>
      <c r="AH35" s="211">
        <v>0</v>
      </c>
      <c r="AI35" s="211">
        <v>0</v>
      </c>
      <c r="AJ35" s="211" t="s">
        <v>493</v>
      </c>
      <c r="AK35" s="211" t="s">
        <v>493</v>
      </c>
      <c r="AL35" s="211">
        <v>0</v>
      </c>
      <c r="AM35" s="211" t="s">
        <v>493</v>
      </c>
      <c r="AN35" s="211" t="s">
        <v>493</v>
      </c>
      <c r="AO35" s="211">
        <v>0</v>
      </c>
      <c r="AP35" s="211" t="s">
        <v>493</v>
      </c>
      <c r="AQ35" s="211">
        <v>0</v>
      </c>
      <c r="AR35" s="211" t="s">
        <v>493</v>
      </c>
      <c r="AS35" s="211">
        <v>0</v>
      </c>
      <c r="AT35" s="211">
        <f t="shared" si="28"/>
        <v>35</v>
      </c>
      <c r="AU35" s="211">
        <v>0</v>
      </c>
      <c r="AV35" s="211">
        <v>0</v>
      </c>
      <c r="AW35" s="211">
        <v>0</v>
      </c>
      <c r="AX35" s="211">
        <v>35</v>
      </c>
      <c r="AY35" s="211">
        <v>0</v>
      </c>
      <c r="AZ35" s="211">
        <v>0</v>
      </c>
      <c r="BA35" s="211">
        <v>0</v>
      </c>
      <c r="BB35" s="211">
        <v>0</v>
      </c>
      <c r="BC35" s="211">
        <v>0</v>
      </c>
      <c r="BD35" s="211">
        <v>0</v>
      </c>
      <c r="BE35" s="211" t="s">
        <v>493</v>
      </c>
      <c r="BF35" s="211" t="s">
        <v>493</v>
      </c>
      <c r="BG35" s="211" t="s">
        <v>493</v>
      </c>
      <c r="BH35" s="211" t="s">
        <v>493</v>
      </c>
      <c r="BI35" s="211" t="s">
        <v>493</v>
      </c>
      <c r="BJ35" s="211" t="s">
        <v>493</v>
      </c>
      <c r="BK35" s="211" t="s">
        <v>493</v>
      </c>
      <c r="BL35" s="211" t="s">
        <v>493</v>
      </c>
      <c r="BM35" s="211" t="s">
        <v>493</v>
      </c>
      <c r="BN35" s="211">
        <v>0</v>
      </c>
      <c r="BO35" s="211">
        <f t="shared" si="29"/>
        <v>0</v>
      </c>
      <c r="BP35" s="211">
        <v>0</v>
      </c>
      <c r="BQ35" s="211">
        <v>0</v>
      </c>
      <c r="BR35" s="211">
        <v>0</v>
      </c>
      <c r="BS35" s="211">
        <v>0</v>
      </c>
      <c r="BT35" s="211">
        <v>0</v>
      </c>
      <c r="BU35" s="211">
        <v>0</v>
      </c>
      <c r="BV35" s="211">
        <v>0</v>
      </c>
      <c r="BW35" s="211">
        <v>0</v>
      </c>
      <c r="BX35" s="211">
        <v>0</v>
      </c>
      <c r="BY35" s="211">
        <v>0</v>
      </c>
      <c r="BZ35" s="211">
        <v>0</v>
      </c>
      <c r="CA35" s="211">
        <v>0</v>
      </c>
      <c r="CB35" s="211" t="s">
        <v>493</v>
      </c>
      <c r="CC35" s="211" t="s">
        <v>493</v>
      </c>
      <c r="CD35" s="211" t="s">
        <v>493</v>
      </c>
      <c r="CE35" s="211" t="s">
        <v>493</v>
      </c>
      <c r="CF35" s="211" t="s">
        <v>493</v>
      </c>
      <c r="CG35" s="211" t="s">
        <v>493</v>
      </c>
      <c r="CH35" s="211" t="s">
        <v>493</v>
      </c>
      <c r="CI35" s="211">
        <v>0</v>
      </c>
      <c r="CJ35" s="211">
        <f t="shared" si="30"/>
        <v>0</v>
      </c>
      <c r="CK35" s="211">
        <v>0</v>
      </c>
      <c r="CL35" s="211">
        <v>0</v>
      </c>
      <c r="CM35" s="211">
        <v>0</v>
      </c>
      <c r="CN35" s="211">
        <v>0</v>
      </c>
      <c r="CO35" s="211">
        <v>0</v>
      </c>
      <c r="CP35" s="211">
        <v>0</v>
      </c>
      <c r="CQ35" s="211">
        <v>0</v>
      </c>
      <c r="CR35" s="211">
        <v>0</v>
      </c>
      <c r="CS35" s="211">
        <v>0</v>
      </c>
      <c r="CT35" s="211">
        <v>0</v>
      </c>
      <c r="CU35" s="211">
        <v>0</v>
      </c>
      <c r="CV35" s="211">
        <v>0</v>
      </c>
      <c r="CW35" s="211" t="s">
        <v>493</v>
      </c>
      <c r="CX35" s="211" t="s">
        <v>493</v>
      </c>
      <c r="CY35" s="211" t="s">
        <v>493</v>
      </c>
      <c r="CZ35" s="211" t="s">
        <v>493</v>
      </c>
      <c r="DA35" s="211" t="s">
        <v>493</v>
      </c>
      <c r="DB35" s="211" t="s">
        <v>493</v>
      </c>
      <c r="DC35" s="211" t="s">
        <v>493</v>
      </c>
      <c r="DD35" s="211">
        <v>0</v>
      </c>
      <c r="DE35" s="211">
        <f t="shared" si="31"/>
        <v>0</v>
      </c>
      <c r="DF35" s="211">
        <v>0</v>
      </c>
      <c r="DG35" s="211">
        <v>0</v>
      </c>
      <c r="DH35" s="211">
        <v>0</v>
      </c>
      <c r="DI35" s="211">
        <v>0</v>
      </c>
      <c r="DJ35" s="211">
        <v>0</v>
      </c>
      <c r="DK35" s="211">
        <v>0</v>
      </c>
      <c r="DL35" s="211">
        <v>0</v>
      </c>
      <c r="DM35" s="211">
        <v>0</v>
      </c>
      <c r="DN35" s="211">
        <v>0</v>
      </c>
      <c r="DO35" s="211">
        <v>0</v>
      </c>
      <c r="DP35" s="211">
        <v>0</v>
      </c>
      <c r="DQ35" s="211">
        <v>0</v>
      </c>
      <c r="DR35" s="211" t="s">
        <v>493</v>
      </c>
      <c r="DS35" s="211" t="s">
        <v>493</v>
      </c>
      <c r="DT35" s="211">
        <v>0</v>
      </c>
      <c r="DU35" s="211" t="s">
        <v>493</v>
      </c>
      <c r="DV35" s="211" t="s">
        <v>493</v>
      </c>
      <c r="DW35" s="211" t="s">
        <v>493</v>
      </c>
      <c r="DX35" s="211" t="s">
        <v>493</v>
      </c>
      <c r="DY35" s="211">
        <v>0</v>
      </c>
      <c r="DZ35" s="211">
        <f t="shared" si="32"/>
        <v>0</v>
      </c>
      <c r="EA35" s="211">
        <v>0</v>
      </c>
      <c r="EB35" s="211">
        <v>0</v>
      </c>
      <c r="EC35" s="211">
        <v>0</v>
      </c>
      <c r="ED35" s="211">
        <v>0</v>
      </c>
      <c r="EE35" s="211">
        <v>0</v>
      </c>
      <c r="EF35" s="211">
        <v>0</v>
      </c>
      <c r="EG35" s="211">
        <v>0</v>
      </c>
      <c r="EH35" s="211">
        <v>0</v>
      </c>
      <c r="EI35" s="211">
        <v>0</v>
      </c>
      <c r="EJ35" s="211">
        <v>0</v>
      </c>
      <c r="EK35" s="211" t="s">
        <v>493</v>
      </c>
      <c r="EL35" s="211" t="s">
        <v>493</v>
      </c>
      <c r="EM35" s="211" t="s">
        <v>493</v>
      </c>
      <c r="EN35" s="211">
        <v>0</v>
      </c>
      <c r="EO35" s="211">
        <v>0</v>
      </c>
      <c r="EP35" s="211" t="s">
        <v>493</v>
      </c>
      <c r="EQ35" s="211" t="s">
        <v>493</v>
      </c>
      <c r="ER35" s="211" t="s">
        <v>493</v>
      </c>
      <c r="ES35" s="211">
        <v>0</v>
      </c>
      <c r="ET35" s="211">
        <v>0</v>
      </c>
      <c r="EU35" s="211">
        <f t="shared" si="33"/>
        <v>277</v>
      </c>
      <c r="EV35" s="211">
        <v>0</v>
      </c>
      <c r="EW35" s="211">
        <v>0</v>
      </c>
      <c r="EX35" s="211">
        <v>0</v>
      </c>
      <c r="EY35" s="211">
        <v>0</v>
      </c>
      <c r="EZ35" s="211">
        <v>145</v>
      </c>
      <c r="FA35" s="211">
        <v>36</v>
      </c>
      <c r="FB35" s="211">
        <v>0</v>
      </c>
      <c r="FC35" s="211">
        <v>96</v>
      </c>
      <c r="FD35" s="211">
        <v>0</v>
      </c>
      <c r="FE35" s="211">
        <v>0</v>
      </c>
      <c r="FF35" s="211">
        <v>0</v>
      </c>
      <c r="FG35" s="211">
        <v>0</v>
      </c>
      <c r="FH35" s="211" t="s">
        <v>493</v>
      </c>
      <c r="FI35" s="211" t="s">
        <v>493</v>
      </c>
      <c r="FJ35" s="211" t="s">
        <v>493</v>
      </c>
      <c r="FK35" s="211">
        <v>0</v>
      </c>
      <c r="FL35" s="211">
        <v>0</v>
      </c>
      <c r="FM35" s="211">
        <v>0</v>
      </c>
      <c r="FN35" s="211">
        <v>0</v>
      </c>
      <c r="FO35" s="211">
        <v>0</v>
      </c>
    </row>
    <row r="36" spans="1:171" s="177" customFormat="1" ht="12" customHeight="1">
      <c r="A36" s="178" t="s">
        <v>152</v>
      </c>
      <c r="B36" s="179" t="s">
        <v>210</v>
      </c>
      <c r="C36" s="178" t="s">
        <v>211</v>
      </c>
      <c r="D36" s="211">
        <f t="shared" si="6"/>
        <v>49</v>
      </c>
      <c r="E36" s="211">
        <f t="shared" si="7"/>
        <v>0</v>
      </c>
      <c r="F36" s="211">
        <f t="shared" si="8"/>
        <v>0</v>
      </c>
      <c r="G36" s="211">
        <f t="shared" si="9"/>
        <v>0</v>
      </c>
      <c r="H36" s="211">
        <f t="shared" si="10"/>
        <v>9</v>
      </c>
      <c r="I36" s="211">
        <f t="shared" si="11"/>
        <v>20</v>
      </c>
      <c r="J36" s="211">
        <f t="shared" si="12"/>
        <v>7</v>
      </c>
      <c r="K36" s="211">
        <f t="shared" si="13"/>
        <v>0</v>
      </c>
      <c r="L36" s="211">
        <f t="shared" si="14"/>
        <v>13</v>
      </c>
      <c r="M36" s="211">
        <f t="shared" si="15"/>
        <v>0</v>
      </c>
      <c r="N36" s="211">
        <f t="shared" si="16"/>
        <v>0</v>
      </c>
      <c r="O36" s="211">
        <f t="shared" si="17"/>
        <v>0</v>
      </c>
      <c r="P36" s="211">
        <f t="shared" si="18"/>
        <v>0</v>
      </c>
      <c r="Q36" s="211">
        <f t="shared" si="19"/>
        <v>0</v>
      </c>
      <c r="R36" s="211">
        <f t="shared" si="20"/>
        <v>0</v>
      </c>
      <c r="S36" s="211">
        <f t="shared" si="21"/>
        <v>0</v>
      </c>
      <c r="T36" s="211">
        <f t="shared" si="22"/>
        <v>0</v>
      </c>
      <c r="U36" s="211">
        <f t="shared" si="23"/>
        <v>0</v>
      </c>
      <c r="V36" s="211">
        <f t="shared" si="24"/>
        <v>0</v>
      </c>
      <c r="W36" s="211">
        <f t="shared" si="25"/>
        <v>0</v>
      </c>
      <c r="X36" s="211">
        <f t="shared" si="26"/>
        <v>0</v>
      </c>
      <c r="Y36" s="211">
        <f t="shared" si="27"/>
        <v>0</v>
      </c>
      <c r="Z36" s="211">
        <v>0</v>
      </c>
      <c r="AA36" s="211">
        <v>0</v>
      </c>
      <c r="AB36" s="211">
        <v>0</v>
      </c>
      <c r="AC36" s="211">
        <v>0</v>
      </c>
      <c r="AD36" s="211">
        <v>0</v>
      </c>
      <c r="AE36" s="211">
        <v>0</v>
      </c>
      <c r="AF36" s="211">
        <v>0</v>
      </c>
      <c r="AG36" s="211">
        <v>0</v>
      </c>
      <c r="AH36" s="211">
        <v>0</v>
      </c>
      <c r="AI36" s="211">
        <v>0</v>
      </c>
      <c r="AJ36" s="211" t="s">
        <v>493</v>
      </c>
      <c r="AK36" s="211" t="s">
        <v>493</v>
      </c>
      <c r="AL36" s="211">
        <v>0</v>
      </c>
      <c r="AM36" s="211" t="s">
        <v>493</v>
      </c>
      <c r="AN36" s="211" t="s">
        <v>493</v>
      </c>
      <c r="AO36" s="211">
        <v>0</v>
      </c>
      <c r="AP36" s="211" t="s">
        <v>493</v>
      </c>
      <c r="AQ36" s="211">
        <v>0</v>
      </c>
      <c r="AR36" s="211" t="s">
        <v>493</v>
      </c>
      <c r="AS36" s="211">
        <v>0</v>
      </c>
      <c r="AT36" s="211">
        <f t="shared" si="28"/>
        <v>9</v>
      </c>
      <c r="AU36" s="211">
        <v>0</v>
      </c>
      <c r="AV36" s="211">
        <v>0</v>
      </c>
      <c r="AW36" s="211">
        <v>0</v>
      </c>
      <c r="AX36" s="211">
        <v>9</v>
      </c>
      <c r="AY36" s="211">
        <v>0</v>
      </c>
      <c r="AZ36" s="211">
        <v>0</v>
      </c>
      <c r="BA36" s="211">
        <v>0</v>
      </c>
      <c r="BB36" s="211">
        <v>0</v>
      </c>
      <c r="BC36" s="211">
        <v>0</v>
      </c>
      <c r="BD36" s="211">
        <v>0</v>
      </c>
      <c r="BE36" s="211" t="s">
        <v>493</v>
      </c>
      <c r="BF36" s="211" t="s">
        <v>493</v>
      </c>
      <c r="BG36" s="211" t="s">
        <v>493</v>
      </c>
      <c r="BH36" s="211" t="s">
        <v>493</v>
      </c>
      <c r="BI36" s="211" t="s">
        <v>493</v>
      </c>
      <c r="BJ36" s="211" t="s">
        <v>493</v>
      </c>
      <c r="BK36" s="211" t="s">
        <v>493</v>
      </c>
      <c r="BL36" s="211" t="s">
        <v>493</v>
      </c>
      <c r="BM36" s="211" t="s">
        <v>493</v>
      </c>
      <c r="BN36" s="211">
        <v>0</v>
      </c>
      <c r="BO36" s="211">
        <f t="shared" si="29"/>
        <v>0</v>
      </c>
      <c r="BP36" s="211">
        <v>0</v>
      </c>
      <c r="BQ36" s="211">
        <v>0</v>
      </c>
      <c r="BR36" s="211">
        <v>0</v>
      </c>
      <c r="BS36" s="211">
        <v>0</v>
      </c>
      <c r="BT36" s="211">
        <v>0</v>
      </c>
      <c r="BU36" s="211">
        <v>0</v>
      </c>
      <c r="BV36" s="211">
        <v>0</v>
      </c>
      <c r="BW36" s="211">
        <v>0</v>
      </c>
      <c r="BX36" s="211">
        <v>0</v>
      </c>
      <c r="BY36" s="211">
        <v>0</v>
      </c>
      <c r="BZ36" s="211">
        <v>0</v>
      </c>
      <c r="CA36" s="211">
        <v>0</v>
      </c>
      <c r="CB36" s="211" t="s">
        <v>493</v>
      </c>
      <c r="CC36" s="211" t="s">
        <v>493</v>
      </c>
      <c r="CD36" s="211" t="s">
        <v>493</v>
      </c>
      <c r="CE36" s="211" t="s">
        <v>493</v>
      </c>
      <c r="CF36" s="211" t="s">
        <v>493</v>
      </c>
      <c r="CG36" s="211" t="s">
        <v>493</v>
      </c>
      <c r="CH36" s="211" t="s">
        <v>493</v>
      </c>
      <c r="CI36" s="211">
        <v>0</v>
      </c>
      <c r="CJ36" s="211">
        <f t="shared" si="30"/>
        <v>0</v>
      </c>
      <c r="CK36" s="211">
        <v>0</v>
      </c>
      <c r="CL36" s="211">
        <v>0</v>
      </c>
      <c r="CM36" s="211">
        <v>0</v>
      </c>
      <c r="CN36" s="211">
        <v>0</v>
      </c>
      <c r="CO36" s="211">
        <v>0</v>
      </c>
      <c r="CP36" s="211">
        <v>0</v>
      </c>
      <c r="CQ36" s="211">
        <v>0</v>
      </c>
      <c r="CR36" s="211">
        <v>0</v>
      </c>
      <c r="CS36" s="211">
        <v>0</v>
      </c>
      <c r="CT36" s="211">
        <v>0</v>
      </c>
      <c r="CU36" s="211">
        <v>0</v>
      </c>
      <c r="CV36" s="211">
        <v>0</v>
      </c>
      <c r="CW36" s="211" t="s">
        <v>493</v>
      </c>
      <c r="CX36" s="211" t="s">
        <v>493</v>
      </c>
      <c r="CY36" s="211" t="s">
        <v>493</v>
      </c>
      <c r="CZ36" s="211" t="s">
        <v>493</v>
      </c>
      <c r="DA36" s="211" t="s">
        <v>493</v>
      </c>
      <c r="DB36" s="211" t="s">
        <v>493</v>
      </c>
      <c r="DC36" s="211" t="s">
        <v>493</v>
      </c>
      <c r="DD36" s="211">
        <v>0</v>
      </c>
      <c r="DE36" s="211">
        <f t="shared" si="31"/>
        <v>0</v>
      </c>
      <c r="DF36" s="211">
        <v>0</v>
      </c>
      <c r="DG36" s="211">
        <v>0</v>
      </c>
      <c r="DH36" s="211">
        <v>0</v>
      </c>
      <c r="DI36" s="211">
        <v>0</v>
      </c>
      <c r="DJ36" s="211">
        <v>0</v>
      </c>
      <c r="DK36" s="211">
        <v>0</v>
      </c>
      <c r="DL36" s="211">
        <v>0</v>
      </c>
      <c r="DM36" s="211">
        <v>0</v>
      </c>
      <c r="DN36" s="211">
        <v>0</v>
      </c>
      <c r="DO36" s="211">
        <v>0</v>
      </c>
      <c r="DP36" s="211">
        <v>0</v>
      </c>
      <c r="DQ36" s="211">
        <v>0</v>
      </c>
      <c r="DR36" s="211" t="s">
        <v>493</v>
      </c>
      <c r="DS36" s="211" t="s">
        <v>493</v>
      </c>
      <c r="DT36" s="211">
        <v>0</v>
      </c>
      <c r="DU36" s="211" t="s">
        <v>493</v>
      </c>
      <c r="DV36" s="211" t="s">
        <v>493</v>
      </c>
      <c r="DW36" s="211" t="s">
        <v>493</v>
      </c>
      <c r="DX36" s="211" t="s">
        <v>493</v>
      </c>
      <c r="DY36" s="211">
        <v>0</v>
      </c>
      <c r="DZ36" s="211">
        <f t="shared" si="32"/>
        <v>0</v>
      </c>
      <c r="EA36" s="211">
        <v>0</v>
      </c>
      <c r="EB36" s="211">
        <v>0</v>
      </c>
      <c r="EC36" s="211">
        <v>0</v>
      </c>
      <c r="ED36" s="211">
        <v>0</v>
      </c>
      <c r="EE36" s="211">
        <v>0</v>
      </c>
      <c r="EF36" s="211">
        <v>0</v>
      </c>
      <c r="EG36" s="211">
        <v>0</v>
      </c>
      <c r="EH36" s="211">
        <v>0</v>
      </c>
      <c r="EI36" s="211">
        <v>0</v>
      </c>
      <c r="EJ36" s="211">
        <v>0</v>
      </c>
      <c r="EK36" s="211" t="s">
        <v>493</v>
      </c>
      <c r="EL36" s="211" t="s">
        <v>493</v>
      </c>
      <c r="EM36" s="211" t="s">
        <v>493</v>
      </c>
      <c r="EN36" s="211">
        <v>0</v>
      </c>
      <c r="EO36" s="211">
        <v>0</v>
      </c>
      <c r="EP36" s="211" t="s">
        <v>493</v>
      </c>
      <c r="EQ36" s="211" t="s">
        <v>493</v>
      </c>
      <c r="ER36" s="211" t="s">
        <v>493</v>
      </c>
      <c r="ES36" s="211">
        <v>0</v>
      </c>
      <c r="ET36" s="211">
        <v>0</v>
      </c>
      <c r="EU36" s="211">
        <f t="shared" si="33"/>
        <v>40</v>
      </c>
      <c r="EV36" s="211">
        <v>0</v>
      </c>
      <c r="EW36" s="211">
        <v>0</v>
      </c>
      <c r="EX36" s="211">
        <v>0</v>
      </c>
      <c r="EY36" s="211">
        <v>0</v>
      </c>
      <c r="EZ36" s="211">
        <v>20</v>
      </c>
      <c r="FA36" s="211">
        <v>7</v>
      </c>
      <c r="FB36" s="211">
        <v>0</v>
      </c>
      <c r="FC36" s="211">
        <v>13</v>
      </c>
      <c r="FD36" s="211">
        <v>0</v>
      </c>
      <c r="FE36" s="211">
        <v>0</v>
      </c>
      <c r="FF36" s="211">
        <v>0</v>
      </c>
      <c r="FG36" s="211">
        <v>0</v>
      </c>
      <c r="FH36" s="211" t="s">
        <v>493</v>
      </c>
      <c r="FI36" s="211" t="s">
        <v>493</v>
      </c>
      <c r="FJ36" s="211" t="s">
        <v>493</v>
      </c>
      <c r="FK36" s="211">
        <v>0</v>
      </c>
      <c r="FL36" s="211">
        <v>0</v>
      </c>
      <c r="FM36" s="211">
        <v>0</v>
      </c>
      <c r="FN36" s="211">
        <v>0</v>
      </c>
      <c r="FO36" s="211">
        <v>0</v>
      </c>
    </row>
    <row r="37" spans="1:171" s="177" customFormat="1" ht="12" customHeight="1">
      <c r="A37" s="178" t="s">
        <v>152</v>
      </c>
      <c r="B37" s="179" t="s">
        <v>212</v>
      </c>
      <c r="C37" s="178" t="s">
        <v>213</v>
      </c>
      <c r="D37" s="211">
        <f t="shared" si="6"/>
        <v>64</v>
      </c>
      <c r="E37" s="211">
        <f t="shared" si="7"/>
        <v>0</v>
      </c>
      <c r="F37" s="211">
        <f t="shared" si="8"/>
        <v>0</v>
      </c>
      <c r="G37" s="211">
        <f t="shared" si="9"/>
        <v>0</v>
      </c>
      <c r="H37" s="211">
        <f t="shared" si="10"/>
        <v>8</v>
      </c>
      <c r="I37" s="211">
        <f t="shared" si="11"/>
        <v>33</v>
      </c>
      <c r="J37" s="211">
        <f t="shared" si="12"/>
        <v>6</v>
      </c>
      <c r="K37" s="211">
        <f t="shared" si="13"/>
        <v>0</v>
      </c>
      <c r="L37" s="211">
        <f t="shared" si="14"/>
        <v>17</v>
      </c>
      <c r="M37" s="211">
        <f t="shared" si="15"/>
        <v>0</v>
      </c>
      <c r="N37" s="211">
        <f t="shared" si="16"/>
        <v>0</v>
      </c>
      <c r="O37" s="211">
        <f t="shared" si="17"/>
        <v>0</v>
      </c>
      <c r="P37" s="211">
        <f t="shared" si="18"/>
        <v>0</v>
      </c>
      <c r="Q37" s="211">
        <f t="shared" si="19"/>
        <v>0</v>
      </c>
      <c r="R37" s="211">
        <f t="shared" si="20"/>
        <v>0</v>
      </c>
      <c r="S37" s="211">
        <f t="shared" si="21"/>
        <v>0</v>
      </c>
      <c r="T37" s="211">
        <f t="shared" si="22"/>
        <v>0</v>
      </c>
      <c r="U37" s="211">
        <f t="shared" si="23"/>
        <v>0</v>
      </c>
      <c r="V37" s="211">
        <f t="shared" si="24"/>
        <v>0</v>
      </c>
      <c r="W37" s="211">
        <f t="shared" si="25"/>
        <v>0</v>
      </c>
      <c r="X37" s="211">
        <f t="shared" si="26"/>
        <v>0</v>
      </c>
      <c r="Y37" s="211">
        <f t="shared" si="27"/>
        <v>0</v>
      </c>
      <c r="Z37" s="211">
        <v>0</v>
      </c>
      <c r="AA37" s="211">
        <v>0</v>
      </c>
      <c r="AB37" s="211">
        <v>0</v>
      </c>
      <c r="AC37" s="211">
        <v>0</v>
      </c>
      <c r="AD37" s="211">
        <v>0</v>
      </c>
      <c r="AE37" s="211">
        <v>0</v>
      </c>
      <c r="AF37" s="211">
        <v>0</v>
      </c>
      <c r="AG37" s="211">
        <v>0</v>
      </c>
      <c r="AH37" s="211">
        <v>0</v>
      </c>
      <c r="AI37" s="211">
        <v>0</v>
      </c>
      <c r="AJ37" s="211" t="s">
        <v>493</v>
      </c>
      <c r="AK37" s="211" t="s">
        <v>493</v>
      </c>
      <c r="AL37" s="211">
        <v>0</v>
      </c>
      <c r="AM37" s="211" t="s">
        <v>493</v>
      </c>
      <c r="AN37" s="211" t="s">
        <v>493</v>
      </c>
      <c r="AO37" s="211">
        <v>0</v>
      </c>
      <c r="AP37" s="211" t="s">
        <v>493</v>
      </c>
      <c r="AQ37" s="211">
        <v>0</v>
      </c>
      <c r="AR37" s="211" t="s">
        <v>493</v>
      </c>
      <c r="AS37" s="211">
        <v>0</v>
      </c>
      <c r="AT37" s="211">
        <f t="shared" si="28"/>
        <v>8</v>
      </c>
      <c r="AU37" s="211">
        <v>0</v>
      </c>
      <c r="AV37" s="211">
        <v>0</v>
      </c>
      <c r="AW37" s="211">
        <v>0</v>
      </c>
      <c r="AX37" s="211">
        <v>8</v>
      </c>
      <c r="AY37" s="211">
        <v>0</v>
      </c>
      <c r="AZ37" s="211">
        <v>0</v>
      </c>
      <c r="BA37" s="211">
        <v>0</v>
      </c>
      <c r="BB37" s="211">
        <v>0</v>
      </c>
      <c r="BC37" s="211">
        <v>0</v>
      </c>
      <c r="BD37" s="211">
        <v>0</v>
      </c>
      <c r="BE37" s="211" t="s">
        <v>493</v>
      </c>
      <c r="BF37" s="211" t="s">
        <v>493</v>
      </c>
      <c r="BG37" s="211" t="s">
        <v>493</v>
      </c>
      <c r="BH37" s="211" t="s">
        <v>493</v>
      </c>
      <c r="BI37" s="211" t="s">
        <v>493</v>
      </c>
      <c r="BJ37" s="211" t="s">
        <v>493</v>
      </c>
      <c r="BK37" s="211" t="s">
        <v>493</v>
      </c>
      <c r="BL37" s="211" t="s">
        <v>493</v>
      </c>
      <c r="BM37" s="211" t="s">
        <v>493</v>
      </c>
      <c r="BN37" s="211">
        <v>0</v>
      </c>
      <c r="BO37" s="211">
        <f t="shared" si="29"/>
        <v>0</v>
      </c>
      <c r="BP37" s="211">
        <v>0</v>
      </c>
      <c r="BQ37" s="211">
        <v>0</v>
      </c>
      <c r="BR37" s="211">
        <v>0</v>
      </c>
      <c r="BS37" s="211">
        <v>0</v>
      </c>
      <c r="BT37" s="211">
        <v>0</v>
      </c>
      <c r="BU37" s="211">
        <v>0</v>
      </c>
      <c r="BV37" s="211">
        <v>0</v>
      </c>
      <c r="BW37" s="211">
        <v>0</v>
      </c>
      <c r="BX37" s="211">
        <v>0</v>
      </c>
      <c r="BY37" s="211">
        <v>0</v>
      </c>
      <c r="BZ37" s="211">
        <v>0</v>
      </c>
      <c r="CA37" s="211">
        <v>0</v>
      </c>
      <c r="CB37" s="211" t="s">
        <v>493</v>
      </c>
      <c r="CC37" s="211" t="s">
        <v>493</v>
      </c>
      <c r="CD37" s="211" t="s">
        <v>493</v>
      </c>
      <c r="CE37" s="211" t="s">
        <v>493</v>
      </c>
      <c r="CF37" s="211" t="s">
        <v>493</v>
      </c>
      <c r="CG37" s="211" t="s">
        <v>493</v>
      </c>
      <c r="CH37" s="211" t="s">
        <v>493</v>
      </c>
      <c r="CI37" s="211">
        <v>0</v>
      </c>
      <c r="CJ37" s="211">
        <f t="shared" si="30"/>
        <v>0</v>
      </c>
      <c r="CK37" s="211">
        <v>0</v>
      </c>
      <c r="CL37" s="211">
        <v>0</v>
      </c>
      <c r="CM37" s="211">
        <v>0</v>
      </c>
      <c r="CN37" s="211">
        <v>0</v>
      </c>
      <c r="CO37" s="211">
        <v>0</v>
      </c>
      <c r="CP37" s="211">
        <v>0</v>
      </c>
      <c r="CQ37" s="211">
        <v>0</v>
      </c>
      <c r="CR37" s="211">
        <v>0</v>
      </c>
      <c r="CS37" s="211">
        <v>0</v>
      </c>
      <c r="CT37" s="211">
        <v>0</v>
      </c>
      <c r="CU37" s="211">
        <v>0</v>
      </c>
      <c r="CV37" s="211">
        <v>0</v>
      </c>
      <c r="CW37" s="211" t="s">
        <v>493</v>
      </c>
      <c r="CX37" s="211" t="s">
        <v>493</v>
      </c>
      <c r="CY37" s="211" t="s">
        <v>493</v>
      </c>
      <c r="CZ37" s="211" t="s">
        <v>493</v>
      </c>
      <c r="DA37" s="211" t="s">
        <v>493</v>
      </c>
      <c r="DB37" s="211" t="s">
        <v>493</v>
      </c>
      <c r="DC37" s="211" t="s">
        <v>493</v>
      </c>
      <c r="DD37" s="211">
        <v>0</v>
      </c>
      <c r="DE37" s="211">
        <f t="shared" si="31"/>
        <v>0</v>
      </c>
      <c r="DF37" s="211">
        <v>0</v>
      </c>
      <c r="DG37" s="211">
        <v>0</v>
      </c>
      <c r="DH37" s="211">
        <v>0</v>
      </c>
      <c r="DI37" s="211">
        <v>0</v>
      </c>
      <c r="DJ37" s="211">
        <v>0</v>
      </c>
      <c r="DK37" s="211">
        <v>0</v>
      </c>
      <c r="DL37" s="211">
        <v>0</v>
      </c>
      <c r="DM37" s="211">
        <v>0</v>
      </c>
      <c r="DN37" s="211">
        <v>0</v>
      </c>
      <c r="DO37" s="211">
        <v>0</v>
      </c>
      <c r="DP37" s="211">
        <v>0</v>
      </c>
      <c r="DQ37" s="211">
        <v>0</v>
      </c>
      <c r="DR37" s="211" t="s">
        <v>493</v>
      </c>
      <c r="DS37" s="211" t="s">
        <v>493</v>
      </c>
      <c r="DT37" s="211">
        <v>0</v>
      </c>
      <c r="DU37" s="211" t="s">
        <v>493</v>
      </c>
      <c r="DV37" s="211" t="s">
        <v>493</v>
      </c>
      <c r="DW37" s="211" t="s">
        <v>493</v>
      </c>
      <c r="DX37" s="211" t="s">
        <v>493</v>
      </c>
      <c r="DY37" s="211">
        <v>0</v>
      </c>
      <c r="DZ37" s="211">
        <f t="shared" si="32"/>
        <v>0</v>
      </c>
      <c r="EA37" s="211">
        <v>0</v>
      </c>
      <c r="EB37" s="211">
        <v>0</v>
      </c>
      <c r="EC37" s="211">
        <v>0</v>
      </c>
      <c r="ED37" s="211">
        <v>0</v>
      </c>
      <c r="EE37" s="211">
        <v>0</v>
      </c>
      <c r="EF37" s="211">
        <v>0</v>
      </c>
      <c r="EG37" s="211">
        <v>0</v>
      </c>
      <c r="EH37" s="211">
        <v>0</v>
      </c>
      <c r="EI37" s="211">
        <v>0</v>
      </c>
      <c r="EJ37" s="211">
        <v>0</v>
      </c>
      <c r="EK37" s="211" t="s">
        <v>493</v>
      </c>
      <c r="EL37" s="211" t="s">
        <v>493</v>
      </c>
      <c r="EM37" s="211" t="s">
        <v>493</v>
      </c>
      <c r="EN37" s="211">
        <v>0</v>
      </c>
      <c r="EO37" s="211">
        <v>0</v>
      </c>
      <c r="EP37" s="211" t="s">
        <v>493</v>
      </c>
      <c r="EQ37" s="211" t="s">
        <v>493</v>
      </c>
      <c r="ER37" s="211" t="s">
        <v>493</v>
      </c>
      <c r="ES37" s="211">
        <v>0</v>
      </c>
      <c r="ET37" s="211">
        <v>0</v>
      </c>
      <c r="EU37" s="211">
        <f t="shared" si="33"/>
        <v>56</v>
      </c>
      <c r="EV37" s="211">
        <v>0</v>
      </c>
      <c r="EW37" s="211">
        <v>0</v>
      </c>
      <c r="EX37" s="211">
        <v>0</v>
      </c>
      <c r="EY37" s="211">
        <v>0</v>
      </c>
      <c r="EZ37" s="211">
        <v>33</v>
      </c>
      <c r="FA37" s="211">
        <v>6</v>
      </c>
      <c r="FB37" s="211">
        <v>0</v>
      </c>
      <c r="FC37" s="211">
        <v>17</v>
      </c>
      <c r="FD37" s="211">
        <v>0</v>
      </c>
      <c r="FE37" s="211">
        <v>0</v>
      </c>
      <c r="FF37" s="211">
        <v>0</v>
      </c>
      <c r="FG37" s="211">
        <v>0</v>
      </c>
      <c r="FH37" s="211" t="s">
        <v>493</v>
      </c>
      <c r="FI37" s="211" t="s">
        <v>493</v>
      </c>
      <c r="FJ37" s="211" t="s">
        <v>493</v>
      </c>
      <c r="FK37" s="211">
        <v>0</v>
      </c>
      <c r="FL37" s="211">
        <v>0</v>
      </c>
      <c r="FM37" s="211">
        <v>0</v>
      </c>
      <c r="FN37" s="211">
        <v>0</v>
      </c>
      <c r="FO37" s="211">
        <v>0</v>
      </c>
    </row>
    <row r="38" spans="1:171" s="177" customFormat="1" ht="12" customHeight="1">
      <c r="A38" s="178" t="s">
        <v>152</v>
      </c>
      <c r="B38" s="179" t="s">
        <v>214</v>
      </c>
      <c r="C38" s="178" t="s">
        <v>215</v>
      </c>
      <c r="D38" s="211">
        <f t="shared" si="6"/>
        <v>28</v>
      </c>
      <c r="E38" s="211">
        <f t="shared" si="7"/>
        <v>0</v>
      </c>
      <c r="F38" s="211">
        <f t="shared" si="8"/>
        <v>0</v>
      </c>
      <c r="G38" s="211">
        <f t="shared" si="9"/>
        <v>0</v>
      </c>
      <c r="H38" s="211">
        <f t="shared" si="10"/>
        <v>7</v>
      </c>
      <c r="I38" s="211">
        <f t="shared" si="11"/>
        <v>12</v>
      </c>
      <c r="J38" s="211">
        <f t="shared" si="12"/>
        <v>3</v>
      </c>
      <c r="K38" s="211">
        <f t="shared" si="13"/>
        <v>0</v>
      </c>
      <c r="L38" s="211">
        <f t="shared" si="14"/>
        <v>6</v>
      </c>
      <c r="M38" s="211">
        <f t="shared" si="15"/>
        <v>0</v>
      </c>
      <c r="N38" s="211">
        <f t="shared" si="16"/>
        <v>0</v>
      </c>
      <c r="O38" s="211">
        <f t="shared" si="17"/>
        <v>0</v>
      </c>
      <c r="P38" s="211">
        <f t="shared" si="18"/>
        <v>0</v>
      </c>
      <c r="Q38" s="211">
        <f t="shared" si="19"/>
        <v>0</v>
      </c>
      <c r="R38" s="211">
        <f t="shared" si="20"/>
        <v>0</v>
      </c>
      <c r="S38" s="211">
        <f t="shared" si="21"/>
        <v>0</v>
      </c>
      <c r="T38" s="211">
        <f t="shared" si="22"/>
        <v>0</v>
      </c>
      <c r="U38" s="211">
        <f t="shared" si="23"/>
        <v>0</v>
      </c>
      <c r="V38" s="211">
        <f t="shared" si="24"/>
        <v>0</v>
      </c>
      <c r="W38" s="211">
        <f t="shared" si="25"/>
        <v>0</v>
      </c>
      <c r="X38" s="211">
        <f t="shared" si="26"/>
        <v>0</v>
      </c>
      <c r="Y38" s="211">
        <f t="shared" si="27"/>
        <v>0</v>
      </c>
      <c r="Z38" s="211">
        <v>0</v>
      </c>
      <c r="AA38" s="211">
        <v>0</v>
      </c>
      <c r="AB38" s="211">
        <v>0</v>
      </c>
      <c r="AC38" s="211">
        <v>0</v>
      </c>
      <c r="AD38" s="211">
        <v>0</v>
      </c>
      <c r="AE38" s="211">
        <v>0</v>
      </c>
      <c r="AF38" s="211">
        <v>0</v>
      </c>
      <c r="AG38" s="211">
        <v>0</v>
      </c>
      <c r="AH38" s="211">
        <v>0</v>
      </c>
      <c r="AI38" s="211">
        <v>0</v>
      </c>
      <c r="AJ38" s="211" t="s">
        <v>493</v>
      </c>
      <c r="AK38" s="211" t="s">
        <v>493</v>
      </c>
      <c r="AL38" s="211">
        <v>0</v>
      </c>
      <c r="AM38" s="211" t="s">
        <v>493</v>
      </c>
      <c r="AN38" s="211" t="s">
        <v>493</v>
      </c>
      <c r="AO38" s="211">
        <v>0</v>
      </c>
      <c r="AP38" s="211" t="s">
        <v>493</v>
      </c>
      <c r="AQ38" s="211">
        <v>0</v>
      </c>
      <c r="AR38" s="211" t="s">
        <v>493</v>
      </c>
      <c r="AS38" s="211">
        <v>0</v>
      </c>
      <c r="AT38" s="211">
        <f t="shared" si="28"/>
        <v>7</v>
      </c>
      <c r="AU38" s="211">
        <v>0</v>
      </c>
      <c r="AV38" s="211">
        <v>0</v>
      </c>
      <c r="AW38" s="211">
        <v>0</v>
      </c>
      <c r="AX38" s="211">
        <v>7</v>
      </c>
      <c r="AY38" s="211">
        <v>0</v>
      </c>
      <c r="AZ38" s="211">
        <v>0</v>
      </c>
      <c r="BA38" s="211">
        <v>0</v>
      </c>
      <c r="BB38" s="211">
        <v>0</v>
      </c>
      <c r="BC38" s="211">
        <v>0</v>
      </c>
      <c r="BD38" s="211">
        <v>0</v>
      </c>
      <c r="BE38" s="211" t="s">
        <v>493</v>
      </c>
      <c r="BF38" s="211" t="s">
        <v>493</v>
      </c>
      <c r="BG38" s="211" t="s">
        <v>493</v>
      </c>
      <c r="BH38" s="211" t="s">
        <v>493</v>
      </c>
      <c r="BI38" s="211" t="s">
        <v>493</v>
      </c>
      <c r="BJ38" s="211" t="s">
        <v>493</v>
      </c>
      <c r="BK38" s="211" t="s">
        <v>493</v>
      </c>
      <c r="BL38" s="211" t="s">
        <v>493</v>
      </c>
      <c r="BM38" s="211" t="s">
        <v>493</v>
      </c>
      <c r="BN38" s="211">
        <v>0</v>
      </c>
      <c r="BO38" s="211">
        <f t="shared" si="29"/>
        <v>0</v>
      </c>
      <c r="BP38" s="211">
        <v>0</v>
      </c>
      <c r="BQ38" s="211">
        <v>0</v>
      </c>
      <c r="BR38" s="211">
        <v>0</v>
      </c>
      <c r="BS38" s="211">
        <v>0</v>
      </c>
      <c r="BT38" s="211">
        <v>0</v>
      </c>
      <c r="BU38" s="211">
        <v>0</v>
      </c>
      <c r="BV38" s="211">
        <v>0</v>
      </c>
      <c r="BW38" s="211">
        <v>0</v>
      </c>
      <c r="BX38" s="211">
        <v>0</v>
      </c>
      <c r="BY38" s="211">
        <v>0</v>
      </c>
      <c r="BZ38" s="211">
        <v>0</v>
      </c>
      <c r="CA38" s="211">
        <v>0</v>
      </c>
      <c r="CB38" s="211" t="s">
        <v>493</v>
      </c>
      <c r="CC38" s="211" t="s">
        <v>493</v>
      </c>
      <c r="CD38" s="211" t="s">
        <v>493</v>
      </c>
      <c r="CE38" s="211" t="s">
        <v>493</v>
      </c>
      <c r="CF38" s="211" t="s">
        <v>493</v>
      </c>
      <c r="CG38" s="211" t="s">
        <v>493</v>
      </c>
      <c r="CH38" s="211" t="s">
        <v>493</v>
      </c>
      <c r="CI38" s="211">
        <v>0</v>
      </c>
      <c r="CJ38" s="211">
        <f t="shared" si="30"/>
        <v>0</v>
      </c>
      <c r="CK38" s="211">
        <v>0</v>
      </c>
      <c r="CL38" s="211">
        <v>0</v>
      </c>
      <c r="CM38" s="211">
        <v>0</v>
      </c>
      <c r="CN38" s="211">
        <v>0</v>
      </c>
      <c r="CO38" s="211">
        <v>0</v>
      </c>
      <c r="CP38" s="211">
        <v>0</v>
      </c>
      <c r="CQ38" s="211">
        <v>0</v>
      </c>
      <c r="CR38" s="211">
        <v>0</v>
      </c>
      <c r="CS38" s="211">
        <v>0</v>
      </c>
      <c r="CT38" s="211">
        <v>0</v>
      </c>
      <c r="CU38" s="211">
        <v>0</v>
      </c>
      <c r="CV38" s="211">
        <v>0</v>
      </c>
      <c r="CW38" s="211" t="s">
        <v>493</v>
      </c>
      <c r="CX38" s="211" t="s">
        <v>493</v>
      </c>
      <c r="CY38" s="211" t="s">
        <v>493</v>
      </c>
      <c r="CZ38" s="211" t="s">
        <v>493</v>
      </c>
      <c r="DA38" s="211" t="s">
        <v>493</v>
      </c>
      <c r="DB38" s="211" t="s">
        <v>493</v>
      </c>
      <c r="DC38" s="211" t="s">
        <v>493</v>
      </c>
      <c r="DD38" s="211">
        <v>0</v>
      </c>
      <c r="DE38" s="211">
        <f t="shared" si="31"/>
        <v>0</v>
      </c>
      <c r="DF38" s="211">
        <v>0</v>
      </c>
      <c r="DG38" s="211">
        <v>0</v>
      </c>
      <c r="DH38" s="211">
        <v>0</v>
      </c>
      <c r="DI38" s="211">
        <v>0</v>
      </c>
      <c r="DJ38" s="211">
        <v>0</v>
      </c>
      <c r="DK38" s="211">
        <v>0</v>
      </c>
      <c r="DL38" s="211">
        <v>0</v>
      </c>
      <c r="DM38" s="211">
        <v>0</v>
      </c>
      <c r="DN38" s="211">
        <v>0</v>
      </c>
      <c r="DO38" s="211">
        <v>0</v>
      </c>
      <c r="DP38" s="211">
        <v>0</v>
      </c>
      <c r="DQ38" s="211">
        <v>0</v>
      </c>
      <c r="DR38" s="211" t="s">
        <v>493</v>
      </c>
      <c r="DS38" s="211" t="s">
        <v>493</v>
      </c>
      <c r="DT38" s="211">
        <v>0</v>
      </c>
      <c r="DU38" s="211" t="s">
        <v>493</v>
      </c>
      <c r="DV38" s="211" t="s">
        <v>493</v>
      </c>
      <c r="DW38" s="211" t="s">
        <v>493</v>
      </c>
      <c r="DX38" s="211" t="s">
        <v>493</v>
      </c>
      <c r="DY38" s="211">
        <v>0</v>
      </c>
      <c r="DZ38" s="211">
        <f t="shared" si="32"/>
        <v>0</v>
      </c>
      <c r="EA38" s="211">
        <v>0</v>
      </c>
      <c r="EB38" s="211">
        <v>0</v>
      </c>
      <c r="EC38" s="211">
        <v>0</v>
      </c>
      <c r="ED38" s="211">
        <v>0</v>
      </c>
      <c r="EE38" s="211">
        <v>0</v>
      </c>
      <c r="EF38" s="211">
        <v>0</v>
      </c>
      <c r="EG38" s="211">
        <v>0</v>
      </c>
      <c r="EH38" s="211">
        <v>0</v>
      </c>
      <c r="EI38" s="211">
        <v>0</v>
      </c>
      <c r="EJ38" s="211">
        <v>0</v>
      </c>
      <c r="EK38" s="211" t="s">
        <v>493</v>
      </c>
      <c r="EL38" s="211" t="s">
        <v>493</v>
      </c>
      <c r="EM38" s="211" t="s">
        <v>493</v>
      </c>
      <c r="EN38" s="211">
        <v>0</v>
      </c>
      <c r="EO38" s="211">
        <v>0</v>
      </c>
      <c r="EP38" s="211" t="s">
        <v>493</v>
      </c>
      <c r="EQ38" s="211" t="s">
        <v>493</v>
      </c>
      <c r="ER38" s="211" t="s">
        <v>493</v>
      </c>
      <c r="ES38" s="211">
        <v>0</v>
      </c>
      <c r="ET38" s="211">
        <v>0</v>
      </c>
      <c r="EU38" s="211">
        <f t="shared" si="33"/>
        <v>21</v>
      </c>
      <c r="EV38" s="211">
        <v>0</v>
      </c>
      <c r="EW38" s="211">
        <v>0</v>
      </c>
      <c r="EX38" s="211">
        <v>0</v>
      </c>
      <c r="EY38" s="211">
        <v>0</v>
      </c>
      <c r="EZ38" s="211">
        <v>12</v>
      </c>
      <c r="FA38" s="211">
        <v>3</v>
      </c>
      <c r="FB38" s="211">
        <v>0</v>
      </c>
      <c r="FC38" s="211">
        <v>6</v>
      </c>
      <c r="FD38" s="211">
        <v>0</v>
      </c>
      <c r="FE38" s="211">
        <v>0</v>
      </c>
      <c r="FF38" s="211">
        <v>0</v>
      </c>
      <c r="FG38" s="211">
        <v>0</v>
      </c>
      <c r="FH38" s="211" t="s">
        <v>493</v>
      </c>
      <c r="FI38" s="211" t="s">
        <v>493</v>
      </c>
      <c r="FJ38" s="211" t="s">
        <v>493</v>
      </c>
      <c r="FK38" s="211">
        <v>0</v>
      </c>
      <c r="FL38" s="211">
        <v>0</v>
      </c>
      <c r="FM38" s="211">
        <v>0</v>
      </c>
      <c r="FN38" s="211">
        <v>0</v>
      </c>
      <c r="FO38" s="211">
        <v>0</v>
      </c>
    </row>
    <row r="39" spans="1:171" s="177" customFormat="1" ht="12" customHeight="1">
      <c r="A39" s="178" t="s">
        <v>152</v>
      </c>
      <c r="B39" s="179" t="s">
        <v>216</v>
      </c>
      <c r="C39" s="178" t="s">
        <v>217</v>
      </c>
      <c r="D39" s="211">
        <f t="shared" si="6"/>
        <v>42</v>
      </c>
      <c r="E39" s="211">
        <f t="shared" si="7"/>
        <v>0</v>
      </c>
      <c r="F39" s="211">
        <f t="shared" si="8"/>
        <v>0</v>
      </c>
      <c r="G39" s="211">
        <f t="shared" si="9"/>
        <v>0</v>
      </c>
      <c r="H39" s="211">
        <f t="shared" si="10"/>
        <v>5</v>
      </c>
      <c r="I39" s="211">
        <f t="shared" si="11"/>
        <v>23</v>
      </c>
      <c r="J39" s="211">
        <f t="shared" si="12"/>
        <v>4</v>
      </c>
      <c r="K39" s="211">
        <f t="shared" si="13"/>
        <v>0</v>
      </c>
      <c r="L39" s="211">
        <f t="shared" si="14"/>
        <v>10</v>
      </c>
      <c r="M39" s="211">
        <f t="shared" si="15"/>
        <v>0</v>
      </c>
      <c r="N39" s="211">
        <f t="shared" si="16"/>
        <v>0</v>
      </c>
      <c r="O39" s="211">
        <f t="shared" si="17"/>
        <v>0</v>
      </c>
      <c r="P39" s="211">
        <f t="shared" si="18"/>
        <v>0</v>
      </c>
      <c r="Q39" s="211">
        <f t="shared" si="19"/>
        <v>0</v>
      </c>
      <c r="R39" s="211">
        <f t="shared" si="20"/>
        <v>0</v>
      </c>
      <c r="S39" s="211">
        <f t="shared" si="21"/>
        <v>0</v>
      </c>
      <c r="T39" s="211">
        <f t="shared" si="22"/>
        <v>0</v>
      </c>
      <c r="U39" s="211">
        <f t="shared" si="23"/>
        <v>0</v>
      </c>
      <c r="V39" s="211">
        <f t="shared" si="24"/>
        <v>0</v>
      </c>
      <c r="W39" s="211">
        <f t="shared" si="25"/>
        <v>0</v>
      </c>
      <c r="X39" s="211">
        <f t="shared" si="26"/>
        <v>0</v>
      </c>
      <c r="Y39" s="211">
        <f t="shared" si="27"/>
        <v>0</v>
      </c>
      <c r="Z39" s="211">
        <v>0</v>
      </c>
      <c r="AA39" s="211">
        <v>0</v>
      </c>
      <c r="AB39" s="211">
        <v>0</v>
      </c>
      <c r="AC39" s="211">
        <v>0</v>
      </c>
      <c r="AD39" s="211">
        <v>0</v>
      </c>
      <c r="AE39" s="211">
        <v>0</v>
      </c>
      <c r="AF39" s="211">
        <v>0</v>
      </c>
      <c r="AG39" s="211">
        <v>0</v>
      </c>
      <c r="AH39" s="211">
        <v>0</v>
      </c>
      <c r="AI39" s="211">
        <v>0</v>
      </c>
      <c r="AJ39" s="211" t="s">
        <v>493</v>
      </c>
      <c r="AK39" s="211" t="s">
        <v>493</v>
      </c>
      <c r="AL39" s="211">
        <v>0</v>
      </c>
      <c r="AM39" s="211" t="s">
        <v>493</v>
      </c>
      <c r="AN39" s="211" t="s">
        <v>493</v>
      </c>
      <c r="AO39" s="211">
        <v>0</v>
      </c>
      <c r="AP39" s="211" t="s">
        <v>493</v>
      </c>
      <c r="AQ39" s="211">
        <v>0</v>
      </c>
      <c r="AR39" s="211" t="s">
        <v>493</v>
      </c>
      <c r="AS39" s="211">
        <v>0</v>
      </c>
      <c r="AT39" s="211">
        <f t="shared" si="28"/>
        <v>5</v>
      </c>
      <c r="AU39" s="211">
        <v>0</v>
      </c>
      <c r="AV39" s="211">
        <v>0</v>
      </c>
      <c r="AW39" s="211">
        <v>0</v>
      </c>
      <c r="AX39" s="211">
        <v>5</v>
      </c>
      <c r="AY39" s="211">
        <v>0</v>
      </c>
      <c r="AZ39" s="211">
        <v>0</v>
      </c>
      <c r="BA39" s="211">
        <v>0</v>
      </c>
      <c r="BB39" s="211">
        <v>0</v>
      </c>
      <c r="BC39" s="211">
        <v>0</v>
      </c>
      <c r="BD39" s="211">
        <v>0</v>
      </c>
      <c r="BE39" s="211" t="s">
        <v>493</v>
      </c>
      <c r="BF39" s="211" t="s">
        <v>493</v>
      </c>
      <c r="BG39" s="211" t="s">
        <v>493</v>
      </c>
      <c r="BH39" s="211" t="s">
        <v>493</v>
      </c>
      <c r="BI39" s="211" t="s">
        <v>493</v>
      </c>
      <c r="BJ39" s="211" t="s">
        <v>493</v>
      </c>
      <c r="BK39" s="211" t="s">
        <v>493</v>
      </c>
      <c r="BL39" s="211" t="s">
        <v>493</v>
      </c>
      <c r="BM39" s="211" t="s">
        <v>493</v>
      </c>
      <c r="BN39" s="211">
        <v>0</v>
      </c>
      <c r="BO39" s="211">
        <f t="shared" si="29"/>
        <v>0</v>
      </c>
      <c r="BP39" s="211">
        <v>0</v>
      </c>
      <c r="BQ39" s="211">
        <v>0</v>
      </c>
      <c r="BR39" s="211">
        <v>0</v>
      </c>
      <c r="BS39" s="211">
        <v>0</v>
      </c>
      <c r="BT39" s="211">
        <v>0</v>
      </c>
      <c r="BU39" s="211">
        <v>0</v>
      </c>
      <c r="BV39" s="211">
        <v>0</v>
      </c>
      <c r="BW39" s="211">
        <v>0</v>
      </c>
      <c r="BX39" s="211">
        <v>0</v>
      </c>
      <c r="BY39" s="211">
        <v>0</v>
      </c>
      <c r="BZ39" s="211">
        <v>0</v>
      </c>
      <c r="CA39" s="211">
        <v>0</v>
      </c>
      <c r="CB39" s="211" t="s">
        <v>493</v>
      </c>
      <c r="CC39" s="211" t="s">
        <v>493</v>
      </c>
      <c r="CD39" s="211" t="s">
        <v>493</v>
      </c>
      <c r="CE39" s="211" t="s">
        <v>493</v>
      </c>
      <c r="CF39" s="211" t="s">
        <v>493</v>
      </c>
      <c r="CG39" s="211" t="s">
        <v>493</v>
      </c>
      <c r="CH39" s="211" t="s">
        <v>493</v>
      </c>
      <c r="CI39" s="211">
        <v>0</v>
      </c>
      <c r="CJ39" s="211">
        <f t="shared" si="30"/>
        <v>0</v>
      </c>
      <c r="CK39" s="211">
        <v>0</v>
      </c>
      <c r="CL39" s="211">
        <v>0</v>
      </c>
      <c r="CM39" s="211">
        <v>0</v>
      </c>
      <c r="CN39" s="211">
        <v>0</v>
      </c>
      <c r="CO39" s="211">
        <v>0</v>
      </c>
      <c r="CP39" s="211">
        <v>0</v>
      </c>
      <c r="CQ39" s="211">
        <v>0</v>
      </c>
      <c r="CR39" s="211">
        <v>0</v>
      </c>
      <c r="CS39" s="211">
        <v>0</v>
      </c>
      <c r="CT39" s="211">
        <v>0</v>
      </c>
      <c r="CU39" s="211">
        <v>0</v>
      </c>
      <c r="CV39" s="211">
        <v>0</v>
      </c>
      <c r="CW39" s="211" t="s">
        <v>493</v>
      </c>
      <c r="CX39" s="211" t="s">
        <v>493</v>
      </c>
      <c r="CY39" s="211" t="s">
        <v>493</v>
      </c>
      <c r="CZ39" s="211" t="s">
        <v>493</v>
      </c>
      <c r="DA39" s="211" t="s">
        <v>493</v>
      </c>
      <c r="DB39" s="211" t="s">
        <v>493</v>
      </c>
      <c r="DC39" s="211" t="s">
        <v>493</v>
      </c>
      <c r="DD39" s="211">
        <v>0</v>
      </c>
      <c r="DE39" s="211">
        <f t="shared" si="31"/>
        <v>0</v>
      </c>
      <c r="DF39" s="211">
        <v>0</v>
      </c>
      <c r="DG39" s="211">
        <v>0</v>
      </c>
      <c r="DH39" s="211">
        <v>0</v>
      </c>
      <c r="DI39" s="211">
        <v>0</v>
      </c>
      <c r="DJ39" s="211">
        <v>0</v>
      </c>
      <c r="DK39" s="211">
        <v>0</v>
      </c>
      <c r="DL39" s="211">
        <v>0</v>
      </c>
      <c r="DM39" s="211">
        <v>0</v>
      </c>
      <c r="DN39" s="211">
        <v>0</v>
      </c>
      <c r="DO39" s="211">
        <v>0</v>
      </c>
      <c r="DP39" s="211">
        <v>0</v>
      </c>
      <c r="DQ39" s="211">
        <v>0</v>
      </c>
      <c r="DR39" s="211" t="s">
        <v>493</v>
      </c>
      <c r="DS39" s="211" t="s">
        <v>493</v>
      </c>
      <c r="DT39" s="211">
        <v>0</v>
      </c>
      <c r="DU39" s="211" t="s">
        <v>493</v>
      </c>
      <c r="DV39" s="211" t="s">
        <v>493</v>
      </c>
      <c r="DW39" s="211" t="s">
        <v>493</v>
      </c>
      <c r="DX39" s="211" t="s">
        <v>493</v>
      </c>
      <c r="DY39" s="211">
        <v>0</v>
      </c>
      <c r="DZ39" s="211">
        <f t="shared" si="32"/>
        <v>0</v>
      </c>
      <c r="EA39" s="211">
        <v>0</v>
      </c>
      <c r="EB39" s="211">
        <v>0</v>
      </c>
      <c r="EC39" s="211">
        <v>0</v>
      </c>
      <c r="ED39" s="211">
        <v>0</v>
      </c>
      <c r="EE39" s="211">
        <v>0</v>
      </c>
      <c r="EF39" s="211">
        <v>0</v>
      </c>
      <c r="EG39" s="211">
        <v>0</v>
      </c>
      <c r="EH39" s="211">
        <v>0</v>
      </c>
      <c r="EI39" s="211">
        <v>0</v>
      </c>
      <c r="EJ39" s="211">
        <v>0</v>
      </c>
      <c r="EK39" s="211" t="s">
        <v>493</v>
      </c>
      <c r="EL39" s="211" t="s">
        <v>493</v>
      </c>
      <c r="EM39" s="211" t="s">
        <v>493</v>
      </c>
      <c r="EN39" s="211">
        <v>0</v>
      </c>
      <c r="EO39" s="211">
        <v>0</v>
      </c>
      <c r="EP39" s="211" t="s">
        <v>493</v>
      </c>
      <c r="EQ39" s="211" t="s">
        <v>493</v>
      </c>
      <c r="ER39" s="211" t="s">
        <v>493</v>
      </c>
      <c r="ES39" s="211">
        <v>0</v>
      </c>
      <c r="ET39" s="211">
        <v>0</v>
      </c>
      <c r="EU39" s="211">
        <f t="shared" si="33"/>
        <v>37</v>
      </c>
      <c r="EV39" s="211">
        <v>0</v>
      </c>
      <c r="EW39" s="211">
        <v>0</v>
      </c>
      <c r="EX39" s="211">
        <v>0</v>
      </c>
      <c r="EY39" s="211">
        <v>0</v>
      </c>
      <c r="EZ39" s="211">
        <v>23</v>
      </c>
      <c r="FA39" s="211">
        <v>4</v>
      </c>
      <c r="FB39" s="211">
        <v>0</v>
      </c>
      <c r="FC39" s="211">
        <v>10</v>
      </c>
      <c r="FD39" s="211">
        <v>0</v>
      </c>
      <c r="FE39" s="211">
        <v>0</v>
      </c>
      <c r="FF39" s="211">
        <v>0</v>
      </c>
      <c r="FG39" s="211">
        <v>0</v>
      </c>
      <c r="FH39" s="211" t="s">
        <v>493</v>
      </c>
      <c r="FI39" s="211" t="s">
        <v>493</v>
      </c>
      <c r="FJ39" s="211" t="s">
        <v>493</v>
      </c>
      <c r="FK39" s="211">
        <v>0</v>
      </c>
      <c r="FL39" s="211">
        <v>0</v>
      </c>
      <c r="FM39" s="211">
        <v>0</v>
      </c>
      <c r="FN39" s="211">
        <v>0</v>
      </c>
      <c r="FO39" s="211">
        <v>0</v>
      </c>
    </row>
    <row r="40" spans="1:171" s="177" customFormat="1" ht="12" customHeight="1">
      <c r="A40" s="178" t="s">
        <v>152</v>
      </c>
      <c r="B40" s="179" t="s">
        <v>218</v>
      </c>
      <c r="C40" s="178" t="s">
        <v>219</v>
      </c>
      <c r="D40" s="211">
        <f aca="true" t="shared" si="34" ref="D40:D66">SUM(Y40,AT40,BO40,CJ40,DE40,DZ40,EU40)</f>
        <v>24</v>
      </c>
      <c r="E40" s="211">
        <f aca="true" t="shared" si="35" ref="E40:E66">SUM(Z40,AU40,BP40,CK40,DF40,EA40,EV40)</f>
        <v>0</v>
      </c>
      <c r="F40" s="211">
        <f aca="true" t="shared" si="36" ref="F40:F66">SUM(AA40,AV40,BQ40,CL40,DG40,EB40,EW40)</f>
        <v>0</v>
      </c>
      <c r="G40" s="211">
        <f aca="true" t="shared" si="37" ref="G40:G66">SUM(AB40,AW40,BR40,CM40,DH40,EC40,EX40)</f>
        <v>0</v>
      </c>
      <c r="H40" s="211">
        <f aca="true" t="shared" si="38" ref="H40:H66">SUM(AC40,AX40,BS40,CN40,DI40,ED40,EY40)</f>
        <v>3</v>
      </c>
      <c r="I40" s="211">
        <f aca="true" t="shared" si="39" ref="I40:I66">SUM(AD40,AY40,BT40,CO40,DJ40,EE40,EZ40)</f>
        <v>15</v>
      </c>
      <c r="J40" s="211">
        <f aca="true" t="shared" si="40" ref="J40:J66">SUM(AE40,AZ40,BU40,CP40,DK40,EF40,FA40)</f>
        <v>2</v>
      </c>
      <c r="K40" s="211">
        <f aca="true" t="shared" si="41" ref="K40:K66">SUM(AF40,BA40,BV40,CQ40,DL40,EG40,FB40)</f>
        <v>0</v>
      </c>
      <c r="L40" s="211">
        <f aca="true" t="shared" si="42" ref="L40:L66">SUM(AG40,BB40,BW40,CR40,DM40,EH40,FC40)</f>
        <v>4</v>
      </c>
      <c r="M40" s="211">
        <f aca="true" t="shared" si="43" ref="M40:M66">SUM(AH40,BC40,BX40,CS40,DN40,EI40,FD40)</f>
        <v>0</v>
      </c>
      <c r="N40" s="211">
        <f aca="true" t="shared" si="44" ref="N40:N66">SUM(AI40,BD40,BY40,CT40,DO40,EJ40,FE40)</f>
        <v>0</v>
      </c>
      <c r="O40" s="211">
        <f aca="true" t="shared" si="45" ref="O40:O66">SUM(AJ40,BE40,BZ40,CU40,DP40,EK40,FF40)</f>
        <v>0</v>
      </c>
      <c r="P40" s="211">
        <f aca="true" t="shared" si="46" ref="P40:P66">SUM(AK40,BF40,CA40,CV40,DQ40,EL40,FG40)</f>
        <v>0</v>
      </c>
      <c r="Q40" s="211">
        <f aca="true" t="shared" si="47" ref="Q40:Q66">SUM(AL40,BG40,CB40,CW40,DR40,EM40,FH40)</f>
        <v>0</v>
      </c>
      <c r="R40" s="211">
        <f aca="true" t="shared" si="48" ref="R40:R66">SUM(AM40,BH40,CC40,CX40,DS40,EN40,FI40)</f>
        <v>0</v>
      </c>
      <c r="S40" s="211">
        <f aca="true" t="shared" si="49" ref="S40:S66">SUM(AN40,BI40,CD40,CY40,DT40,EO40,FJ40)</f>
        <v>0</v>
      </c>
      <c r="T40" s="211">
        <f aca="true" t="shared" si="50" ref="T40:T66">SUM(AO40,BJ40,CE40,CZ40,DU40,EP40,FK40)</f>
        <v>0</v>
      </c>
      <c r="U40" s="211">
        <f aca="true" t="shared" si="51" ref="U40:U66">SUM(AP40,BK40,CF40,DA40,DV40,EQ40,FL40)</f>
        <v>0</v>
      </c>
      <c r="V40" s="211">
        <f aca="true" t="shared" si="52" ref="V40:V66">SUM(AQ40,BL40,CG40,DB40,DW40,ER40,FM40)</f>
        <v>0</v>
      </c>
      <c r="W40" s="211">
        <f aca="true" t="shared" si="53" ref="W40:W66">SUM(AR40,BM40,CH40,DC40,DX40,ES40,FN40)</f>
        <v>0</v>
      </c>
      <c r="X40" s="211">
        <f aca="true" t="shared" si="54" ref="X40:X66">SUM(AS40,BN40,CI40,DD40,DY40,ET40,FO40)</f>
        <v>0</v>
      </c>
      <c r="Y40" s="211">
        <f aca="true" t="shared" si="55" ref="Y40:Y66">SUM(Z40:AS40)</f>
        <v>0</v>
      </c>
      <c r="Z40" s="211">
        <v>0</v>
      </c>
      <c r="AA40" s="211">
        <v>0</v>
      </c>
      <c r="AB40" s="211">
        <v>0</v>
      </c>
      <c r="AC40" s="211">
        <v>0</v>
      </c>
      <c r="AD40" s="211">
        <v>0</v>
      </c>
      <c r="AE40" s="211">
        <v>0</v>
      </c>
      <c r="AF40" s="211">
        <v>0</v>
      </c>
      <c r="AG40" s="211">
        <v>0</v>
      </c>
      <c r="AH40" s="211">
        <v>0</v>
      </c>
      <c r="AI40" s="211">
        <v>0</v>
      </c>
      <c r="AJ40" s="211" t="s">
        <v>493</v>
      </c>
      <c r="AK40" s="211" t="s">
        <v>493</v>
      </c>
      <c r="AL40" s="211">
        <v>0</v>
      </c>
      <c r="AM40" s="211" t="s">
        <v>493</v>
      </c>
      <c r="AN40" s="211" t="s">
        <v>493</v>
      </c>
      <c r="AO40" s="211">
        <v>0</v>
      </c>
      <c r="AP40" s="211" t="s">
        <v>493</v>
      </c>
      <c r="AQ40" s="211">
        <v>0</v>
      </c>
      <c r="AR40" s="211" t="s">
        <v>493</v>
      </c>
      <c r="AS40" s="211">
        <v>0</v>
      </c>
      <c r="AT40" s="211">
        <f aca="true" t="shared" si="56" ref="AT40:AT66">SUM(AU40:BN40)</f>
        <v>3</v>
      </c>
      <c r="AU40" s="211">
        <v>0</v>
      </c>
      <c r="AV40" s="211">
        <v>0</v>
      </c>
      <c r="AW40" s="211">
        <v>0</v>
      </c>
      <c r="AX40" s="211">
        <v>3</v>
      </c>
      <c r="AY40" s="211">
        <v>0</v>
      </c>
      <c r="AZ40" s="211">
        <v>0</v>
      </c>
      <c r="BA40" s="211">
        <v>0</v>
      </c>
      <c r="BB40" s="211">
        <v>0</v>
      </c>
      <c r="BC40" s="211">
        <v>0</v>
      </c>
      <c r="BD40" s="211">
        <v>0</v>
      </c>
      <c r="BE40" s="211" t="s">
        <v>493</v>
      </c>
      <c r="BF40" s="211" t="s">
        <v>493</v>
      </c>
      <c r="BG40" s="211" t="s">
        <v>493</v>
      </c>
      <c r="BH40" s="211" t="s">
        <v>493</v>
      </c>
      <c r="BI40" s="211" t="s">
        <v>493</v>
      </c>
      <c r="BJ40" s="211" t="s">
        <v>493</v>
      </c>
      <c r="BK40" s="211" t="s">
        <v>493</v>
      </c>
      <c r="BL40" s="211" t="s">
        <v>493</v>
      </c>
      <c r="BM40" s="211" t="s">
        <v>493</v>
      </c>
      <c r="BN40" s="211">
        <v>0</v>
      </c>
      <c r="BO40" s="211">
        <f aca="true" t="shared" si="57" ref="BO40:BO66">SUM(BP40:CI40)</f>
        <v>0</v>
      </c>
      <c r="BP40" s="211">
        <v>0</v>
      </c>
      <c r="BQ40" s="211">
        <v>0</v>
      </c>
      <c r="BR40" s="211">
        <v>0</v>
      </c>
      <c r="BS40" s="211">
        <v>0</v>
      </c>
      <c r="BT40" s="211">
        <v>0</v>
      </c>
      <c r="BU40" s="211">
        <v>0</v>
      </c>
      <c r="BV40" s="211">
        <v>0</v>
      </c>
      <c r="BW40" s="211">
        <v>0</v>
      </c>
      <c r="BX40" s="211">
        <v>0</v>
      </c>
      <c r="BY40" s="211">
        <v>0</v>
      </c>
      <c r="BZ40" s="211">
        <v>0</v>
      </c>
      <c r="CA40" s="211">
        <v>0</v>
      </c>
      <c r="CB40" s="211" t="s">
        <v>493</v>
      </c>
      <c r="CC40" s="211" t="s">
        <v>493</v>
      </c>
      <c r="CD40" s="211" t="s">
        <v>493</v>
      </c>
      <c r="CE40" s="211" t="s">
        <v>493</v>
      </c>
      <c r="CF40" s="211" t="s">
        <v>493</v>
      </c>
      <c r="CG40" s="211" t="s">
        <v>493</v>
      </c>
      <c r="CH40" s="211" t="s">
        <v>493</v>
      </c>
      <c r="CI40" s="211">
        <v>0</v>
      </c>
      <c r="CJ40" s="211">
        <f aca="true" t="shared" si="58" ref="CJ40:CJ66">SUM(CK40:DD40)</f>
        <v>0</v>
      </c>
      <c r="CK40" s="211">
        <v>0</v>
      </c>
      <c r="CL40" s="211">
        <v>0</v>
      </c>
      <c r="CM40" s="211">
        <v>0</v>
      </c>
      <c r="CN40" s="211">
        <v>0</v>
      </c>
      <c r="CO40" s="211">
        <v>0</v>
      </c>
      <c r="CP40" s="211">
        <v>0</v>
      </c>
      <c r="CQ40" s="211">
        <v>0</v>
      </c>
      <c r="CR40" s="211">
        <v>0</v>
      </c>
      <c r="CS40" s="211">
        <v>0</v>
      </c>
      <c r="CT40" s="211">
        <v>0</v>
      </c>
      <c r="CU40" s="211">
        <v>0</v>
      </c>
      <c r="CV40" s="211">
        <v>0</v>
      </c>
      <c r="CW40" s="211" t="s">
        <v>493</v>
      </c>
      <c r="CX40" s="211" t="s">
        <v>493</v>
      </c>
      <c r="CY40" s="211" t="s">
        <v>493</v>
      </c>
      <c r="CZ40" s="211" t="s">
        <v>493</v>
      </c>
      <c r="DA40" s="211" t="s">
        <v>493</v>
      </c>
      <c r="DB40" s="211" t="s">
        <v>493</v>
      </c>
      <c r="DC40" s="211" t="s">
        <v>493</v>
      </c>
      <c r="DD40" s="211">
        <v>0</v>
      </c>
      <c r="DE40" s="211">
        <f aca="true" t="shared" si="59" ref="DE40:DE66">SUM(DF40:DY40)</f>
        <v>0</v>
      </c>
      <c r="DF40" s="211">
        <v>0</v>
      </c>
      <c r="DG40" s="211">
        <v>0</v>
      </c>
      <c r="DH40" s="211">
        <v>0</v>
      </c>
      <c r="DI40" s="211">
        <v>0</v>
      </c>
      <c r="DJ40" s="211">
        <v>0</v>
      </c>
      <c r="DK40" s="211">
        <v>0</v>
      </c>
      <c r="DL40" s="211">
        <v>0</v>
      </c>
      <c r="DM40" s="211">
        <v>0</v>
      </c>
      <c r="DN40" s="211">
        <v>0</v>
      </c>
      <c r="DO40" s="211">
        <v>0</v>
      </c>
      <c r="DP40" s="211">
        <v>0</v>
      </c>
      <c r="DQ40" s="211">
        <v>0</v>
      </c>
      <c r="DR40" s="211" t="s">
        <v>493</v>
      </c>
      <c r="DS40" s="211" t="s">
        <v>493</v>
      </c>
      <c r="DT40" s="211">
        <v>0</v>
      </c>
      <c r="DU40" s="211" t="s">
        <v>493</v>
      </c>
      <c r="DV40" s="211" t="s">
        <v>493</v>
      </c>
      <c r="DW40" s="211" t="s">
        <v>493</v>
      </c>
      <c r="DX40" s="211" t="s">
        <v>493</v>
      </c>
      <c r="DY40" s="211">
        <v>0</v>
      </c>
      <c r="DZ40" s="211">
        <f aca="true" t="shared" si="60" ref="DZ40:DZ66">SUM(EA40:ET40)</f>
        <v>0</v>
      </c>
      <c r="EA40" s="211">
        <v>0</v>
      </c>
      <c r="EB40" s="211">
        <v>0</v>
      </c>
      <c r="EC40" s="211">
        <v>0</v>
      </c>
      <c r="ED40" s="211">
        <v>0</v>
      </c>
      <c r="EE40" s="211">
        <v>0</v>
      </c>
      <c r="EF40" s="211">
        <v>0</v>
      </c>
      <c r="EG40" s="211">
        <v>0</v>
      </c>
      <c r="EH40" s="211">
        <v>0</v>
      </c>
      <c r="EI40" s="211">
        <v>0</v>
      </c>
      <c r="EJ40" s="211">
        <v>0</v>
      </c>
      <c r="EK40" s="211" t="s">
        <v>493</v>
      </c>
      <c r="EL40" s="211" t="s">
        <v>493</v>
      </c>
      <c r="EM40" s="211" t="s">
        <v>493</v>
      </c>
      <c r="EN40" s="211">
        <v>0</v>
      </c>
      <c r="EO40" s="211">
        <v>0</v>
      </c>
      <c r="EP40" s="211" t="s">
        <v>493</v>
      </c>
      <c r="EQ40" s="211" t="s">
        <v>493</v>
      </c>
      <c r="ER40" s="211" t="s">
        <v>493</v>
      </c>
      <c r="ES40" s="211">
        <v>0</v>
      </c>
      <c r="ET40" s="211">
        <v>0</v>
      </c>
      <c r="EU40" s="211">
        <f aca="true" t="shared" si="61" ref="EU40:EU66">SUM(EV40:FO40)</f>
        <v>21</v>
      </c>
      <c r="EV40" s="211">
        <v>0</v>
      </c>
      <c r="EW40" s="211">
        <v>0</v>
      </c>
      <c r="EX40" s="211">
        <v>0</v>
      </c>
      <c r="EY40" s="211">
        <v>0</v>
      </c>
      <c r="EZ40" s="211">
        <v>15</v>
      </c>
      <c r="FA40" s="211">
        <v>2</v>
      </c>
      <c r="FB40" s="211">
        <v>0</v>
      </c>
      <c r="FC40" s="211">
        <v>4</v>
      </c>
      <c r="FD40" s="211">
        <v>0</v>
      </c>
      <c r="FE40" s="211">
        <v>0</v>
      </c>
      <c r="FF40" s="211">
        <v>0</v>
      </c>
      <c r="FG40" s="211">
        <v>0</v>
      </c>
      <c r="FH40" s="211" t="s">
        <v>493</v>
      </c>
      <c r="FI40" s="211" t="s">
        <v>493</v>
      </c>
      <c r="FJ40" s="211" t="s">
        <v>493</v>
      </c>
      <c r="FK40" s="211">
        <v>0</v>
      </c>
      <c r="FL40" s="211">
        <v>0</v>
      </c>
      <c r="FM40" s="211">
        <v>0</v>
      </c>
      <c r="FN40" s="211">
        <v>0</v>
      </c>
      <c r="FO40" s="211">
        <v>0</v>
      </c>
    </row>
    <row r="41" spans="1:171" s="177" customFormat="1" ht="12" customHeight="1">
      <c r="A41" s="178" t="s">
        <v>152</v>
      </c>
      <c r="B41" s="179" t="s">
        <v>220</v>
      </c>
      <c r="C41" s="178" t="s">
        <v>221</v>
      </c>
      <c r="D41" s="211">
        <f t="shared" si="34"/>
        <v>423</v>
      </c>
      <c r="E41" s="211">
        <f t="shared" si="35"/>
        <v>0</v>
      </c>
      <c r="F41" s="211">
        <f t="shared" si="36"/>
        <v>0</v>
      </c>
      <c r="G41" s="211">
        <f t="shared" si="37"/>
        <v>0</v>
      </c>
      <c r="H41" s="211">
        <f t="shared" si="38"/>
        <v>76</v>
      </c>
      <c r="I41" s="211">
        <f t="shared" si="39"/>
        <v>124</v>
      </c>
      <c r="J41" s="211">
        <f t="shared" si="40"/>
        <v>47</v>
      </c>
      <c r="K41" s="211">
        <f t="shared" si="41"/>
        <v>0</v>
      </c>
      <c r="L41" s="211">
        <f t="shared" si="42"/>
        <v>176</v>
      </c>
      <c r="M41" s="211">
        <f t="shared" si="43"/>
        <v>0</v>
      </c>
      <c r="N41" s="211">
        <f t="shared" si="44"/>
        <v>0</v>
      </c>
      <c r="O41" s="211">
        <f t="shared" si="45"/>
        <v>0</v>
      </c>
      <c r="P41" s="211">
        <f t="shared" si="46"/>
        <v>0</v>
      </c>
      <c r="Q41" s="211">
        <f t="shared" si="47"/>
        <v>0</v>
      </c>
      <c r="R41" s="211">
        <f t="shared" si="48"/>
        <v>0</v>
      </c>
      <c r="S41" s="211">
        <f t="shared" si="49"/>
        <v>0</v>
      </c>
      <c r="T41" s="211">
        <f t="shared" si="50"/>
        <v>0</v>
      </c>
      <c r="U41" s="211">
        <f t="shared" si="51"/>
        <v>0</v>
      </c>
      <c r="V41" s="211">
        <f t="shared" si="52"/>
        <v>0</v>
      </c>
      <c r="W41" s="211">
        <f t="shared" si="53"/>
        <v>0</v>
      </c>
      <c r="X41" s="211">
        <f t="shared" si="54"/>
        <v>0</v>
      </c>
      <c r="Y41" s="211">
        <f t="shared" si="55"/>
        <v>0</v>
      </c>
      <c r="Z41" s="211">
        <v>0</v>
      </c>
      <c r="AA41" s="211">
        <v>0</v>
      </c>
      <c r="AB41" s="211">
        <v>0</v>
      </c>
      <c r="AC41" s="211">
        <v>0</v>
      </c>
      <c r="AD41" s="211">
        <v>0</v>
      </c>
      <c r="AE41" s="211">
        <v>0</v>
      </c>
      <c r="AF41" s="211">
        <v>0</v>
      </c>
      <c r="AG41" s="211">
        <v>0</v>
      </c>
      <c r="AH41" s="211">
        <v>0</v>
      </c>
      <c r="AI41" s="211">
        <v>0</v>
      </c>
      <c r="AJ41" s="211" t="s">
        <v>493</v>
      </c>
      <c r="AK41" s="211" t="s">
        <v>493</v>
      </c>
      <c r="AL41" s="211">
        <v>0</v>
      </c>
      <c r="AM41" s="211" t="s">
        <v>493</v>
      </c>
      <c r="AN41" s="211" t="s">
        <v>493</v>
      </c>
      <c r="AO41" s="211">
        <v>0</v>
      </c>
      <c r="AP41" s="211" t="s">
        <v>493</v>
      </c>
      <c r="AQ41" s="211">
        <v>0</v>
      </c>
      <c r="AR41" s="211" t="s">
        <v>493</v>
      </c>
      <c r="AS41" s="211">
        <v>0</v>
      </c>
      <c r="AT41" s="211">
        <f t="shared" si="56"/>
        <v>76</v>
      </c>
      <c r="AU41" s="211">
        <v>0</v>
      </c>
      <c r="AV41" s="211">
        <v>0</v>
      </c>
      <c r="AW41" s="211">
        <v>0</v>
      </c>
      <c r="AX41" s="211">
        <v>76</v>
      </c>
      <c r="AY41" s="211">
        <v>0</v>
      </c>
      <c r="AZ41" s="211">
        <v>0</v>
      </c>
      <c r="BA41" s="211">
        <v>0</v>
      </c>
      <c r="BB41" s="211">
        <v>0</v>
      </c>
      <c r="BC41" s="211">
        <v>0</v>
      </c>
      <c r="BD41" s="211">
        <v>0</v>
      </c>
      <c r="BE41" s="211" t="s">
        <v>493</v>
      </c>
      <c r="BF41" s="211" t="s">
        <v>493</v>
      </c>
      <c r="BG41" s="211" t="s">
        <v>493</v>
      </c>
      <c r="BH41" s="211" t="s">
        <v>493</v>
      </c>
      <c r="BI41" s="211" t="s">
        <v>493</v>
      </c>
      <c r="BJ41" s="211" t="s">
        <v>493</v>
      </c>
      <c r="BK41" s="211" t="s">
        <v>493</v>
      </c>
      <c r="BL41" s="211" t="s">
        <v>493</v>
      </c>
      <c r="BM41" s="211" t="s">
        <v>493</v>
      </c>
      <c r="BN41" s="211">
        <v>0</v>
      </c>
      <c r="BO41" s="211">
        <f t="shared" si="57"/>
        <v>0</v>
      </c>
      <c r="BP41" s="211">
        <v>0</v>
      </c>
      <c r="BQ41" s="211">
        <v>0</v>
      </c>
      <c r="BR41" s="211">
        <v>0</v>
      </c>
      <c r="BS41" s="211">
        <v>0</v>
      </c>
      <c r="BT41" s="211">
        <v>0</v>
      </c>
      <c r="BU41" s="211">
        <v>0</v>
      </c>
      <c r="BV41" s="211">
        <v>0</v>
      </c>
      <c r="BW41" s="211">
        <v>0</v>
      </c>
      <c r="BX41" s="211">
        <v>0</v>
      </c>
      <c r="BY41" s="211">
        <v>0</v>
      </c>
      <c r="BZ41" s="211">
        <v>0</v>
      </c>
      <c r="CA41" s="211">
        <v>0</v>
      </c>
      <c r="CB41" s="211" t="s">
        <v>493</v>
      </c>
      <c r="CC41" s="211" t="s">
        <v>493</v>
      </c>
      <c r="CD41" s="211" t="s">
        <v>493</v>
      </c>
      <c r="CE41" s="211" t="s">
        <v>493</v>
      </c>
      <c r="CF41" s="211" t="s">
        <v>493</v>
      </c>
      <c r="CG41" s="211" t="s">
        <v>493</v>
      </c>
      <c r="CH41" s="211" t="s">
        <v>493</v>
      </c>
      <c r="CI41" s="211">
        <v>0</v>
      </c>
      <c r="CJ41" s="211">
        <f t="shared" si="58"/>
        <v>0</v>
      </c>
      <c r="CK41" s="211">
        <v>0</v>
      </c>
      <c r="CL41" s="211">
        <v>0</v>
      </c>
      <c r="CM41" s="211">
        <v>0</v>
      </c>
      <c r="CN41" s="211">
        <v>0</v>
      </c>
      <c r="CO41" s="211">
        <v>0</v>
      </c>
      <c r="CP41" s="211">
        <v>0</v>
      </c>
      <c r="CQ41" s="211">
        <v>0</v>
      </c>
      <c r="CR41" s="211">
        <v>0</v>
      </c>
      <c r="CS41" s="211">
        <v>0</v>
      </c>
      <c r="CT41" s="211">
        <v>0</v>
      </c>
      <c r="CU41" s="211">
        <v>0</v>
      </c>
      <c r="CV41" s="211">
        <v>0</v>
      </c>
      <c r="CW41" s="211" t="s">
        <v>493</v>
      </c>
      <c r="CX41" s="211" t="s">
        <v>493</v>
      </c>
      <c r="CY41" s="211" t="s">
        <v>493</v>
      </c>
      <c r="CZ41" s="211" t="s">
        <v>493</v>
      </c>
      <c r="DA41" s="211" t="s">
        <v>493</v>
      </c>
      <c r="DB41" s="211" t="s">
        <v>493</v>
      </c>
      <c r="DC41" s="211" t="s">
        <v>493</v>
      </c>
      <c r="DD41" s="211">
        <v>0</v>
      </c>
      <c r="DE41" s="211">
        <f t="shared" si="59"/>
        <v>0</v>
      </c>
      <c r="DF41" s="211">
        <v>0</v>
      </c>
      <c r="DG41" s="211">
        <v>0</v>
      </c>
      <c r="DH41" s="211">
        <v>0</v>
      </c>
      <c r="DI41" s="211">
        <v>0</v>
      </c>
      <c r="DJ41" s="211">
        <v>0</v>
      </c>
      <c r="DK41" s="211">
        <v>0</v>
      </c>
      <c r="DL41" s="211">
        <v>0</v>
      </c>
      <c r="DM41" s="211">
        <v>0</v>
      </c>
      <c r="DN41" s="211">
        <v>0</v>
      </c>
      <c r="DO41" s="211">
        <v>0</v>
      </c>
      <c r="DP41" s="211">
        <v>0</v>
      </c>
      <c r="DQ41" s="211">
        <v>0</v>
      </c>
      <c r="DR41" s="211" t="s">
        <v>493</v>
      </c>
      <c r="DS41" s="211" t="s">
        <v>493</v>
      </c>
      <c r="DT41" s="211">
        <v>0</v>
      </c>
      <c r="DU41" s="211" t="s">
        <v>493</v>
      </c>
      <c r="DV41" s="211" t="s">
        <v>493</v>
      </c>
      <c r="DW41" s="211" t="s">
        <v>493</v>
      </c>
      <c r="DX41" s="211" t="s">
        <v>493</v>
      </c>
      <c r="DY41" s="211">
        <v>0</v>
      </c>
      <c r="DZ41" s="211">
        <f t="shared" si="60"/>
        <v>0</v>
      </c>
      <c r="EA41" s="211">
        <v>0</v>
      </c>
      <c r="EB41" s="211">
        <v>0</v>
      </c>
      <c r="EC41" s="211">
        <v>0</v>
      </c>
      <c r="ED41" s="211">
        <v>0</v>
      </c>
      <c r="EE41" s="211">
        <v>0</v>
      </c>
      <c r="EF41" s="211">
        <v>0</v>
      </c>
      <c r="EG41" s="211">
        <v>0</v>
      </c>
      <c r="EH41" s="211">
        <v>0</v>
      </c>
      <c r="EI41" s="211">
        <v>0</v>
      </c>
      <c r="EJ41" s="211">
        <v>0</v>
      </c>
      <c r="EK41" s="211" t="s">
        <v>493</v>
      </c>
      <c r="EL41" s="211" t="s">
        <v>493</v>
      </c>
      <c r="EM41" s="211" t="s">
        <v>493</v>
      </c>
      <c r="EN41" s="211">
        <v>0</v>
      </c>
      <c r="EO41" s="211">
        <v>0</v>
      </c>
      <c r="EP41" s="211" t="s">
        <v>493</v>
      </c>
      <c r="EQ41" s="211" t="s">
        <v>493</v>
      </c>
      <c r="ER41" s="211" t="s">
        <v>493</v>
      </c>
      <c r="ES41" s="211">
        <v>0</v>
      </c>
      <c r="ET41" s="211">
        <v>0</v>
      </c>
      <c r="EU41" s="211">
        <f t="shared" si="61"/>
        <v>347</v>
      </c>
      <c r="EV41" s="211">
        <v>0</v>
      </c>
      <c r="EW41" s="211">
        <v>0</v>
      </c>
      <c r="EX41" s="211">
        <v>0</v>
      </c>
      <c r="EY41" s="211">
        <v>0</v>
      </c>
      <c r="EZ41" s="211">
        <v>124</v>
      </c>
      <c r="FA41" s="211">
        <v>47</v>
      </c>
      <c r="FB41" s="211">
        <v>0</v>
      </c>
      <c r="FC41" s="211">
        <v>176</v>
      </c>
      <c r="FD41" s="211">
        <v>0</v>
      </c>
      <c r="FE41" s="211">
        <v>0</v>
      </c>
      <c r="FF41" s="211">
        <v>0</v>
      </c>
      <c r="FG41" s="211">
        <v>0</v>
      </c>
      <c r="FH41" s="211" t="s">
        <v>493</v>
      </c>
      <c r="FI41" s="211" t="s">
        <v>493</v>
      </c>
      <c r="FJ41" s="211" t="s">
        <v>493</v>
      </c>
      <c r="FK41" s="211">
        <v>0</v>
      </c>
      <c r="FL41" s="211">
        <v>0</v>
      </c>
      <c r="FM41" s="211">
        <v>0</v>
      </c>
      <c r="FN41" s="211">
        <v>0</v>
      </c>
      <c r="FO41" s="211">
        <v>0</v>
      </c>
    </row>
    <row r="42" spans="1:171" s="177" customFormat="1" ht="12" customHeight="1">
      <c r="A42" s="178" t="s">
        <v>152</v>
      </c>
      <c r="B42" s="179" t="s">
        <v>222</v>
      </c>
      <c r="C42" s="178" t="s">
        <v>223</v>
      </c>
      <c r="D42" s="211">
        <f t="shared" si="34"/>
        <v>402</v>
      </c>
      <c r="E42" s="211">
        <f t="shared" si="35"/>
        <v>0</v>
      </c>
      <c r="F42" s="211">
        <f t="shared" si="36"/>
        <v>0</v>
      </c>
      <c r="G42" s="211">
        <f t="shared" si="37"/>
        <v>4</v>
      </c>
      <c r="H42" s="211">
        <f t="shared" si="38"/>
        <v>135</v>
      </c>
      <c r="I42" s="211">
        <f t="shared" si="39"/>
        <v>134</v>
      </c>
      <c r="J42" s="211">
        <f t="shared" si="40"/>
        <v>31</v>
      </c>
      <c r="K42" s="211">
        <f t="shared" si="41"/>
        <v>0</v>
      </c>
      <c r="L42" s="211">
        <f t="shared" si="42"/>
        <v>88</v>
      </c>
      <c r="M42" s="211">
        <f t="shared" si="43"/>
        <v>0</v>
      </c>
      <c r="N42" s="211">
        <f t="shared" si="44"/>
        <v>0</v>
      </c>
      <c r="O42" s="211">
        <f t="shared" si="45"/>
        <v>0</v>
      </c>
      <c r="P42" s="211">
        <f t="shared" si="46"/>
        <v>0</v>
      </c>
      <c r="Q42" s="211">
        <f t="shared" si="47"/>
        <v>0</v>
      </c>
      <c r="R42" s="211">
        <f t="shared" si="48"/>
        <v>0</v>
      </c>
      <c r="S42" s="211">
        <f t="shared" si="49"/>
        <v>0</v>
      </c>
      <c r="T42" s="211">
        <f t="shared" si="50"/>
        <v>0</v>
      </c>
      <c r="U42" s="211">
        <f t="shared" si="51"/>
        <v>0</v>
      </c>
      <c r="V42" s="211">
        <f t="shared" si="52"/>
        <v>0</v>
      </c>
      <c r="W42" s="211">
        <f t="shared" si="53"/>
        <v>0</v>
      </c>
      <c r="X42" s="211">
        <f t="shared" si="54"/>
        <v>10</v>
      </c>
      <c r="Y42" s="211">
        <f t="shared" si="55"/>
        <v>0</v>
      </c>
      <c r="Z42" s="211">
        <v>0</v>
      </c>
      <c r="AA42" s="211">
        <v>0</v>
      </c>
      <c r="AB42" s="211">
        <v>0</v>
      </c>
      <c r="AC42" s="211">
        <v>0</v>
      </c>
      <c r="AD42" s="211">
        <v>0</v>
      </c>
      <c r="AE42" s="211">
        <v>0</v>
      </c>
      <c r="AF42" s="211">
        <v>0</v>
      </c>
      <c r="AG42" s="211">
        <v>0</v>
      </c>
      <c r="AH42" s="211">
        <v>0</v>
      </c>
      <c r="AI42" s="211">
        <v>0</v>
      </c>
      <c r="AJ42" s="211" t="s">
        <v>493</v>
      </c>
      <c r="AK42" s="211" t="s">
        <v>493</v>
      </c>
      <c r="AL42" s="211">
        <v>0</v>
      </c>
      <c r="AM42" s="211" t="s">
        <v>493</v>
      </c>
      <c r="AN42" s="211" t="s">
        <v>493</v>
      </c>
      <c r="AO42" s="211">
        <v>0</v>
      </c>
      <c r="AP42" s="211" t="s">
        <v>493</v>
      </c>
      <c r="AQ42" s="211">
        <v>0</v>
      </c>
      <c r="AR42" s="211" t="s">
        <v>493</v>
      </c>
      <c r="AS42" s="211">
        <v>0</v>
      </c>
      <c r="AT42" s="211">
        <f t="shared" si="56"/>
        <v>402</v>
      </c>
      <c r="AU42" s="211">
        <v>0</v>
      </c>
      <c r="AV42" s="211">
        <v>0</v>
      </c>
      <c r="AW42" s="211">
        <v>4</v>
      </c>
      <c r="AX42" s="211">
        <v>135</v>
      </c>
      <c r="AY42" s="211">
        <v>134</v>
      </c>
      <c r="AZ42" s="211">
        <v>31</v>
      </c>
      <c r="BA42" s="211">
        <v>0</v>
      </c>
      <c r="BB42" s="211">
        <v>88</v>
      </c>
      <c r="BC42" s="211">
        <v>0</v>
      </c>
      <c r="BD42" s="211">
        <v>0</v>
      </c>
      <c r="BE42" s="211" t="s">
        <v>493</v>
      </c>
      <c r="BF42" s="211" t="s">
        <v>493</v>
      </c>
      <c r="BG42" s="211" t="s">
        <v>493</v>
      </c>
      <c r="BH42" s="211" t="s">
        <v>493</v>
      </c>
      <c r="BI42" s="211" t="s">
        <v>493</v>
      </c>
      <c r="BJ42" s="211" t="s">
        <v>493</v>
      </c>
      <c r="BK42" s="211" t="s">
        <v>493</v>
      </c>
      <c r="BL42" s="211" t="s">
        <v>493</v>
      </c>
      <c r="BM42" s="211" t="s">
        <v>493</v>
      </c>
      <c r="BN42" s="211">
        <v>10</v>
      </c>
      <c r="BO42" s="211">
        <f t="shared" si="57"/>
        <v>0</v>
      </c>
      <c r="BP42" s="211">
        <v>0</v>
      </c>
      <c r="BQ42" s="211">
        <v>0</v>
      </c>
      <c r="BR42" s="211">
        <v>0</v>
      </c>
      <c r="BS42" s="211">
        <v>0</v>
      </c>
      <c r="BT42" s="211">
        <v>0</v>
      </c>
      <c r="BU42" s="211">
        <v>0</v>
      </c>
      <c r="BV42" s="211">
        <v>0</v>
      </c>
      <c r="BW42" s="211">
        <v>0</v>
      </c>
      <c r="BX42" s="211">
        <v>0</v>
      </c>
      <c r="BY42" s="211">
        <v>0</v>
      </c>
      <c r="BZ42" s="211">
        <v>0</v>
      </c>
      <c r="CA42" s="211">
        <v>0</v>
      </c>
      <c r="CB42" s="211" t="s">
        <v>493</v>
      </c>
      <c r="CC42" s="211" t="s">
        <v>493</v>
      </c>
      <c r="CD42" s="211" t="s">
        <v>493</v>
      </c>
      <c r="CE42" s="211" t="s">
        <v>493</v>
      </c>
      <c r="CF42" s="211" t="s">
        <v>493</v>
      </c>
      <c r="CG42" s="211" t="s">
        <v>493</v>
      </c>
      <c r="CH42" s="211" t="s">
        <v>493</v>
      </c>
      <c r="CI42" s="211">
        <v>0</v>
      </c>
      <c r="CJ42" s="211">
        <f t="shared" si="58"/>
        <v>0</v>
      </c>
      <c r="CK42" s="211">
        <v>0</v>
      </c>
      <c r="CL42" s="211">
        <v>0</v>
      </c>
      <c r="CM42" s="211">
        <v>0</v>
      </c>
      <c r="CN42" s="211">
        <v>0</v>
      </c>
      <c r="CO42" s="211">
        <v>0</v>
      </c>
      <c r="CP42" s="211">
        <v>0</v>
      </c>
      <c r="CQ42" s="211">
        <v>0</v>
      </c>
      <c r="CR42" s="211">
        <v>0</v>
      </c>
      <c r="CS42" s="211">
        <v>0</v>
      </c>
      <c r="CT42" s="211">
        <v>0</v>
      </c>
      <c r="CU42" s="211">
        <v>0</v>
      </c>
      <c r="CV42" s="211">
        <v>0</v>
      </c>
      <c r="CW42" s="211" t="s">
        <v>493</v>
      </c>
      <c r="CX42" s="211" t="s">
        <v>493</v>
      </c>
      <c r="CY42" s="211" t="s">
        <v>493</v>
      </c>
      <c r="CZ42" s="211" t="s">
        <v>493</v>
      </c>
      <c r="DA42" s="211" t="s">
        <v>493</v>
      </c>
      <c r="DB42" s="211" t="s">
        <v>493</v>
      </c>
      <c r="DC42" s="211" t="s">
        <v>493</v>
      </c>
      <c r="DD42" s="211">
        <v>0</v>
      </c>
      <c r="DE42" s="211">
        <f t="shared" si="59"/>
        <v>0</v>
      </c>
      <c r="DF42" s="211">
        <v>0</v>
      </c>
      <c r="DG42" s="211">
        <v>0</v>
      </c>
      <c r="DH42" s="211">
        <v>0</v>
      </c>
      <c r="DI42" s="211">
        <v>0</v>
      </c>
      <c r="DJ42" s="211">
        <v>0</v>
      </c>
      <c r="DK42" s="211">
        <v>0</v>
      </c>
      <c r="DL42" s="211">
        <v>0</v>
      </c>
      <c r="DM42" s="211">
        <v>0</v>
      </c>
      <c r="DN42" s="211">
        <v>0</v>
      </c>
      <c r="DO42" s="211">
        <v>0</v>
      </c>
      <c r="DP42" s="211">
        <v>0</v>
      </c>
      <c r="DQ42" s="211">
        <v>0</v>
      </c>
      <c r="DR42" s="211" t="s">
        <v>493</v>
      </c>
      <c r="DS42" s="211" t="s">
        <v>493</v>
      </c>
      <c r="DT42" s="211">
        <v>0</v>
      </c>
      <c r="DU42" s="211" t="s">
        <v>493</v>
      </c>
      <c r="DV42" s="211" t="s">
        <v>493</v>
      </c>
      <c r="DW42" s="211" t="s">
        <v>493</v>
      </c>
      <c r="DX42" s="211" t="s">
        <v>493</v>
      </c>
      <c r="DY42" s="211">
        <v>0</v>
      </c>
      <c r="DZ42" s="211">
        <f t="shared" si="60"/>
        <v>0</v>
      </c>
      <c r="EA42" s="211">
        <v>0</v>
      </c>
      <c r="EB42" s="211">
        <v>0</v>
      </c>
      <c r="EC42" s="211">
        <v>0</v>
      </c>
      <c r="ED42" s="211">
        <v>0</v>
      </c>
      <c r="EE42" s="211">
        <v>0</v>
      </c>
      <c r="EF42" s="211">
        <v>0</v>
      </c>
      <c r="EG42" s="211">
        <v>0</v>
      </c>
      <c r="EH42" s="211">
        <v>0</v>
      </c>
      <c r="EI42" s="211">
        <v>0</v>
      </c>
      <c r="EJ42" s="211">
        <v>0</v>
      </c>
      <c r="EK42" s="211" t="s">
        <v>493</v>
      </c>
      <c r="EL42" s="211" t="s">
        <v>493</v>
      </c>
      <c r="EM42" s="211" t="s">
        <v>493</v>
      </c>
      <c r="EN42" s="211">
        <v>0</v>
      </c>
      <c r="EO42" s="211">
        <v>0</v>
      </c>
      <c r="EP42" s="211" t="s">
        <v>493</v>
      </c>
      <c r="EQ42" s="211" t="s">
        <v>493</v>
      </c>
      <c r="ER42" s="211" t="s">
        <v>493</v>
      </c>
      <c r="ES42" s="211">
        <v>0</v>
      </c>
      <c r="ET42" s="211">
        <v>0</v>
      </c>
      <c r="EU42" s="211">
        <f t="shared" si="61"/>
        <v>0</v>
      </c>
      <c r="EV42" s="211">
        <v>0</v>
      </c>
      <c r="EW42" s="211">
        <v>0</v>
      </c>
      <c r="EX42" s="211">
        <v>0</v>
      </c>
      <c r="EY42" s="211">
        <v>0</v>
      </c>
      <c r="EZ42" s="211">
        <v>0</v>
      </c>
      <c r="FA42" s="211">
        <v>0</v>
      </c>
      <c r="FB42" s="211">
        <v>0</v>
      </c>
      <c r="FC42" s="211">
        <v>0</v>
      </c>
      <c r="FD42" s="211">
        <v>0</v>
      </c>
      <c r="FE42" s="211">
        <v>0</v>
      </c>
      <c r="FF42" s="211">
        <v>0</v>
      </c>
      <c r="FG42" s="211">
        <v>0</v>
      </c>
      <c r="FH42" s="211" t="s">
        <v>493</v>
      </c>
      <c r="FI42" s="211" t="s">
        <v>493</v>
      </c>
      <c r="FJ42" s="211" t="s">
        <v>493</v>
      </c>
      <c r="FK42" s="211">
        <v>0</v>
      </c>
      <c r="FL42" s="211">
        <v>0</v>
      </c>
      <c r="FM42" s="211">
        <v>0</v>
      </c>
      <c r="FN42" s="211">
        <v>0</v>
      </c>
      <c r="FO42" s="211">
        <v>0</v>
      </c>
    </row>
    <row r="43" spans="1:171" s="177" customFormat="1" ht="12" customHeight="1">
      <c r="A43" s="178" t="s">
        <v>152</v>
      </c>
      <c r="B43" s="179" t="s">
        <v>224</v>
      </c>
      <c r="C43" s="178" t="s">
        <v>225</v>
      </c>
      <c r="D43" s="211">
        <f t="shared" si="34"/>
        <v>140</v>
      </c>
      <c r="E43" s="211">
        <f t="shared" si="35"/>
        <v>0</v>
      </c>
      <c r="F43" s="211">
        <f t="shared" si="36"/>
        <v>0</v>
      </c>
      <c r="G43" s="211">
        <f t="shared" si="37"/>
        <v>1</v>
      </c>
      <c r="H43" s="211">
        <f t="shared" si="38"/>
        <v>46</v>
      </c>
      <c r="I43" s="211">
        <f t="shared" si="39"/>
        <v>48</v>
      </c>
      <c r="J43" s="211">
        <f t="shared" si="40"/>
        <v>11</v>
      </c>
      <c r="K43" s="211">
        <f t="shared" si="41"/>
        <v>0</v>
      </c>
      <c r="L43" s="211">
        <f t="shared" si="42"/>
        <v>30</v>
      </c>
      <c r="M43" s="211">
        <f t="shared" si="43"/>
        <v>0</v>
      </c>
      <c r="N43" s="211">
        <f t="shared" si="44"/>
        <v>0</v>
      </c>
      <c r="O43" s="211">
        <f t="shared" si="45"/>
        <v>0</v>
      </c>
      <c r="P43" s="211">
        <f t="shared" si="46"/>
        <v>0</v>
      </c>
      <c r="Q43" s="211">
        <f t="shared" si="47"/>
        <v>0</v>
      </c>
      <c r="R43" s="211">
        <f t="shared" si="48"/>
        <v>0</v>
      </c>
      <c r="S43" s="211">
        <f t="shared" si="49"/>
        <v>0</v>
      </c>
      <c r="T43" s="211">
        <f t="shared" si="50"/>
        <v>0</v>
      </c>
      <c r="U43" s="211">
        <f t="shared" si="51"/>
        <v>0</v>
      </c>
      <c r="V43" s="211">
        <f t="shared" si="52"/>
        <v>0</v>
      </c>
      <c r="W43" s="211">
        <f t="shared" si="53"/>
        <v>0</v>
      </c>
      <c r="X43" s="211">
        <f t="shared" si="54"/>
        <v>4</v>
      </c>
      <c r="Y43" s="211">
        <f t="shared" si="55"/>
        <v>0</v>
      </c>
      <c r="Z43" s="211">
        <v>0</v>
      </c>
      <c r="AA43" s="211">
        <v>0</v>
      </c>
      <c r="AB43" s="211">
        <v>0</v>
      </c>
      <c r="AC43" s="211">
        <v>0</v>
      </c>
      <c r="AD43" s="211">
        <v>0</v>
      </c>
      <c r="AE43" s="211">
        <v>0</v>
      </c>
      <c r="AF43" s="211">
        <v>0</v>
      </c>
      <c r="AG43" s="211">
        <v>0</v>
      </c>
      <c r="AH43" s="211">
        <v>0</v>
      </c>
      <c r="AI43" s="211">
        <v>0</v>
      </c>
      <c r="AJ43" s="211" t="s">
        <v>493</v>
      </c>
      <c r="AK43" s="211" t="s">
        <v>493</v>
      </c>
      <c r="AL43" s="211">
        <v>0</v>
      </c>
      <c r="AM43" s="211" t="s">
        <v>493</v>
      </c>
      <c r="AN43" s="211" t="s">
        <v>493</v>
      </c>
      <c r="AO43" s="211">
        <v>0</v>
      </c>
      <c r="AP43" s="211" t="s">
        <v>493</v>
      </c>
      <c r="AQ43" s="211">
        <v>0</v>
      </c>
      <c r="AR43" s="211" t="s">
        <v>493</v>
      </c>
      <c r="AS43" s="211">
        <v>0</v>
      </c>
      <c r="AT43" s="211">
        <f t="shared" si="56"/>
        <v>140</v>
      </c>
      <c r="AU43" s="211">
        <v>0</v>
      </c>
      <c r="AV43" s="211">
        <v>0</v>
      </c>
      <c r="AW43" s="211">
        <v>1</v>
      </c>
      <c r="AX43" s="211">
        <v>46</v>
      </c>
      <c r="AY43" s="211">
        <v>48</v>
      </c>
      <c r="AZ43" s="211">
        <v>11</v>
      </c>
      <c r="BA43" s="211">
        <v>0</v>
      </c>
      <c r="BB43" s="211">
        <v>30</v>
      </c>
      <c r="BC43" s="211">
        <v>0</v>
      </c>
      <c r="BD43" s="211">
        <v>0</v>
      </c>
      <c r="BE43" s="211" t="s">
        <v>493</v>
      </c>
      <c r="BF43" s="211" t="s">
        <v>493</v>
      </c>
      <c r="BG43" s="211" t="s">
        <v>493</v>
      </c>
      <c r="BH43" s="211" t="s">
        <v>493</v>
      </c>
      <c r="BI43" s="211" t="s">
        <v>493</v>
      </c>
      <c r="BJ43" s="211" t="s">
        <v>493</v>
      </c>
      <c r="BK43" s="211" t="s">
        <v>493</v>
      </c>
      <c r="BL43" s="211" t="s">
        <v>493</v>
      </c>
      <c r="BM43" s="211" t="s">
        <v>493</v>
      </c>
      <c r="BN43" s="211">
        <v>4</v>
      </c>
      <c r="BO43" s="211">
        <f t="shared" si="57"/>
        <v>0</v>
      </c>
      <c r="BP43" s="211">
        <v>0</v>
      </c>
      <c r="BQ43" s="211">
        <v>0</v>
      </c>
      <c r="BR43" s="211">
        <v>0</v>
      </c>
      <c r="BS43" s="211">
        <v>0</v>
      </c>
      <c r="BT43" s="211">
        <v>0</v>
      </c>
      <c r="BU43" s="211">
        <v>0</v>
      </c>
      <c r="BV43" s="211">
        <v>0</v>
      </c>
      <c r="BW43" s="211">
        <v>0</v>
      </c>
      <c r="BX43" s="211">
        <v>0</v>
      </c>
      <c r="BY43" s="211">
        <v>0</v>
      </c>
      <c r="BZ43" s="211">
        <v>0</v>
      </c>
      <c r="CA43" s="211">
        <v>0</v>
      </c>
      <c r="CB43" s="211" t="s">
        <v>493</v>
      </c>
      <c r="CC43" s="211" t="s">
        <v>493</v>
      </c>
      <c r="CD43" s="211" t="s">
        <v>493</v>
      </c>
      <c r="CE43" s="211" t="s">
        <v>493</v>
      </c>
      <c r="CF43" s="211" t="s">
        <v>493</v>
      </c>
      <c r="CG43" s="211" t="s">
        <v>493</v>
      </c>
      <c r="CH43" s="211" t="s">
        <v>493</v>
      </c>
      <c r="CI43" s="211">
        <v>0</v>
      </c>
      <c r="CJ43" s="211">
        <f t="shared" si="58"/>
        <v>0</v>
      </c>
      <c r="CK43" s="211">
        <v>0</v>
      </c>
      <c r="CL43" s="211">
        <v>0</v>
      </c>
      <c r="CM43" s="211">
        <v>0</v>
      </c>
      <c r="CN43" s="211">
        <v>0</v>
      </c>
      <c r="CO43" s="211">
        <v>0</v>
      </c>
      <c r="CP43" s="211">
        <v>0</v>
      </c>
      <c r="CQ43" s="211">
        <v>0</v>
      </c>
      <c r="CR43" s="211">
        <v>0</v>
      </c>
      <c r="CS43" s="211">
        <v>0</v>
      </c>
      <c r="CT43" s="211">
        <v>0</v>
      </c>
      <c r="CU43" s="211">
        <v>0</v>
      </c>
      <c r="CV43" s="211">
        <v>0</v>
      </c>
      <c r="CW43" s="211" t="s">
        <v>493</v>
      </c>
      <c r="CX43" s="211" t="s">
        <v>493</v>
      </c>
      <c r="CY43" s="211" t="s">
        <v>493</v>
      </c>
      <c r="CZ43" s="211" t="s">
        <v>493</v>
      </c>
      <c r="DA43" s="211" t="s">
        <v>493</v>
      </c>
      <c r="DB43" s="211" t="s">
        <v>493</v>
      </c>
      <c r="DC43" s="211" t="s">
        <v>493</v>
      </c>
      <c r="DD43" s="211">
        <v>0</v>
      </c>
      <c r="DE43" s="211">
        <f t="shared" si="59"/>
        <v>0</v>
      </c>
      <c r="DF43" s="211">
        <v>0</v>
      </c>
      <c r="DG43" s="211">
        <v>0</v>
      </c>
      <c r="DH43" s="211">
        <v>0</v>
      </c>
      <c r="DI43" s="211">
        <v>0</v>
      </c>
      <c r="DJ43" s="211">
        <v>0</v>
      </c>
      <c r="DK43" s="211">
        <v>0</v>
      </c>
      <c r="DL43" s="211">
        <v>0</v>
      </c>
      <c r="DM43" s="211">
        <v>0</v>
      </c>
      <c r="DN43" s="211">
        <v>0</v>
      </c>
      <c r="DO43" s="211">
        <v>0</v>
      </c>
      <c r="DP43" s="211">
        <v>0</v>
      </c>
      <c r="DQ43" s="211">
        <v>0</v>
      </c>
      <c r="DR43" s="211" t="s">
        <v>493</v>
      </c>
      <c r="DS43" s="211" t="s">
        <v>493</v>
      </c>
      <c r="DT43" s="211">
        <v>0</v>
      </c>
      <c r="DU43" s="211" t="s">
        <v>493</v>
      </c>
      <c r="DV43" s="211" t="s">
        <v>493</v>
      </c>
      <c r="DW43" s="211" t="s">
        <v>493</v>
      </c>
      <c r="DX43" s="211" t="s">
        <v>493</v>
      </c>
      <c r="DY43" s="211">
        <v>0</v>
      </c>
      <c r="DZ43" s="211">
        <f t="shared" si="60"/>
        <v>0</v>
      </c>
      <c r="EA43" s="211">
        <v>0</v>
      </c>
      <c r="EB43" s="211">
        <v>0</v>
      </c>
      <c r="EC43" s="211">
        <v>0</v>
      </c>
      <c r="ED43" s="211">
        <v>0</v>
      </c>
      <c r="EE43" s="211">
        <v>0</v>
      </c>
      <c r="EF43" s="211">
        <v>0</v>
      </c>
      <c r="EG43" s="211">
        <v>0</v>
      </c>
      <c r="EH43" s="211">
        <v>0</v>
      </c>
      <c r="EI43" s="211">
        <v>0</v>
      </c>
      <c r="EJ43" s="211">
        <v>0</v>
      </c>
      <c r="EK43" s="211" t="s">
        <v>493</v>
      </c>
      <c r="EL43" s="211" t="s">
        <v>493</v>
      </c>
      <c r="EM43" s="211" t="s">
        <v>493</v>
      </c>
      <c r="EN43" s="211">
        <v>0</v>
      </c>
      <c r="EO43" s="211">
        <v>0</v>
      </c>
      <c r="EP43" s="211" t="s">
        <v>493</v>
      </c>
      <c r="EQ43" s="211" t="s">
        <v>493</v>
      </c>
      <c r="ER43" s="211" t="s">
        <v>493</v>
      </c>
      <c r="ES43" s="211">
        <v>0</v>
      </c>
      <c r="ET43" s="211">
        <v>0</v>
      </c>
      <c r="EU43" s="211">
        <f t="shared" si="61"/>
        <v>0</v>
      </c>
      <c r="EV43" s="211">
        <v>0</v>
      </c>
      <c r="EW43" s="211">
        <v>0</v>
      </c>
      <c r="EX43" s="211">
        <v>0</v>
      </c>
      <c r="EY43" s="211">
        <v>0</v>
      </c>
      <c r="EZ43" s="211">
        <v>0</v>
      </c>
      <c r="FA43" s="211">
        <v>0</v>
      </c>
      <c r="FB43" s="211">
        <v>0</v>
      </c>
      <c r="FC43" s="211">
        <v>0</v>
      </c>
      <c r="FD43" s="211">
        <v>0</v>
      </c>
      <c r="FE43" s="211">
        <v>0</v>
      </c>
      <c r="FF43" s="211">
        <v>0</v>
      </c>
      <c r="FG43" s="211">
        <v>0</v>
      </c>
      <c r="FH43" s="211" t="s">
        <v>493</v>
      </c>
      <c r="FI43" s="211" t="s">
        <v>493</v>
      </c>
      <c r="FJ43" s="211" t="s">
        <v>493</v>
      </c>
      <c r="FK43" s="211">
        <v>0</v>
      </c>
      <c r="FL43" s="211">
        <v>0</v>
      </c>
      <c r="FM43" s="211">
        <v>0</v>
      </c>
      <c r="FN43" s="211">
        <v>0</v>
      </c>
      <c r="FO43" s="211">
        <v>0</v>
      </c>
    </row>
    <row r="44" spans="1:171" s="177" customFormat="1" ht="12" customHeight="1">
      <c r="A44" s="178" t="s">
        <v>152</v>
      </c>
      <c r="B44" s="179" t="s">
        <v>226</v>
      </c>
      <c r="C44" s="178" t="s">
        <v>227</v>
      </c>
      <c r="D44" s="211">
        <f t="shared" si="34"/>
        <v>109</v>
      </c>
      <c r="E44" s="211">
        <f t="shared" si="35"/>
        <v>0</v>
      </c>
      <c r="F44" s="211">
        <f t="shared" si="36"/>
        <v>0</v>
      </c>
      <c r="G44" s="211">
        <f t="shared" si="37"/>
        <v>1</v>
      </c>
      <c r="H44" s="211">
        <f t="shared" si="38"/>
        <v>35</v>
      </c>
      <c r="I44" s="211">
        <f t="shared" si="39"/>
        <v>37</v>
      </c>
      <c r="J44" s="211">
        <f t="shared" si="40"/>
        <v>9</v>
      </c>
      <c r="K44" s="211">
        <f t="shared" si="41"/>
        <v>0</v>
      </c>
      <c r="L44" s="211">
        <f t="shared" si="42"/>
        <v>25</v>
      </c>
      <c r="M44" s="211">
        <f t="shared" si="43"/>
        <v>0</v>
      </c>
      <c r="N44" s="211">
        <f t="shared" si="44"/>
        <v>0</v>
      </c>
      <c r="O44" s="211">
        <f t="shared" si="45"/>
        <v>0</v>
      </c>
      <c r="P44" s="211">
        <f t="shared" si="46"/>
        <v>0</v>
      </c>
      <c r="Q44" s="211">
        <f t="shared" si="47"/>
        <v>0</v>
      </c>
      <c r="R44" s="211">
        <f t="shared" si="48"/>
        <v>0</v>
      </c>
      <c r="S44" s="211">
        <f t="shared" si="49"/>
        <v>0</v>
      </c>
      <c r="T44" s="211">
        <f t="shared" si="50"/>
        <v>0</v>
      </c>
      <c r="U44" s="211">
        <f t="shared" si="51"/>
        <v>0</v>
      </c>
      <c r="V44" s="211">
        <f t="shared" si="52"/>
        <v>0</v>
      </c>
      <c r="W44" s="211">
        <f t="shared" si="53"/>
        <v>0</v>
      </c>
      <c r="X44" s="211">
        <f t="shared" si="54"/>
        <v>2</v>
      </c>
      <c r="Y44" s="211">
        <f t="shared" si="55"/>
        <v>0</v>
      </c>
      <c r="Z44" s="211">
        <v>0</v>
      </c>
      <c r="AA44" s="211">
        <v>0</v>
      </c>
      <c r="AB44" s="211">
        <v>0</v>
      </c>
      <c r="AC44" s="211">
        <v>0</v>
      </c>
      <c r="AD44" s="211">
        <v>0</v>
      </c>
      <c r="AE44" s="211">
        <v>0</v>
      </c>
      <c r="AF44" s="211">
        <v>0</v>
      </c>
      <c r="AG44" s="211">
        <v>0</v>
      </c>
      <c r="AH44" s="211">
        <v>0</v>
      </c>
      <c r="AI44" s="211">
        <v>0</v>
      </c>
      <c r="AJ44" s="211" t="s">
        <v>493</v>
      </c>
      <c r="AK44" s="211" t="s">
        <v>493</v>
      </c>
      <c r="AL44" s="211">
        <v>0</v>
      </c>
      <c r="AM44" s="211" t="s">
        <v>493</v>
      </c>
      <c r="AN44" s="211" t="s">
        <v>493</v>
      </c>
      <c r="AO44" s="211">
        <v>0</v>
      </c>
      <c r="AP44" s="211" t="s">
        <v>493</v>
      </c>
      <c r="AQ44" s="211">
        <v>0</v>
      </c>
      <c r="AR44" s="211" t="s">
        <v>493</v>
      </c>
      <c r="AS44" s="211">
        <v>0</v>
      </c>
      <c r="AT44" s="211">
        <f t="shared" si="56"/>
        <v>109</v>
      </c>
      <c r="AU44" s="211">
        <v>0</v>
      </c>
      <c r="AV44" s="211">
        <v>0</v>
      </c>
      <c r="AW44" s="211">
        <v>1</v>
      </c>
      <c r="AX44" s="211">
        <v>35</v>
      </c>
      <c r="AY44" s="211">
        <v>37</v>
      </c>
      <c r="AZ44" s="211">
        <v>9</v>
      </c>
      <c r="BA44" s="211">
        <v>0</v>
      </c>
      <c r="BB44" s="211">
        <v>25</v>
      </c>
      <c r="BC44" s="211">
        <v>0</v>
      </c>
      <c r="BD44" s="211">
        <v>0</v>
      </c>
      <c r="BE44" s="211" t="s">
        <v>493</v>
      </c>
      <c r="BF44" s="211" t="s">
        <v>493</v>
      </c>
      <c r="BG44" s="211" t="s">
        <v>493</v>
      </c>
      <c r="BH44" s="211" t="s">
        <v>493</v>
      </c>
      <c r="BI44" s="211" t="s">
        <v>493</v>
      </c>
      <c r="BJ44" s="211" t="s">
        <v>493</v>
      </c>
      <c r="BK44" s="211" t="s">
        <v>493</v>
      </c>
      <c r="BL44" s="211" t="s">
        <v>493</v>
      </c>
      <c r="BM44" s="211" t="s">
        <v>493</v>
      </c>
      <c r="BN44" s="211">
        <v>2</v>
      </c>
      <c r="BO44" s="211">
        <f t="shared" si="57"/>
        <v>0</v>
      </c>
      <c r="BP44" s="211">
        <v>0</v>
      </c>
      <c r="BQ44" s="211">
        <v>0</v>
      </c>
      <c r="BR44" s="211">
        <v>0</v>
      </c>
      <c r="BS44" s="211">
        <v>0</v>
      </c>
      <c r="BT44" s="211">
        <v>0</v>
      </c>
      <c r="BU44" s="211">
        <v>0</v>
      </c>
      <c r="BV44" s="211">
        <v>0</v>
      </c>
      <c r="BW44" s="211">
        <v>0</v>
      </c>
      <c r="BX44" s="211">
        <v>0</v>
      </c>
      <c r="BY44" s="211">
        <v>0</v>
      </c>
      <c r="BZ44" s="211">
        <v>0</v>
      </c>
      <c r="CA44" s="211">
        <v>0</v>
      </c>
      <c r="CB44" s="211" t="s">
        <v>493</v>
      </c>
      <c r="CC44" s="211" t="s">
        <v>493</v>
      </c>
      <c r="CD44" s="211" t="s">
        <v>493</v>
      </c>
      <c r="CE44" s="211" t="s">
        <v>493</v>
      </c>
      <c r="CF44" s="211" t="s">
        <v>493</v>
      </c>
      <c r="CG44" s="211" t="s">
        <v>493</v>
      </c>
      <c r="CH44" s="211" t="s">
        <v>493</v>
      </c>
      <c r="CI44" s="211">
        <v>0</v>
      </c>
      <c r="CJ44" s="211">
        <f t="shared" si="58"/>
        <v>0</v>
      </c>
      <c r="CK44" s="211">
        <v>0</v>
      </c>
      <c r="CL44" s="211">
        <v>0</v>
      </c>
      <c r="CM44" s="211">
        <v>0</v>
      </c>
      <c r="CN44" s="211">
        <v>0</v>
      </c>
      <c r="CO44" s="211">
        <v>0</v>
      </c>
      <c r="CP44" s="211">
        <v>0</v>
      </c>
      <c r="CQ44" s="211">
        <v>0</v>
      </c>
      <c r="CR44" s="211">
        <v>0</v>
      </c>
      <c r="CS44" s="211">
        <v>0</v>
      </c>
      <c r="CT44" s="211">
        <v>0</v>
      </c>
      <c r="CU44" s="211">
        <v>0</v>
      </c>
      <c r="CV44" s="211">
        <v>0</v>
      </c>
      <c r="CW44" s="211" t="s">
        <v>493</v>
      </c>
      <c r="CX44" s="211" t="s">
        <v>493</v>
      </c>
      <c r="CY44" s="211" t="s">
        <v>493</v>
      </c>
      <c r="CZ44" s="211" t="s">
        <v>493</v>
      </c>
      <c r="DA44" s="211" t="s">
        <v>493</v>
      </c>
      <c r="DB44" s="211" t="s">
        <v>493</v>
      </c>
      <c r="DC44" s="211" t="s">
        <v>493</v>
      </c>
      <c r="DD44" s="211">
        <v>0</v>
      </c>
      <c r="DE44" s="211">
        <f t="shared" si="59"/>
        <v>0</v>
      </c>
      <c r="DF44" s="211">
        <v>0</v>
      </c>
      <c r="DG44" s="211">
        <v>0</v>
      </c>
      <c r="DH44" s="211">
        <v>0</v>
      </c>
      <c r="DI44" s="211">
        <v>0</v>
      </c>
      <c r="DJ44" s="211">
        <v>0</v>
      </c>
      <c r="DK44" s="211">
        <v>0</v>
      </c>
      <c r="DL44" s="211">
        <v>0</v>
      </c>
      <c r="DM44" s="211">
        <v>0</v>
      </c>
      <c r="DN44" s="211">
        <v>0</v>
      </c>
      <c r="DO44" s="211">
        <v>0</v>
      </c>
      <c r="DP44" s="211">
        <v>0</v>
      </c>
      <c r="DQ44" s="211">
        <v>0</v>
      </c>
      <c r="DR44" s="211" t="s">
        <v>493</v>
      </c>
      <c r="DS44" s="211" t="s">
        <v>493</v>
      </c>
      <c r="DT44" s="211">
        <v>0</v>
      </c>
      <c r="DU44" s="211" t="s">
        <v>493</v>
      </c>
      <c r="DV44" s="211" t="s">
        <v>493</v>
      </c>
      <c r="DW44" s="211" t="s">
        <v>493</v>
      </c>
      <c r="DX44" s="211" t="s">
        <v>493</v>
      </c>
      <c r="DY44" s="211">
        <v>0</v>
      </c>
      <c r="DZ44" s="211">
        <f t="shared" si="60"/>
        <v>0</v>
      </c>
      <c r="EA44" s="211">
        <v>0</v>
      </c>
      <c r="EB44" s="211">
        <v>0</v>
      </c>
      <c r="EC44" s="211">
        <v>0</v>
      </c>
      <c r="ED44" s="211">
        <v>0</v>
      </c>
      <c r="EE44" s="211">
        <v>0</v>
      </c>
      <c r="EF44" s="211">
        <v>0</v>
      </c>
      <c r="EG44" s="211">
        <v>0</v>
      </c>
      <c r="EH44" s="211">
        <v>0</v>
      </c>
      <c r="EI44" s="211">
        <v>0</v>
      </c>
      <c r="EJ44" s="211">
        <v>0</v>
      </c>
      <c r="EK44" s="211" t="s">
        <v>493</v>
      </c>
      <c r="EL44" s="211" t="s">
        <v>493</v>
      </c>
      <c r="EM44" s="211" t="s">
        <v>493</v>
      </c>
      <c r="EN44" s="211">
        <v>0</v>
      </c>
      <c r="EO44" s="211">
        <v>0</v>
      </c>
      <c r="EP44" s="211" t="s">
        <v>493</v>
      </c>
      <c r="EQ44" s="211" t="s">
        <v>493</v>
      </c>
      <c r="ER44" s="211" t="s">
        <v>493</v>
      </c>
      <c r="ES44" s="211">
        <v>0</v>
      </c>
      <c r="ET44" s="211">
        <v>0</v>
      </c>
      <c r="EU44" s="211">
        <f t="shared" si="61"/>
        <v>0</v>
      </c>
      <c r="EV44" s="211">
        <v>0</v>
      </c>
      <c r="EW44" s="211">
        <v>0</v>
      </c>
      <c r="EX44" s="211">
        <v>0</v>
      </c>
      <c r="EY44" s="211">
        <v>0</v>
      </c>
      <c r="EZ44" s="211">
        <v>0</v>
      </c>
      <c r="FA44" s="211">
        <v>0</v>
      </c>
      <c r="FB44" s="211">
        <v>0</v>
      </c>
      <c r="FC44" s="211">
        <v>0</v>
      </c>
      <c r="FD44" s="211">
        <v>0</v>
      </c>
      <c r="FE44" s="211">
        <v>0</v>
      </c>
      <c r="FF44" s="211">
        <v>0</v>
      </c>
      <c r="FG44" s="211">
        <v>0</v>
      </c>
      <c r="FH44" s="211" t="s">
        <v>493</v>
      </c>
      <c r="FI44" s="211" t="s">
        <v>493</v>
      </c>
      <c r="FJ44" s="211" t="s">
        <v>493</v>
      </c>
      <c r="FK44" s="211">
        <v>0</v>
      </c>
      <c r="FL44" s="211">
        <v>0</v>
      </c>
      <c r="FM44" s="211">
        <v>0</v>
      </c>
      <c r="FN44" s="211">
        <v>0</v>
      </c>
      <c r="FO44" s="211">
        <v>0</v>
      </c>
    </row>
    <row r="45" spans="1:171" s="177" customFormat="1" ht="12" customHeight="1">
      <c r="A45" s="178" t="s">
        <v>152</v>
      </c>
      <c r="B45" s="179" t="s">
        <v>228</v>
      </c>
      <c r="C45" s="178" t="s">
        <v>229</v>
      </c>
      <c r="D45" s="211">
        <f t="shared" si="34"/>
        <v>486</v>
      </c>
      <c r="E45" s="211">
        <f t="shared" si="35"/>
        <v>0</v>
      </c>
      <c r="F45" s="211">
        <f t="shared" si="36"/>
        <v>0</v>
      </c>
      <c r="G45" s="211">
        <f t="shared" si="37"/>
        <v>3</v>
      </c>
      <c r="H45" s="211">
        <f t="shared" si="38"/>
        <v>151</v>
      </c>
      <c r="I45" s="211">
        <f t="shared" si="39"/>
        <v>177</v>
      </c>
      <c r="J45" s="211">
        <f t="shared" si="40"/>
        <v>42</v>
      </c>
      <c r="K45" s="211">
        <f t="shared" si="41"/>
        <v>0</v>
      </c>
      <c r="L45" s="211">
        <f t="shared" si="42"/>
        <v>98</v>
      </c>
      <c r="M45" s="211">
        <f t="shared" si="43"/>
        <v>0</v>
      </c>
      <c r="N45" s="211">
        <f t="shared" si="44"/>
        <v>0</v>
      </c>
      <c r="O45" s="211">
        <f t="shared" si="45"/>
        <v>0</v>
      </c>
      <c r="P45" s="211">
        <f t="shared" si="46"/>
        <v>0</v>
      </c>
      <c r="Q45" s="211">
        <f t="shared" si="47"/>
        <v>0</v>
      </c>
      <c r="R45" s="211">
        <f t="shared" si="48"/>
        <v>0</v>
      </c>
      <c r="S45" s="211">
        <f t="shared" si="49"/>
        <v>0</v>
      </c>
      <c r="T45" s="211">
        <f t="shared" si="50"/>
        <v>0</v>
      </c>
      <c r="U45" s="211">
        <f t="shared" si="51"/>
        <v>0</v>
      </c>
      <c r="V45" s="211">
        <f t="shared" si="52"/>
        <v>0</v>
      </c>
      <c r="W45" s="211">
        <f t="shared" si="53"/>
        <v>0</v>
      </c>
      <c r="X45" s="211">
        <f t="shared" si="54"/>
        <v>15</v>
      </c>
      <c r="Y45" s="211">
        <f t="shared" si="55"/>
        <v>0</v>
      </c>
      <c r="Z45" s="211">
        <v>0</v>
      </c>
      <c r="AA45" s="211">
        <v>0</v>
      </c>
      <c r="AB45" s="211">
        <v>0</v>
      </c>
      <c r="AC45" s="211">
        <v>0</v>
      </c>
      <c r="AD45" s="211">
        <v>0</v>
      </c>
      <c r="AE45" s="211">
        <v>0</v>
      </c>
      <c r="AF45" s="211">
        <v>0</v>
      </c>
      <c r="AG45" s="211">
        <v>0</v>
      </c>
      <c r="AH45" s="211">
        <v>0</v>
      </c>
      <c r="AI45" s="211">
        <v>0</v>
      </c>
      <c r="AJ45" s="211" t="s">
        <v>493</v>
      </c>
      <c r="AK45" s="211" t="s">
        <v>493</v>
      </c>
      <c r="AL45" s="211">
        <v>0</v>
      </c>
      <c r="AM45" s="211" t="s">
        <v>493</v>
      </c>
      <c r="AN45" s="211" t="s">
        <v>493</v>
      </c>
      <c r="AO45" s="211">
        <v>0</v>
      </c>
      <c r="AP45" s="211" t="s">
        <v>493</v>
      </c>
      <c r="AQ45" s="211">
        <v>0</v>
      </c>
      <c r="AR45" s="211" t="s">
        <v>493</v>
      </c>
      <c r="AS45" s="211">
        <v>0</v>
      </c>
      <c r="AT45" s="211">
        <f t="shared" si="56"/>
        <v>486</v>
      </c>
      <c r="AU45" s="211">
        <v>0</v>
      </c>
      <c r="AV45" s="211">
        <v>0</v>
      </c>
      <c r="AW45" s="211">
        <v>3</v>
      </c>
      <c r="AX45" s="211">
        <v>151</v>
      </c>
      <c r="AY45" s="211">
        <v>177</v>
      </c>
      <c r="AZ45" s="211">
        <v>42</v>
      </c>
      <c r="BA45" s="211">
        <v>0</v>
      </c>
      <c r="BB45" s="211">
        <v>98</v>
      </c>
      <c r="BC45" s="211">
        <v>0</v>
      </c>
      <c r="BD45" s="211">
        <v>0</v>
      </c>
      <c r="BE45" s="211" t="s">
        <v>493</v>
      </c>
      <c r="BF45" s="211" t="s">
        <v>493</v>
      </c>
      <c r="BG45" s="211" t="s">
        <v>493</v>
      </c>
      <c r="BH45" s="211" t="s">
        <v>493</v>
      </c>
      <c r="BI45" s="211" t="s">
        <v>493</v>
      </c>
      <c r="BJ45" s="211" t="s">
        <v>493</v>
      </c>
      <c r="BK45" s="211" t="s">
        <v>493</v>
      </c>
      <c r="BL45" s="211" t="s">
        <v>493</v>
      </c>
      <c r="BM45" s="211" t="s">
        <v>493</v>
      </c>
      <c r="BN45" s="211">
        <v>15</v>
      </c>
      <c r="BO45" s="211">
        <f t="shared" si="57"/>
        <v>0</v>
      </c>
      <c r="BP45" s="211">
        <v>0</v>
      </c>
      <c r="BQ45" s="211">
        <v>0</v>
      </c>
      <c r="BR45" s="211">
        <v>0</v>
      </c>
      <c r="BS45" s="211">
        <v>0</v>
      </c>
      <c r="BT45" s="211">
        <v>0</v>
      </c>
      <c r="BU45" s="211">
        <v>0</v>
      </c>
      <c r="BV45" s="211">
        <v>0</v>
      </c>
      <c r="BW45" s="211">
        <v>0</v>
      </c>
      <c r="BX45" s="211">
        <v>0</v>
      </c>
      <c r="BY45" s="211">
        <v>0</v>
      </c>
      <c r="BZ45" s="211">
        <v>0</v>
      </c>
      <c r="CA45" s="211">
        <v>0</v>
      </c>
      <c r="CB45" s="211" t="s">
        <v>493</v>
      </c>
      <c r="CC45" s="211" t="s">
        <v>493</v>
      </c>
      <c r="CD45" s="211" t="s">
        <v>493</v>
      </c>
      <c r="CE45" s="211" t="s">
        <v>493</v>
      </c>
      <c r="CF45" s="211" t="s">
        <v>493</v>
      </c>
      <c r="CG45" s="211" t="s">
        <v>493</v>
      </c>
      <c r="CH45" s="211" t="s">
        <v>493</v>
      </c>
      <c r="CI45" s="211">
        <v>0</v>
      </c>
      <c r="CJ45" s="211">
        <f t="shared" si="58"/>
        <v>0</v>
      </c>
      <c r="CK45" s="211">
        <v>0</v>
      </c>
      <c r="CL45" s="211">
        <v>0</v>
      </c>
      <c r="CM45" s="211">
        <v>0</v>
      </c>
      <c r="CN45" s="211">
        <v>0</v>
      </c>
      <c r="CO45" s="211">
        <v>0</v>
      </c>
      <c r="CP45" s="211">
        <v>0</v>
      </c>
      <c r="CQ45" s="211">
        <v>0</v>
      </c>
      <c r="CR45" s="211">
        <v>0</v>
      </c>
      <c r="CS45" s="211">
        <v>0</v>
      </c>
      <c r="CT45" s="211">
        <v>0</v>
      </c>
      <c r="CU45" s="211">
        <v>0</v>
      </c>
      <c r="CV45" s="211">
        <v>0</v>
      </c>
      <c r="CW45" s="211" t="s">
        <v>493</v>
      </c>
      <c r="CX45" s="211" t="s">
        <v>493</v>
      </c>
      <c r="CY45" s="211" t="s">
        <v>493</v>
      </c>
      <c r="CZ45" s="211" t="s">
        <v>493</v>
      </c>
      <c r="DA45" s="211" t="s">
        <v>493</v>
      </c>
      <c r="DB45" s="211" t="s">
        <v>493</v>
      </c>
      <c r="DC45" s="211" t="s">
        <v>493</v>
      </c>
      <c r="DD45" s="211">
        <v>0</v>
      </c>
      <c r="DE45" s="211">
        <f t="shared" si="59"/>
        <v>0</v>
      </c>
      <c r="DF45" s="211">
        <v>0</v>
      </c>
      <c r="DG45" s="211">
        <v>0</v>
      </c>
      <c r="DH45" s="211">
        <v>0</v>
      </c>
      <c r="DI45" s="211">
        <v>0</v>
      </c>
      <c r="DJ45" s="211">
        <v>0</v>
      </c>
      <c r="DK45" s="211">
        <v>0</v>
      </c>
      <c r="DL45" s="211">
        <v>0</v>
      </c>
      <c r="DM45" s="211">
        <v>0</v>
      </c>
      <c r="DN45" s="211">
        <v>0</v>
      </c>
      <c r="DO45" s="211">
        <v>0</v>
      </c>
      <c r="DP45" s="211">
        <v>0</v>
      </c>
      <c r="DQ45" s="211">
        <v>0</v>
      </c>
      <c r="DR45" s="211" t="s">
        <v>493</v>
      </c>
      <c r="DS45" s="211" t="s">
        <v>493</v>
      </c>
      <c r="DT45" s="211">
        <v>0</v>
      </c>
      <c r="DU45" s="211" t="s">
        <v>493</v>
      </c>
      <c r="DV45" s="211" t="s">
        <v>493</v>
      </c>
      <c r="DW45" s="211" t="s">
        <v>493</v>
      </c>
      <c r="DX45" s="211" t="s">
        <v>493</v>
      </c>
      <c r="DY45" s="211">
        <v>0</v>
      </c>
      <c r="DZ45" s="211">
        <f t="shared" si="60"/>
        <v>0</v>
      </c>
      <c r="EA45" s="211">
        <v>0</v>
      </c>
      <c r="EB45" s="211">
        <v>0</v>
      </c>
      <c r="EC45" s="211">
        <v>0</v>
      </c>
      <c r="ED45" s="211">
        <v>0</v>
      </c>
      <c r="EE45" s="211">
        <v>0</v>
      </c>
      <c r="EF45" s="211">
        <v>0</v>
      </c>
      <c r="EG45" s="211">
        <v>0</v>
      </c>
      <c r="EH45" s="211">
        <v>0</v>
      </c>
      <c r="EI45" s="211">
        <v>0</v>
      </c>
      <c r="EJ45" s="211">
        <v>0</v>
      </c>
      <c r="EK45" s="211" t="s">
        <v>493</v>
      </c>
      <c r="EL45" s="211" t="s">
        <v>493</v>
      </c>
      <c r="EM45" s="211" t="s">
        <v>493</v>
      </c>
      <c r="EN45" s="211">
        <v>0</v>
      </c>
      <c r="EO45" s="211">
        <v>0</v>
      </c>
      <c r="EP45" s="211" t="s">
        <v>493</v>
      </c>
      <c r="EQ45" s="211" t="s">
        <v>493</v>
      </c>
      <c r="ER45" s="211" t="s">
        <v>493</v>
      </c>
      <c r="ES45" s="211">
        <v>0</v>
      </c>
      <c r="ET45" s="211">
        <v>0</v>
      </c>
      <c r="EU45" s="211">
        <f t="shared" si="61"/>
        <v>0</v>
      </c>
      <c r="EV45" s="211">
        <v>0</v>
      </c>
      <c r="EW45" s="211">
        <v>0</v>
      </c>
      <c r="EX45" s="211">
        <v>0</v>
      </c>
      <c r="EY45" s="211">
        <v>0</v>
      </c>
      <c r="EZ45" s="211">
        <v>0</v>
      </c>
      <c r="FA45" s="211">
        <v>0</v>
      </c>
      <c r="FB45" s="211">
        <v>0</v>
      </c>
      <c r="FC45" s="211">
        <v>0</v>
      </c>
      <c r="FD45" s="211">
        <v>0</v>
      </c>
      <c r="FE45" s="211">
        <v>0</v>
      </c>
      <c r="FF45" s="211">
        <v>0</v>
      </c>
      <c r="FG45" s="211">
        <v>0</v>
      </c>
      <c r="FH45" s="211" t="s">
        <v>493</v>
      </c>
      <c r="FI45" s="211" t="s">
        <v>493</v>
      </c>
      <c r="FJ45" s="211" t="s">
        <v>493</v>
      </c>
      <c r="FK45" s="211">
        <v>0</v>
      </c>
      <c r="FL45" s="211">
        <v>0</v>
      </c>
      <c r="FM45" s="211">
        <v>0</v>
      </c>
      <c r="FN45" s="211">
        <v>0</v>
      </c>
      <c r="FO45" s="211">
        <v>0</v>
      </c>
    </row>
    <row r="46" spans="1:171" s="177" customFormat="1" ht="12" customHeight="1">
      <c r="A46" s="178" t="s">
        <v>152</v>
      </c>
      <c r="B46" s="179" t="s">
        <v>230</v>
      </c>
      <c r="C46" s="178" t="s">
        <v>231</v>
      </c>
      <c r="D46" s="211">
        <f t="shared" si="34"/>
        <v>311</v>
      </c>
      <c r="E46" s="211">
        <f t="shared" si="35"/>
        <v>0</v>
      </c>
      <c r="F46" s="211">
        <f t="shared" si="36"/>
        <v>0</v>
      </c>
      <c r="G46" s="211">
        <f t="shared" si="37"/>
        <v>0</v>
      </c>
      <c r="H46" s="211">
        <f t="shared" si="38"/>
        <v>134</v>
      </c>
      <c r="I46" s="211">
        <f t="shared" si="39"/>
        <v>131</v>
      </c>
      <c r="J46" s="211">
        <f t="shared" si="40"/>
        <v>27</v>
      </c>
      <c r="K46" s="211">
        <f t="shared" si="41"/>
        <v>2</v>
      </c>
      <c r="L46" s="211">
        <f t="shared" si="42"/>
        <v>17</v>
      </c>
      <c r="M46" s="211">
        <f t="shared" si="43"/>
        <v>0</v>
      </c>
      <c r="N46" s="211">
        <f t="shared" si="44"/>
        <v>0</v>
      </c>
      <c r="O46" s="211">
        <f t="shared" si="45"/>
        <v>0</v>
      </c>
      <c r="P46" s="211">
        <f t="shared" si="46"/>
        <v>0</v>
      </c>
      <c r="Q46" s="211">
        <f t="shared" si="47"/>
        <v>0</v>
      </c>
      <c r="R46" s="211">
        <f t="shared" si="48"/>
        <v>0</v>
      </c>
      <c r="S46" s="211">
        <f t="shared" si="49"/>
        <v>0</v>
      </c>
      <c r="T46" s="211">
        <f t="shared" si="50"/>
        <v>0</v>
      </c>
      <c r="U46" s="211">
        <f t="shared" si="51"/>
        <v>0</v>
      </c>
      <c r="V46" s="211">
        <f t="shared" si="52"/>
        <v>0</v>
      </c>
      <c r="W46" s="211">
        <f t="shared" si="53"/>
        <v>0</v>
      </c>
      <c r="X46" s="211">
        <f t="shared" si="54"/>
        <v>0</v>
      </c>
      <c r="Y46" s="211">
        <f t="shared" si="55"/>
        <v>0</v>
      </c>
      <c r="Z46" s="211">
        <v>0</v>
      </c>
      <c r="AA46" s="211">
        <v>0</v>
      </c>
      <c r="AB46" s="211">
        <v>0</v>
      </c>
      <c r="AC46" s="211">
        <v>0</v>
      </c>
      <c r="AD46" s="211">
        <v>0</v>
      </c>
      <c r="AE46" s="211">
        <v>0</v>
      </c>
      <c r="AF46" s="211">
        <v>0</v>
      </c>
      <c r="AG46" s="211">
        <v>0</v>
      </c>
      <c r="AH46" s="211">
        <v>0</v>
      </c>
      <c r="AI46" s="211">
        <v>0</v>
      </c>
      <c r="AJ46" s="211" t="s">
        <v>493</v>
      </c>
      <c r="AK46" s="211" t="s">
        <v>493</v>
      </c>
      <c r="AL46" s="211">
        <v>0</v>
      </c>
      <c r="AM46" s="211" t="s">
        <v>493</v>
      </c>
      <c r="AN46" s="211" t="s">
        <v>493</v>
      </c>
      <c r="AO46" s="211">
        <v>0</v>
      </c>
      <c r="AP46" s="211" t="s">
        <v>493</v>
      </c>
      <c r="AQ46" s="211">
        <v>0</v>
      </c>
      <c r="AR46" s="211" t="s">
        <v>493</v>
      </c>
      <c r="AS46" s="211">
        <v>0</v>
      </c>
      <c r="AT46" s="211">
        <f t="shared" si="56"/>
        <v>0</v>
      </c>
      <c r="AU46" s="211">
        <v>0</v>
      </c>
      <c r="AV46" s="211">
        <v>0</v>
      </c>
      <c r="AW46" s="211">
        <v>0</v>
      </c>
      <c r="AX46" s="211">
        <v>0</v>
      </c>
      <c r="AY46" s="211">
        <v>0</v>
      </c>
      <c r="AZ46" s="211">
        <v>0</v>
      </c>
      <c r="BA46" s="211">
        <v>0</v>
      </c>
      <c r="BB46" s="211">
        <v>0</v>
      </c>
      <c r="BC46" s="211">
        <v>0</v>
      </c>
      <c r="BD46" s="211">
        <v>0</v>
      </c>
      <c r="BE46" s="211" t="s">
        <v>493</v>
      </c>
      <c r="BF46" s="211" t="s">
        <v>493</v>
      </c>
      <c r="BG46" s="211" t="s">
        <v>493</v>
      </c>
      <c r="BH46" s="211" t="s">
        <v>493</v>
      </c>
      <c r="BI46" s="211" t="s">
        <v>493</v>
      </c>
      <c r="BJ46" s="211" t="s">
        <v>493</v>
      </c>
      <c r="BK46" s="211" t="s">
        <v>493</v>
      </c>
      <c r="BL46" s="211" t="s">
        <v>493</v>
      </c>
      <c r="BM46" s="211" t="s">
        <v>493</v>
      </c>
      <c r="BN46" s="211">
        <v>0</v>
      </c>
      <c r="BO46" s="211">
        <f t="shared" si="57"/>
        <v>0</v>
      </c>
      <c r="BP46" s="211">
        <v>0</v>
      </c>
      <c r="BQ46" s="211">
        <v>0</v>
      </c>
      <c r="BR46" s="211">
        <v>0</v>
      </c>
      <c r="BS46" s="211">
        <v>0</v>
      </c>
      <c r="BT46" s="211">
        <v>0</v>
      </c>
      <c r="BU46" s="211">
        <v>0</v>
      </c>
      <c r="BV46" s="211">
        <v>0</v>
      </c>
      <c r="BW46" s="211">
        <v>0</v>
      </c>
      <c r="BX46" s="211">
        <v>0</v>
      </c>
      <c r="BY46" s="211">
        <v>0</v>
      </c>
      <c r="BZ46" s="211">
        <v>0</v>
      </c>
      <c r="CA46" s="211">
        <v>0</v>
      </c>
      <c r="CB46" s="211" t="s">
        <v>493</v>
      </c>
      <c r="CC46" s="211" t="s">
        <v>493</v>
      </c>
      <c r="CD46" s="211" t="s">
        <v>493</v>
      </c>
      <c r="CE46" s="211" t="s">
        <v>493</v>
      </c>
      <c r="CF46" s="211" t="s">
        <v>493</v>
      </c>
      <c r="CG46" s="211" t="s">
        <v>493</v>
      </c>
      <c r="CH46" s="211" t="s">
        <v>493</v>
      </c>
      <c r="CI46" s="211">
        <v>0</v>
      </c>
      <c r="CJ46" s="211">
        <f t="shared" si="58"/>
        <v>0</v>
      </c>
      <c r="CK46" s="211">
        <v>0</v>
      </c>
      <c r="CL46" s="211">
        <v>0</v>
      </c>
      <c r="CM46" s="211">
        <v>0</v>
      </c>
      <c r="CN46" s="211">
        <v>0</v>
      </c>
      <c r="CO46" s="211">
        <v>0</v>
      </c>
      <c r="CP46" s="211">
        <v>0</v>
      </c>
      <c r="CQ46" s="211">
        <v>0</v>
      </c>
      <c r="CR46" s="211">
        <v>0</v>
      </c>
      <c r="CS46" s="211">
        <v>0</v>
      </c>
      <c r="CT46" s="211">
        <v>0</v>
      </c>
      <c r="CU46" s="211">
        <v>0</v>
      </c>
      <c r="CV46" s="211">
        <v>0</v>
      </c>
      <c r="CW46" s="211" t="s">
        <v>493</v>
      </c>
      <c r="CX46" s="211" t="s">
        <v>493</v>
      </c>
      <c r="CY46" s="211" t="s">
        <v>493</v>
      </c>
      <c r="CZ46" s="211" t="s">
        <v>493</v>
      </c>
      <c r="DA46" s="211" t="s">
        <v>493</v>
      </c>
      <c r="DB46" s="211" t="s">
        <v>493</v>
      </c>
      <c r="DC46" s="211" t="s">
        <v>493</v>
      </c>
      <c r="DD46" s="211">
        <v>0</v>
      </c>
      <c r="DE46" s="211">
        <f t="shared" si="59"/>
        <v>0</v>
      </c>
      <c r="DF46" s="211">
        <v>0</v>
      </c>
      <c r="DG46" s="211">
        <v>0</v>
      </c>
      <c r="DH46" s="211">
        <v>0</v>
      </c>
      <c r="DI46" s="211">
        <v>0</v>
      </c>
      <c r="DJ46" s="211">
        <v>0</v>
      </c>
      <c r="DK46" s="211">
        <v>0</v>
      </c>
      <c r="DL46" s="211">
        <v>0</v>
      </c>
      <c r="DM46" s="211">
        <v>0</v>
      </c>
      <c r="DN46" s="211">
        <v>0</v>
      </c>
      <c r="DO46" s="211">
        <v>0</v>
      </c>
      <c r="DP46" s="211">
        <v>0</v>
      </c>
      <c r="DQ46" s="211">
        <v>0</v>
      </c>
      <c r="DR46" s="211" t="s">
        <v>493</v>
      </c>
      <c r="DS46" s="211" t="s">
        <v>493</v>
      </c>
      <c r="DT46" s="211">
        <v>0</v>
      </c>
      <c r="DU46" s="211" t="s">
        <v>493</v>
      </c>
      <c r="DV46" s="211" t="s">
        <v>493</v>
      </c>
      <c r="DW46" s="211" t="s">
        <v>493</v>
      </c>
      <c r="DX46" s="211" t="s">
        <v>493</v>
      </c>
      <c r="DY46" s="211">
        <v>0</v>
      </c>
      <c r="DZ46" s="211">
        <f t="shared" si="60"/>
        <v>0</v>
      </c>
      <c r="EA46" s="211">
        <v>0</v>
      </c>
      <c r="EB46" s="211">
        <v>0</v>
      </c>
      <c r="EC46" s="211">
        <v>0</v>
      </c>
      <c r="ED46" s="211">
        <v>0</v>
      </c>
      <c r="EE46" s="211">
        <v>0</v>
      </c>
      <c r="EF46" s="211">
        <v>0</v>
      </c>
      <c r="EG46" s="211">
        <v>0</v>
      </c>
      <c r="EH46" s="211">
        <v>0</v>
      </c>
      <c r="EI46" s="211">
        <v>0</v>
      </c>
      <c r="EJ46" s="211">
        <v>0</v>
      </c>
      <c r="EK46" s="211" t="s">
        <v>493</v>
      </c>
      <c r="EL46" s="211" t="s">
        <v>493</v>
      </c>
      <c r="EM46" s="211" t="s">
        <v>493</v>
      </c>
      <c r="EN46" s="211">
        <v>0</v>
      </c>
      <c r="EO46" s="211">
        <v>0</v>
      </c>
      <c r="EP46" s="211" t="s">
        <v>493</v>
      </c>
      <c r="EQ46" s="211" t="s">
        <v>493</v>
      </c>
      <c r="ER46" s="211" t="s">
        <v>493</v>
      </c>
      <c r="ES46" s="211">
        <v>0</v>
      </c>
      <c r="ET46" s="211">
        <v>0</v>
      </c>
      <c r="EU46" s="211">
        <f t="shared" si="61"/>
        <v>311</v>
      </c>
      <c r="EV46" s="211">
        <v>0</v>
      </c>
      <c r="EW46" s="211">
        <v>0</v>
      </c>
      <c r="EX46" s="211">
        <v>0</v>
      </c>
      <c r="EY46" s="211">
        <v>134</v>
      </c>
      <c r="EZ46" s="211">
        <v>131</v>
      </c>
      <c r="FA46" s="211">
        <v>27</v>
      </c>
      <c r="FB46" s="211">
        <v>2</v>
      </c>
      <c r="FC46" s="211">
        <v>17</v>
      </c>
      <c r="FD46" s="211">
        <v>0</v>
      </c>
      <c r="FE46" s="211">
        <v>0</v>
      </c>
      <c r="FF46" s="211">
        <v>0</v>
      </c>
      <c r="FG46" s="211">
        <v>0</v>
      </c>
      <c r="FH46" s="211" t="s">
        <v>493</v>
      </c>
      <c r="FI46" s="211" t="s">
        <v>493</v>
      </c>
      <c r="FJ46" s="211" t="s">
        <v>493</v>
      </c>
      <c r="FK46" s="211">
        <v>0</v>
      </c>
      <c r="FL46" s="211">
        <v>0</v>
      </c>
      <c r="FM46" s="211">
        <v>0</v>
      </c>
      <c r="FN46" s="211">
        <v>0</v>
      </c>
      <c r="FO46" s="211">
        <v>0</v>
      </c>
    </row>
    <row r="47" spans="1:171" s="177" customFormat="1" ht="12" customHeight="1">
      <c r="A47" s="178" t="s">
        <v>152</v>
      </c>
      <c r="B47" s="179" t="s">
        <v>232</v>
      </c>
      <c r="C47" s="178" t="s">
        <v>233</v>
      </c>
      <c r="D47" s="211">
        <f t="shared" si="34"/>
        <v>149</v>
      </c>
      <c r="E47" s="211">
        <f t="shared" si="35"/>
        <v>0</v>
      </c>
      <c r="F47" s="211">
        <f t="shared" si="36"/>
        <v>0</v>
      </c>
      <c r="G47" s="211">
        <f t="shared" si="37"/>
        <v>0</v>
      </c>
      <c r="H47" s="211">
        <f t="shared" si="38"/>
        <v>66</v>
      </c>
      <c r="I47" s="211">
        <f t="shared" si="39"/>
        <v>64</v>
      </c>
      <c r="J47" s="211">
        <f t="shared" si="40"/>
        <v>13</v>
      </c>
      <c r="K47" s="211">
        <f t="shared" si="41"/>
        <v>1</v>
      </c>
      <c r="L47" s="211">
        <f t="shared" si="42"/>
        <v>5</v>
      </c>
      <c r="M47" s="211">
        <f t="shared" si="43"/>
        <v>0</v>
      </c>
      <c r="N47" s="211">
        <f t="shared" si="44"/>
        <v>0</v>
      </c>
      <c r="O47" s="211">
        <f t="shared" si="45"/>
        <v>0</v>
      </c>
      <c r="P47" s="211">
        <f t="shared" si="46"/>
        <v>0</v>
      </c>
      <c r="Q47" s="211">
        <f t="shared" si="47"/>
        <v>0</v>
      </c>
      <c r="R47" s="211">
        <f t="shared" si="48"/>
        <v>0</v>
      </c>
      <c r="S47" s="211">
        <f t="shared" si="49"/>
        <v>0</v>
      </c>
      <c r="T47" s="211">
        <f t="shared" si="50"/>
        <v>0</v>
      </c>
      <c r="U47" s="211">
        <f t="shared" si="51"/>
        <v>0</v>
      </c>
      <c r="V47" s="211">
        <f t="shared" si="52"/>
        <v>0</v>
      </c>
      <c r="W47" s="211">
        <f t="shared" si="53"/>
        <v>0</v>
      </c>
      <c r="X47" s="211">
        <f t="shared" si="54"/>
        <v>0</v>
      </c>
      <c r="Y47" s="211">
        <f t="shared" si="55"/>
        <v>0</v>
      </c>
      <c r="Z47" s="211">
        <v>0</v>
      </c>
      <c r="AA47" s="211">
        <v>0</v>
      </c>
      <c r="AB47" s="211">
        <v>0</v>
      </c>
      <c r="AC47" s="211">
        <v>0</v>
      </c>
      <c r="AD47" s="211">
        <v>0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 t="s">
        <v>493</v>
      </c>
      <c r="AK47" s="211" t="s">
        <v>493</v>
      </c>
      <c r="AL47" s="211">
        <v>0</v>
      </c>
      <c r="AM47" s="211" t="s">
        <v>493</v>
      </c>
      <c r="AN47" s="211" t="s">
        <v>493</v>
      </c>
      <c r="AO47" s="211">
        <v>0</v>
      </c>
      <c r="AP47" s="211" t="s">
        <v>493</v>
      </c>
      <c r="AQ47" s="211">
        <v>0</v>
      </c>
      <c r="AR47" s="211" t="s">
        <v>493</v>
      </c>
      <c r="AS47" s="211">
        <v>0</v>
      </c>
      <c r="AT47" s="211">
        <f t="shared" si="56"/>
        <v>0</v>
      </c>
      <c r="AU47" s="211">
        <v>0</v>
      </c>
      <c r="AV47" s="211">
        <v>0</v>
      </c>
      <c r="AW47" s="211">
        <v>0</v>
      </c>
      <c r="AX47" s="211">
        <v>0</v>
      </c>
      <c r="AY47" s="211">
        <v>0</v>
      </c>
      <c r="AZ47" s="211">
        <v>0</v>
      </c>
      <c r="BA47" s="211">
        <v>0</v>
      </c>
      <c r="BB47" s="211">
        <v>0</v>
      </c>
      <c r="BC47" s="211">
        <v>0</v>
      </c>
      <c r="BD47" s="211">
        <v>0</v>
      </c>
      <c r="BE47" s="211" t="s">
        <v>493</v>
      </c>
      <c r="BF47" s="211" t="s">
        <v>493</v>
      </c>
      <c r="BG47" s="211" t="s">
        <v>493</v>
      </c>
      <c r="BH47" s="211" t="s">
        <v>493</v>
      </c>
      <c r="BI47" s="211" t="s">
        <v>493</v>
      </c>
      <c r="BJ47" s="211" t="s">
        <v>493</v>
      </c>
      <c r="BK47" s="211" t="s">
        <v>493</v>
      </c>
      <c r="BL47" s="211" t="s">
        <v>493</v>
      </c>
      <c r="BM47" s="211" t="s">
        <v>493</v>
      </c>
      <c r="BN47" s="211">
        <v>0</v>
      </c>
      <c r="BO47" s="211">
        <f t="shared" si="57"/>
        <v>0</v>
      </c>
      <c r="BP47" s="211">
        <v>0</v>
      </c>
      <c r="BQ47" s="211">
        <v>0</v>
      </c>
      <c r="BR47" s="211">
        <v>0</v>
      </c>
      <c r="BS47" s="211">
        <v>0</v>
      </c>
      <c r="BT47" s="211">
        <v>0</v>
      </c>
      <c r="BU47" s="211">
        <v>0</v>
      </c>
      <c r="BV47" s="211">
        <v>0</v>
      </c>
      <c r="BW47" s="211">
        <v>0</v>
      </c>
      <c r="BX47" s="211">
        <v>0</v>
      </c>
      <c r="BY47" s="211">
        <v>0</v>
      </c>
      <c r="BZ47" s="211">
        <v>0</v>
      </c>
      <c r="CA47" s="211">
        <v>0</v>
      </c>
      <c r="CB47" s="211" t="s">
        <v>493</v>
      </c>
      <c r="CC47" s="211" t="s">
        <v>493</v>
      </c>
      <c r="CD47" s="211" t="s">
        <v>493</v>
      </c>
      <c r="CE47" s="211" t="s">
        <v>493</v>
      </c>
      <c r="CF47" s="211" t="s">
        <v>493</v>
      </c>
      <c r="CG47" s="211" t="s">
        <v>493</v>
      </c>
      <c r="CH47" s="211" t="s">
        <v>493</v>
      </c>
      <c r="CI47" s="211">
        <v>0</v>
      </c>
      <c r="CJ47" s="211">
        <f t="shared" si="58"/>
        <v>0</v>
      </c>
      <c r="CK47" s="211">
        <v>0</v>
      </c>
      <c r="CL47" s="211">
        <v>0</v>
      </c>
      <c r="CM47" s="211">
        <v>0</v>
      </c>
      <c r="CN47" s="211">
        <v>0</v>
      </c>
      <c r="CO47" s="211">
        <v>0</v>
      </c>
      <c r="CP47" s="211">
        <v>0</v>
      </c>
      <c r="CQ47" s="211">
        <v>0</v>
      </c>
      <c r="CR47" s="211">
        <v>0</v>
      </c>
      <c r="CS47" s="211">
        <v>0</v>
      </c>
      <c r="CT47" s="211">
        <v>0</v>
      </c>
      <c r="CU47" s="211">
        <v>0</v>
      </c>
      <c r="CV47" s="211">
        <v>0</v>
      </c>
      <c r="CW47" s="211" t="s">
        <v>493</v>
      </c>
      <c r="CX47" s="211" t="s">
        <v>493</v>
      </c>
      <c r="CY47" s="211" t="s">
        <v>493</v>
      </c>
      <c r="CZ47" s="211" t="s">
        <v>493</v>
      </c>
      <c r="DA47" s="211" t="s">
        <v>493</v>
      </c>
      <c r="DB47" s="211" t="s">
        <v>493</v>
      </c>
      <c r="DC47" s="211" t="s">
        <v>493</v>
      </c>
      <c r="DD47" s="211">
        <v>0</v>
      </c>
      <c r="DE47" s="211">
        <f t="shared" si="59"/>
        <v>0</v>
      </c>
      <c r="DF47" s="211">
        <v>0</v>
      </c>
      <c r="DG47" s="211">
        <v>0</v>
      </c>
      <c r="DH47" s="211">
        <v>0</v>
      </c>
      <c r="DI47" s="211">
        <v>0</v>
      </c>
      <c r="DJ47" s="211">
        <v>0</v>
      </c>
      <c r="DK47" s="211">
        <v>0</v>
      </c>
      <c r="DL47" s="211">
        <v>0</v>
      </c>
      <c r="DM47" s="211">
        <v>0</v>
      </c>
      <c r="DN47" s="211">
        <v>0</v>
      </c>
      <c r="DO47" s="211">
        <v>0</v>
      </c>
      <c r="DP47" s="211">
        <v>0</v>
      </c>
      <c r="DQ47" s="211">
        <v>0</v>
      </c>
      <c r="DR47" s="211" t="s">
        <v>493</v>
      </c>
      <c r="DS47" s="211" t="s">
        <v>493</v>
      </c>
      <c r="DT47" s="211">
        <v>0</v>
      </c>
      <c r="DU47" s="211" t="s">
        <v>493</v>
      </c>
      <c r="DV47" s="211" t="s">
        <v>493</v>
      </c>
      <c r="DW47" s="211" t="s">
        <v>493</v>
      </c>
      <c r="DX47" s="211" t="s">
        <v>493</v>
      </c>
      <c r="DY47" s="211">
        <v>0</v>
      </c>
      <c r="DZ47" s="211">
        <f t="shared" si="60"/>
        <v>0</v>
      </c>
      <c r="EA47" s="211">
        <v>0</v>
      </c>
      <c r="EB47" s="211">
        <v>0</v>
      </c>
      <c r="EC47" s="211">
        <v>0</v>
      </c>
      <c r="ED47" s="211">
        <v>0</v>
      </c>
      <c r="EE47" s="211">
        <v>0</v>
      </c>
      <c r="EF47" s="211">
        <v>0</v>
      </c>
      <c r="EG47" s="211">
        <v>0</v>
      </c>
      <c r="EH47" s="211">
        <v>0</v>
      </c>
      <c r="EI47" s="211">
        <v>0</v>
      </c>
      <c r="EJ47" s="211">
        <v>0</v>
      </c>
      <c r="EK47" s="211" t="s">
        <v>493</v>
      </c>
      <c r="EL47" s="211" t="s">
        <v>493</v>
      </c>
      <c r="EM47" s="211" t="s">
        <v>493</v>
      </c>
      <c r="EN47" s="211">
        <v>0</v>
      </c>
      <c r="EO47" s="211">
        <v>0</v>
      </c>
      <c r="EP47" s="211" t="s">
        <v>493</v>
      </c>
      <c r="EQ47" s="211" t="s">
        <v>493</v>
      </c>
      <c r="ER47" s="211" t="s">
        <v>493</v>
      </c>
      <c r="ES47" s="211">
        <v>0</v>
      </c>
      <c r="ET47" s="211">
        <v>0</v>
      </c>
      <c r="EU47" s="211">
        <f t="shared" si="61"/>
        <v>149</v>
      </c>
      <c r="EV47" s="211">
        <v>0</v>
      </c>
      <c r="EW47" s="211">
        <v>0</v>
      </c>
      <c r="EX47" s="211">
        <v>0</v>
      </c>
      <c r="EY47" s="211">
        <v>66</v>
      </c>
      <c r="EZ47" s="211">
        <v>64</v>
      </c>
      <c r="FA47" s="211">
        <v>13</v>
      </c>
      <c r="FB47" s="211">
        <v>1</v>
      </c>
      <c r="FC47" s="211">
        <v>5</v>
      </c>
      <c r="FD47" s="211">
        <v>0</v>
      </c>
      <c r="FE47" s="211">
        <v>0</v>
      </c>
      <c r="FF47" s="211">
        <v>0</v>
      </c>
      <c r="FG47" s="211">
        <v>0</v>
      </c>
      <c r="FH47" s="211" t="s">
        <v>493</v>
      </c>
      <c r="FI47" s="211" t="s">
        <v>493</v>
      </c>
      <c r="FJ47" s="211" t="s">
        <v>493</v>
      </c>
      <c r="FK47" s="211">
        <v>0</v>
      </c>
      <c r="FL47" s="211">
        <v>0</v>
      </c>
      <c r="FM47" s="211">
        <v>0</v>
      </c>
      <c r="FN47" s="211">
        <v>0</v>
      </c>
      <c r="FO47" s="211">
        <v>0</v>
      </c>
    </row>
    <row r="48" spans="1:171" s="177" customFormat="1" ht="12" customHeight="1">
      <c r="A48" s="178" t="s">
        <v>152</v>
      </c>
      <c r="B48" s="179" t="s">
        <v>234</v>
      </c>
      <c r="C48" s="178" t="s">
        <v>235</v>
      </c>
      <c r="D48" s="211">
        <f t="shared" si="34"/>
        <v>237</v>
      </c>
      <c r="E48" s="211">
        <f t="shared" si="35"/>
        <v>0</v>
      </c>
      <c r="F48" s="211">
        <f t="shared" si="36"/>
        <v>0</v>
      </c>
      <c r="G48" s="211">
        <f t="shared" si="37"/>
        <v>0</v>
      </c>
      <c r="H48" s="211">
        <f t="shared" si="38"/>
        <v>104</v>
      </c>
      <c r="I48" s="211">
        <f t="shared" si="39"/>
        <v>100</v>
      </c>
      <c r="J48" s="211">
        <f t="shared" si="40"/>
        <v>20</v>
      </c>
      <c r="K48" s="211">
        <f t="shared" si="41"/>
        <v>1</v>
      </c>
      <c r="L48" s="211">
        <f t="shared" si="42"/>
        <v>12</v>
      </c>
      <c r="M48" s="211">
        <f t="shared" si="43"/>
        <v>0</v>
      </c>
      <c r="N48" s="211">
        <f t="shared" si="44"/>
        <v>0</v>
      </c>
      <c r="O48" s="211">
        <f t="shared" si="45"/>
        <v>0</v>
      </c>
      <c r="P48" s="211">
        <f t="shared" si="46"/>
        <v>0</v>
      </c>
      <c r="Q48" s="211">
        <f t="shared" si="47"/>
        <v>0</v>
      </c>
      <c r="R48" s="211">
        <f t="shared" si="48"/>
        <v>0</v>
      </c>
      <c r="S48" s="211">
        <f t="shared" si="49"/>
        <v>0</v>
      </c>
      <c r="T48" s="211">
        <f t="shared" si="50"/>
        <v>0</v>
      </c>
      <c r="U48" s="211">
        <f t="shared" si="51"/>
        <v>0</v>
      </c>
      <c r="V48" s="211">
        <f t="shared" si="52"/>
        <v>0</v>
      </c>
      <c r="W48" s="211">
        <f t="shared" si="53"/>
        <v>0</v>
      </c>
      <c r="X48" s="211">
        <f t="shared" si="54"/>
        <v>0</v>
      </c>
      <c r="Y48" s="211">
        <f t="shared" si="55"/>
        <v>0</v>
      </c>
      <c r="Z48" s="211">
        <v>0</v>
      </c>
      <c r="AA48" s="211">
        <v>0</v>
      </c>
      <c r="AB48" s="211">
        <v>0</v>
      </c>
      <c r="AC48" s="211">
        <v>0</v>
      </c>
      <c r="AD48" s="211">
        <v>0</v>
      </c>
      <c r="AE48" s="211">
        <v>0</v>
      </c>
      <c r="AF48" s="211">
        <v>0</v>
      </c>
      <c r="AG48" s="211">
        <v>0</v>
      </c>
      <c r="AH48" s="211">
        <v>0</v>
      </c>
      <c r="AI48" s="211">
        <v>0</v>
      </c>
      <c r="AJ48" s="211" t="s">
        <v>493</v>
      </c>
      <c r="AK48" s="211" t="s">
        <v>493</v>
      </c>
      <c r="AL48" s="211">
        <v>0</v>
      </c>
      <c r="AM48" s="211" t="s">
        <v>493</v>
      </c>
      <c r="AN48" s="211" t="s">
        <v>493</v>
      </c>
      <c r="AO48" s="211">
        <v>0</v>
      </c>
      <c r="AP48" s="211" t="s">
        <v>493</v>
      </c>
      <c r="AQ48" s="211">
        <v>0</v>
      </c>
      <c r="AR48" s="211" t="s">
        <v>493</v>
      </c>
      <c r="AS48" s="211">
        <v>0</v>
      </c>
      <c r="AT48" s="211">
        <f t="shared" si="56"/>
        <v>0</v>
      </c>
      <c r="AU48" s="211">
        <v>0</v>
      </c>
      <c r="AV48" s="211">
        <v>0</v>
      </c>
      <c r="AW48" s="211">
        <v>0</v>
      </c>
      <c r="AX48" s="211">
        <v>0</v>
      </c>
      <c r="AY48" s="211">
        <v>0</v>
      </c>
      <c r="AZ48" s="211">
        <v>0</v>
      </c>
      <c r="BA48" s="211">
        <v>0</v>
      </c>
      <c r="BB48" s="211">
        <v>0</v>
      </c>
      <c r="BC48" s="211">
        <v>0</v>
      </c>
      <c r="BD48" s="211">
        <v>0</v>
      </c>
      <c r="BE48" s="211" t="s">
        <v>493</v>
      </c>
      <c r="BF48" s="211" t="s">
        <v>493</v>
      </c>
      <c r="BG48" s="211" t="s">
        <v>493</v>
      </c>
      <c r="BH48" s="211" t="s">
        <v>493</v>
      </c>
      <c r="BI48" s="211" t="s">
        <v>493</v>
      </c>
      <c r="BJ48" s="211" t="s">
        <v>493</v>
      </c>
      <c r="BK48" s="211" t="s">
        <v>493</v>
      </c>
      <c r="BL48" s="211" t="s">
        <v>493</v>
      </c>
      <c r="BM48" s="211" t="s">
        <v>493</v>
      </c>
      <c r="BN48" s="211">
        <v>0</v>
      </c>
      <c r="BO48" s="211">
        <f t="shared" si="57"/>
        <v>0</v>
      </c>
      <c r="BP48" s="211">
        <v>0</v>
      </c>
      <c r="BQ48" s="211">
        <v>0</v>
      </c>
      <c r="BR48" s="211">
        <v>0</v>
      </c>
      <c r="BS48" s="211">
        <v>0</v>
      </c>
      <c r="BT48" s="211">
        <v>0</v>
      </c>
      <c r="BU48" s="211">
        <v>0</v>
      </c>
      <c r="BV48" s="211">
        <v>0</v>
      </c>
      <c r="BW48" s="211">
        <v>0</v>
      </c>
      <c r="BX48" s="211">
        <v>0</v>
      </c>
      <c r="BY48" s="211">
        <v>0</v>
      </c>
      <c r="BZ48" s="211">
        <v>0</v>
      </c>
      <c r="CA48" s="211">
        <v>0</v>
      </c>
      <c r="CB48" s="211" t="s">
        <v>493</v>
      </c>
      <c r="CC48" s="211" t="s">
        <v>493</v>
      </c>
      <c r="CD48" s="211" t="s">
        <v>493</v>
      </c>
      <c r="CE48" s="211" t="s">
        <v>493</v>
      </c>
      <c r="CF48" s="211" t="s">
        <v>493</v>
      </c>
      <c r="CG48" s="211" t="s">
        <v>493</v>
      </c>
      <c r="CH48" s="211" t="s">
        <v>493</v>
      </c>
      <c r="CI48" s="211">
        <v>0</v>
      </c>
      <c r="CJ48" s="211">
        <f t="shared" si="58"/>
        <v>0</v>
      </c>
      <c r="CK48" s="211">
        <v>0</v>
      </c>
      <c r="CL48" s="211">
        <v>0</v>
      </c>
      <c r="CM48" s="211">
        <v>0</v>
      </c>
      <c r="CN48" s="211">
        <v>0</v>
      </c>
      <c r="CO48" s="211">
        <v>0</v>
      </c>
      <c r="CP48" s="211">
        <v>0</v>
      </c>
      <c r="CQ48" s="211">
        <v>0</v>
      </c>
      <c r="CR48" s="211">
        <v>0</v>
      </c>
      <c r="CS48" s="211">
        <v>0</v>
      </c>
      <c r="CT48" s="211">
        <v>0</v>
      </c>
      <c r="CU48" s="211">
        <v>0</v>
      </c>
      <c r="CV48" s="211">
        <v>0</v>
      </c>
      <c r="CW48" s="211" t="s">
        <v>493</v>
      </c>
      <c r="CX48" s="211" t="s">
        <v>493</v>
      </c>
      <c r="CY48" s="211" t="s">
        <v>493</v>
      </c>
      <c r="CZ48" s="211" t="s">
        <v>493</v>
      </c>
      <c r="DA48" s="211" t="s">
        <v>493</v>
      </c>
      <c r="DB48" s="211" t="s">
        <v>493</v>
      </c>
      <c r="DC48" s="211" t="s">
        <v>493</v>
      </c>
      <c r="DD48" s="211">
        <v>0</v>
      </c>
      <c r="DE48" s="211">
        <f t="shared" si="59"/>
        <v>0</v>
      </c>
      <c r="DF48" s="211">
        <v>0</v>
      </c>
      <c r="DG48" s="211">
        <v>0</v>
      </c>
      <c r="DH48" s="211">
        <v>0</v>
      </c>
      <c r="DI48" s="211">
        <v>0</v>
      </c>
      <c r="DJ48" s="211">
        <v>0</v>
      </c>
      <c r="DK48" s="211">
        <v>0</v>
      </c>
      <c r="DL48" s="211">
        <v>0</v>
      </c>
      <c r="DM48" s="211">
        <v>0</v>
      </c>
      <c r="DN48" s="211">
        <v>0</v>
      </c>
      <c r="DO48" s="211">
        <v>0</v>
      </c>
      <c r="DP48" s="211">
        <v>0</v>
      </c>
      <c r="DQ48" s="211">
        <v>0</v>
      </c>
      <c r="DR48" s="211" t="s">
        <v>493</v>
      </c>
      <c r="DS48" s="211" t="s">
        <v>493</v>
      </c>
      <c r="DT48" s="211">
        <v>0</v>
      </c>
      <c r="DU48" s="211" t="s">
        <v>493</v>
      </c>
      <c r="DV48" s="211" t="s">
        <v>493</v>
      </c>
      <c r="DW48" s="211" t="s">
        <v>493</v>
      </c>
      <c r="DX48" s="211" t="s">
        <v>493</v>
      </c>
      <c r="DY48" s="211">
        <v>0</v>
      </c>
      <c r="DZ48" s="211">
        <f t="shared" si="60"/>
        <v>0</v>
      </c>
      <c r="EA48" s="211">
        <v>0</v>
      </c>
      <c r="EB48" s="211">
        <v>0</v>
      </c>
      <c r="EC48" s="211">
        <v>0</v>
      </c>
      <c r="ED48" s="211">
        <v>0</v>
      </c>
      <c r="EE48" s="211">
        <v>0</v>
      </c>
      <c r="EF48" s="211">
        <v>0</v>
      </c>
      <c r="EG48" s="211">
        <v>0</v>
      </c>
      <c r="EH48" s="211">
        <v>0</v>
      </c>
      <c r="EI48" s="211">
        <v>0</v>
      </c>
      <c r="EJ48" s="211">
        <v>0</v>
      </c>
      <c r="EK48" s="211" t="s">
        <v>493</v>
      </c>
      <c r="EL48" s="211" t="s">
        <v>493</v>
      </c>
      <c r="EM48" s="211" t="s">
        <v>493</v>
      </c>
      <c r="EN48" s="211">
        <v>0</v>
      </c>
      <c r="EO48" s="211">
        <v>0</v>
      </c>
      <c r="EP48" s="211" t="s">
        <v>493</v>
      </c>
      <c r="EQ48" s="211" t="s">
        <v>493</v>
      </c>
      <c r="ER48" s="211" t="s">
        <v>493</v>
      </c>
      <c r="ES48" s="211">
        <v>0</v>
      </c>
      <c r="ET48" s="211">
        <v>0</v>
      </c>
      <c r="EU48" s="211">
        <f t="shared" si="61"/>
        <v>237</v>
      </c>
      <c r="EV48" s="211">
        <v>0</v>
      </c>
      <c r="EW48" s="211">
        <v>0</v>
      </c>
      <c r="EX48" s="211">
        <v>0</v>
      </c>
      <c r="EY48" s="211">
        <v>104</v>
      </c>
      <c r="EZ48" s="211">
        <v>100</v>
      </c>
      <c r="FA48" s="211">
        <v>20</v>
      </c>
      <c r="FB48" s="211">
        <v>1</v>
      </c>
      <c r="FC48" s="211">
        <v>12</v>
      </c>
      <c r="FD48" s="211">
        <v>0</v>
      </c>
      <c r="FE48" s="211">
        <v>0</v>
      </c>
      <c r="FF48" s="211">
        <v>0</v>
      </c>
      <c r="FG48" s="211">
        <v>0</v>
      </c>
      <c r="FH48" s="211" t="s">
        <v>493</v>
      </c>
      <c r="FI48" s="211" t="s">
        <v>493</v>
      </c>
      <c r="FJ48" s="211" t="s">
        <v>493</v>
      </c>
      <c r="FK48" s="211">
        <v>0</v>
      </c>
      <c r="FL48" s="211">
        <v>0</v>
      </c>
      <c r="FM48" s="211">
        <v>0</v>
      </c>
      <c r="FN48" s="211">
        <v>0</v>
      </c>
      <c r="FO48" s="211">
        <v>0</v>
      </c>
    </row>
    <row r="49" spans="1:171" s="177" customFormat="1" ht="12" customHeight="1">
      <c r="A49" s="178" t="s">
        <v>152</v>
      </c>
      <c r="B49" s="179" t="s">
        <v>236</v>
      </c>
      <c r="C49" s="178" t="s">
        <v>237</v>
      </c>
      <c r="D49" s="211">
        <f t="shared" si="34"/>
        <v>92</v>
      </c>
      <c r="E49" s="211">
        <f t="shared" si="35"/>
        <v>0</v>
      </c>
      <c r="F49" s="211">
        <f t="shared" si="36"/>
        <v>0</v>
      </c>
      <c r="G49" s="211">
        <f t="shared" si="37"/>
        <v>0</v>
      </c>
      <c r="H49" s="211">
        <f t="shared" si="38"/>
        <v>41</v>
      </c>
      <c r="I49" s="211">
        <f t="shared" si="39"/>
        <v>40</v>
      </c>
      <c r="J49" s="211">
        <f t="shared" si="40"/>
        <v>8</v>
      </c>
      <c r="K49" s="211">
        <f t="shared" si="41"/>
        <v>1</v>
      </c>
      <c r="L49" s="211">
        <f t="shared" si="42"/>
        <v>2</v>
      </c>
      <c r="M49" s="211">
        <f t="shared" si="43"/>
        <v>0</v>
      </c>
      <c r="N49" s="211">
        <f t="shared" si="44"/>
        <v>0</v>
      </c>
      <c r="O49" s="211">
        <f t="shared" si="45"/>
        <v>0</v>
      </c>
      <c r="P49" s="211">
        <f t="shared" si="46"/>
        <v>0</v>
      </c>
      <c r="Q49" s="211">
        <f t="shared" si="47"/>
        <v>0</v>
      </c>
      <c r="R49" s="211">
        <f t="shared" si="48"/>
        <v>0</v>
      </c>
      <c r="S49" s="211">
        <f t="shared" si="49"/>
        <v>0</v>
      </c>
      <c r="T49" s="211">
        <f t="shared" si="50"/>
        <v>0</v>
      </c>
      <c r="U49" s="211">
        <f t="shared" si="51"/>
        <v>0</v>
      </c>
      <c r="V49" s="211">
        <f t="shared" si="52"/>
        <v>0</v>
      </c>
      <c r="W49" s="211">
        <f t="shared" si="53"/>
        <v>0</v>
      </c>
      <c r="X49" s="211">
        <f t="shared" si="54"/>
        <v>0</v>
      </c>
      <c r="Y49" s="211">
        <f t="shared" si="55"/>
        <v>0</v>
      </c>
      <c r="Z49" s="211">
        <v>0</v>
      </c>
      <c r="AA49" s="211">
        <v>0</v>
      </c>
      <c r="AB49" s="211">
        <v>0</v>
      </c>
      <c r="AC49" s="211">
        <v>0</v>
      </c>
      <c r="AD49" s="211">
        <v>0</v>
      </c>
      <c r="AE49" s="211">
        <v>0</v>
      </c>
      <c r="AF49" s="211">
        <v>0</v>
      </c>
      <c r="AG49" s="211">
        <v>0</v>
      </c>
      <c r="AH49" s="211">
        <v>0</v>
      </c>
      <c r="AI49" s="211">
        <v>0</v>
      </c>
      <c r="AJ49" s="211" t="s">
        <v>493</v>
      </c>
      <c r="AK49" s="211" t="s">
        <v>493</v>
      </c>
      <c r="AL49" s="211">
        <v>0</v>
      </c>
      <c r="AM49" s="211" t="s">
        <v>493</v>
      </c>
      <c r="AN49" s="211" t="s">
        <v>493</v>
      </c>
      <c r="AO49" s="211">
        <v>0</v>
      </c>
      <c r="AP49" s="211" t="s">
        <v>493</v>
      </c>
      <c r="AQ49" s="211">
        <v>0</v>
      </c>
      <c r="AR49" s="211" t="s">
        <v>493</v>
      </c>
      <c r="AS49" s="211">
        <v>0</v>
      </c>
      <c r="AT49" s="211">
        <f t="shared" si="56"/>
        <v>0</v>
      </c>
      <c r="AU49" s="211">
        <v>0</v>
      </c>
      <c r="AV49" s="211">
        <v>0</v>
      </c>
      <c r="AW49" s="211">
        <v>0</v>
      </c>
      <c r="AX49" s="211">
        <v>0</v>
      </c>
      <c r="AY49" s="211">
        <v>0</v>
      </c>
      <c r="AZ49" s="211">
        <v>0</v>
      </c>
      <c r="BA49" s="211">
        <v>0</v>
      </c>
      <c r="BB49" s="211">
        <v>0</v>
      </c>
      <c r="BC49" s="211">
        <v>0</v>
      </c>
      <c r="BD49" s="211">
        <v>0</v>
      </c>
      <c r="BE49" s="211" t="s">
        <v>493</v>
      </c>
      <c r="BF49" s="211" t="s">
        <v>493</v>
      </c>
      <c r="BG49" s="211" t="s">
        <v>493</v>
      </c>
      <c r="BH49" s="211" t="s">
        <v>493</v>
      </c>
      <c r="BI49" s="211" t="s">
        <v>493</v>
      </c>
      <c r="BJ49" s="211" t="s">
        <v>493</v>
      </c>
      <c r="BK49" s="211" t="s">
        <v>493</v>
      </c>
      <c r="BL49" s="211" t="s">
        <v>493</v>
      </c>
      <c r="BM49" s="211" t="s">
        <v>493</v>
      </c>
      <c r="BN49" s="211">
        <v>0</v>
      </c>
      <c r="BO49" s="211">
        <f t="shared" si="57"/>
        <v>0</v>
      </c>
      <c r="BP49" s="211">
        <v>0</v>
      </c>
      <c r="BQ49" s="211">
        <v>0</v>
      </c>
      <c r="BR49" s="211">
        <v>0</v>
      </c>
      <c r="BS49" s="211">
        <v>0</v>
      </c>
      <c r="BT49" s="211">
        <v>0</v>
      </c>
      <c r="BU49" s="211">
        <v>0</v>
      </c>
      <c r="BV49" s="211">
        <v>0</v>
      </c>
      <c r="BW49" s="211">
        <v>0</v>
      </c>
      <c r="BX49" s="211">
        <v>0</v>
      </c>
      <c r="BY49" s="211">
        <v>0</v>
      </c>
      <c r="BZ49" s="211">
        <v>0</v>
      </c>
      <c r="CA49" s="211">
        <v>0</v>
      </c>
      <c r="CB49" s="211" t="s">
        <v>493</v>
      </c>
      <c r="CC49" s="211" t="s">
        <v>493</v>
      </c>
      <c r="CD49" s="211" t="s">
        <v>493</v>
      </c>
      <c r="CE49" s="211" t="s">
        <v>493</v>
      </c>
      <c r="CF49" s="211" t="s">
        <v>493</v>
      </c>
      <c r="CG49" s="211" t="s">
        <v>493</v>
      </c>
      <c r="CH49" s="211" t="s">
        <v>493</v>
      </c>
      <c r="CI49" s="211">
        <v>0</v>
      </c>
      <c r="CJ49" s="211">
        <f t="shared" si="58"/>
        <v>0</v>
      </c>
      <c r="CK49" s="211">
        <v>0</v>
      </c>
      <c r="CL49" s="211">
        <v>0</v>
      </c>
      <c r="CM49" s="211">
        <v>0</v>
      </c>
      <c r="CN49" s="211">
        <v>0</v>
      </c>
      <c r="CO49" s="211">
        <v>0</v>
      </c>
      <c r="CP49" s="211">
        <v>0</v>
      </c>
      <c r="CQ49" s="211">
        <v>0</v>
      </c>
      <c r="CR49" s="211">
        <v>0</v>
      </c>
      <c r="CS49" s="211">
        <v>0</v>
      </c>
      <c r="CT49" s="211">
        <v>0</v>
      </c>
      <c r="CU49" s="211">
        <v>0</v>
      </c>
      <c r="CV49" s="211">
        <v>0</v>
      </c>
      <c r="CW49" s="211" t="s">
        <v>493</v>
      </c>
      <c r="CX49" s="211" t="s">
        <v>493</v>
      </c>
      <c r="CY49" s="211" t="s">
        <v>493</v>
      </c>
      <c r="CZ49" s="211" t="s">
        <v>493</v>
      </c>
      <c r="DA49" s="211" t="s">
        <v>493</v>
      </c>
      <c r="DB49" s="211" t="s">
        <v>493</v>
      </c>
      <c r="DC49" s="211" t="s">
        <v>493</v>
      </c>
      <c r="DD49" s="211">
        <v>0</v>
      </c>
      <c r="DE49" s="211">
        <f t="shared" si="59"/>
        <v>0</v>
      </c>
      <c r="DF49" s="211">
        <v>0</v>
      </c>
      <c r="DG49" s="211">
        <v>0</v>
      </c>
      <c r="DH49" s="211">
        <v>0</v>
      </c>
      <c r="DI49" s="211">
        <v>0</v>
      </c>
      <c r="DJ49" s="211">
        <v>0</v>
      </c>
      <c r="DK49" s="211">
        <v>0</v>
      </c>
      <c r="DL49" s="211">
        <v>0</v>
      </c>
      <c r="DM49" s="211">
        <v>0</v>
      </c>
      <c r="DN49" s="211">
        <v>0</v>
      </c>
      <c r="DO49" s="211">
        <v>0</v>
      </c>
      <c r="DP49" s="211">
        <v>0</v>
      </c>
      <c r="DQ49" s="211">
        <v>0</v>
      </c>
      <c r="DR49" s="211" t="s">
        <v>493</v>
      </c>
      <c r="DS49" s="211" t="s">
        <v>493</v>
      </c>
      <c r="DT49" s="211">
        <v>0</v>
      </c>
      <c r="DU49" s="211" t="s">
        <v>493</v>
      </c>
      <c r="DV49" s="211" t="s">
        <v>493</v>
      </c>
      <c r="DW49" s="211" t="s">
        <v>493</v>
      </c>
      <c r="DX49" s="211" t="s">
        <v>493</v>
      </c>
      <c r="DY49" s="211">
        <v>0</v>
      </c>
      <c r="DZ49" s="211">
        <f t="shared" si="60"/>
        <v>0</v>
      </c>
      <c r="EA49" s="211">
        <v>0</v>
      </c>
      <c r="EB49" s="211">
        <v>0</v>
      </c>
      <c r="EC49" s="211">
        <v>0</v>
      </c>
      <c r="ED49" s="211">
        <v>0</v>
      </c>
      <c r="EE49" s="211">
        <v>0</v>
      </c>
      <c r="EF49" s="211">
        <v>0</v>
      </c>
      <c r="EG49" s="211">
        <v>0</v>
      </c>
      <c r="EH49" s="211">
        <v>0</v>
      </c>
      <c r="EI49" s="211">
        <v>0</v>
      </c>
      <c r="EJ49" s="211">
        <v>0</v>
      </c>
      <c r="EK49" s="211" t="s">
        <v>493</v>
      </c>
      <c r="EL49" s="211" t="s">
        <v>493</v>
      </c>
      <c r="EM49" s="211" t="s">
        <v>493</v>
      </c>
      <c r="EN49" s="211">
        <v>0</v>
      </c>
      <c r="EO49" s="211">
        <v>0</v>
      </c>
      <c r="EP49" s="211" t="s">
        <v>493</v>
      </c>
      <c r="EQ49" s="211" t="s">
        <v>493</v>
      </c>
      <c r="ER49" s="211" t="s">
        <v>493</v>
      </c>
      <c r="ES49" s="211">
        <v>0</v>
      </c>
      <c r="ET49" s="211">
        <v>0</v>
      </c>
      <c r="EU49" s="211">
        <f t="shared" si="61"/>
        <v>92</v>
      </c>
      <c r="EV49" s="211">
        <v>0</v>
      </c>
      <c r="EW49" s="211">
        <v>0</v>
      </c>
      <c r="EX49" s="211">
        <v>0</v>
      </c>
      <c r="EY49" s="211">
        <v>41</v>
      </c>
      <c r="EZ49" s="211">
        <v>40</v>
      </c>
      <c r="FA49" s="211">
        <v>8</v>
      </c>
      <c r="FB49" s="211">
        <v>1</v>
      </c>
      <c r="FC49" s="211">
        <v>2</v>
      </c>
      <c r="FD49" s="211">
        <v>0</v>
      </c>
      <c r="FE49" s="211">
        <v>0</v>
      </c>
      <c r="FF49" s="211">
        <v>0</v>
      </c>
      <c r="FG49" s="211">
        <v>0</v>
      </c>
      <c r="FH49" s="211" t="s">
        <v>493</v>
      </c>
      <c r="FI49" s="211" t="s">
        <v>493</v>
      </c>
      <c r="FJ49" s="211" t="s">
        <v>493</v>
      </c>
      <c r="FK49" s="211">
        <v>0</v>
      </c>
      <c r="FL49" s="211">
        <v>0</v>
      </c>
      <c r="FM49" s="211">
        <v>0</v>
      </c>
      <c r="FN49" s="211">
        <v>0</v>
      </c>
      <c r="FO49" s="211">
        <v>0</v>
      </c>
    </row>
    <row r="50" spans="1:171" s="177" customFormat="1" ht="12" customHeight="1">
      <c r="A50" s="178" t="s">
        <v>152</v>
      </c>
      <c r="B50" s="179" t="s">
        <v>238</v>
      </c>
      <c r="C50" s="178" t="s">
        <v>239</v>
      </c>
      <c r="D50" s="211">
        <f t="shared" si="34"/>
        <v>588</v>
      </c>
      <c r="E50" s="211">
        <f t="shared" si="35"/>
        <v>212</v>
      </c>
      <c r="F50" s="211">
        <f t="shared" si="36"/>
        <v>3</v>
      </c>
      <c r="G50" s="211">
        <f t="shared" si="37"/>
        <v>8</v>
      </c>
      <c r="H50" s="211">
        <f t="shared" si="38"/>
        <v>137</v>
      </c>
      <c r="I50" s="211">
        <f t="shared" si="39"/>
        <v>147</v>
      </c>
      <c r="J50" s="211">
        <f t="shared" si="40"/>
        <v>33</v>
      </c>
      <c r="K50" s="211">
        <f t="shared" si="41"/>
        <v>1</v>
      </c>
      <c r="L50" s="211">
        <f t="shared" si="42"/>
        <v>44</v>
      </c>
      <c r="M50" s="211">
        <f t="shared" si="43"/>
        <v>1</v>
      </c>
      <c r="N50" s="211">
        <f t="shared" si="44"/>
        <v>0</v>
      </c>
      <c r="O50" s="211">
        <f t="shared" si="45"/>
        <v>0</v>
      </c>
      <c r="P50" s="211">
        <f t="shared" si="46"/>
        <v>0</v>
      </c>
      <c r="Q50" s="211">
        <f t="shared" si="47"/>
        <v>0</v>
      </c>
      <c r="R50" s="211">
        <f t="shared" si="48"/>
        <v>0</v>
      </c>
      <c r="S50" s="211">
        <f t="shared" si="49"/>
        <v>0</v>
      </c>
      <c r="T50" s="211">
        <f t="shared" si="50"/>
        <v>0</v>
      </c>
      <c r="U50" s="211">
        <f t="shared" si="51"/>
        <v>0</v>
      </c>
      <c r="V50" s="211">
        <f t="shared" si="52"/>
        <v>0</v>
      </c>
      <c r="W50" s="211">
        <f t="shared" si="53"/>
        <v>0</v>
      </c>
      <c r="X50" s="211">
        <f t="shared" si="54"/>
        <v>2</v>
      </c>
      <c r="Y50" s="211">
        <f t="shared" si="55"/>
        <v>0</v>
      </c>
      <c r="Z50" s="211">
        <v>0</v>
      </c>
      <c r="AA50" s="211">
        <v>0</v>
      </c>
      <c r="AB50" s="211">
        <v>0</v>
      </c>
      <c r="AC50" s="211">
        <v>0</v>
      </c>
      <c r="AD50" s="211">
        <v>0</v>
      </c>
      <c r="AE50" s="211">
        <v>0</v>
      </c>
      <c r="AF50" s="211">
        <v>0</v>
      </c>
      <c r="AG50" s="211">
        <v>0</v>
      </c>
      <c r="AH50" s="211">
        <v>0</v>
      </c>
      <c r="AI50" s="211">
        <v>0</v>
      </c>
      <c r="AJ50" s="211" t="s">
        <v>493</v>
      </c>
      <c r="AK50" s="211" t="s">
        <v>493</v>
      </c>
      <c r="AL50" s="211">
        <v>0</v>
      </c>
      <c r="AM50" s="211" t="s">
        <v>493</v>
      </c>
      <c r="AN50" s="211" t="s">
        <v>493</v>
      </c>
      <c r="AO50" s="211">
        <v>0</v>
      </c>
      <c r="AP50" s="211" t="s">
        <v>493</v>
      </c>
      <c r="AQ50" s="211">
        <v>0</v>
      </c>
      <c r="AR50" s="211" t="s">
        <v>493</v>
      </c>
      <c r="AS50" s="211">
        <v>0</v>
      </c>
      <c r="AT50" s="211">
        <f t="shared" si="56"/>
        <v>588</v>
      </c>
      <c r="AU50" s="211">
        <v>212</v>
      </c>
      <c r="AV50" s="211">
        <v>3</v>
      </c>
      <c r="AW50" s="211">
        <v>8</v>
      </c>
      <c r="AX50" s="211">
        <v>137</v>
      </c>
      <c r="AY50" s="211">
        <v>147</v>
      </c>
      <c r="AZ50" s="211">
        <v>33</v>
      </c>
      <c r="BA50" s="211">
        <v>1</v>
      </c>
      <c r="BB50" s="211">
        <v>44</v>
      </c>
      <c r="BC50" s="211">
        <v>1</v>
      </c>
      <c r="BD50" s="211">
        <v>0</v>
      </c>
      <c r="BE50" s="211" t="s">
        <v>493</v>
      </c>
      <c r="BF50" s="211" t="s">
        <v>493</v>
      </c>
      <c r="BG50" s="211" t="s">
        <v>493</v>
      </c>
      <c r="BH50" s="211" t="s">
        <v>493</v>
      </c>
      <c r="BI50" s="211" t="s">
        <v>493</v>
      </c>
      <c r="BJ50" s="211" t="s">
        <v>493</v>
      </c>
      <c r="BK50" s="211" t="s">
        <v>493</v>
      </c>
      <c r="BL50" s="211" t="s">
        <v>493</v>
      </c>
      <c r="BM50" s="211" t="s">
        <v>493</v>
      </c>
      <c r="BN50" s="211">
        <v>2</v>
      </c>
      <c r="BO50" s="211">
        <f t="shared" si="57"/>
        <v>0</v>
      </c>
      <c r="BP50" s="211">
        <v>0</v>
      </c>
      <c r="BQ50" s="211">
        <v>0</v>
      </c>
      <c r="BR50" s="211">
        <v>0</v>
      </c>
      <c r="BS50" s="211">
        <v>0</v>
      </c>
      <c r="BT50" s="211">
        <v>0</v>
      </c>
      <c r="BU50" s="211">
        <v>0</v>
      </c>
      <c r="BV50" s="211">
        <v>0</v>
      </c>
      <c r="BW50" s="211">
        <v>0</v>
      </c>
      <c r="BX50" s="211">
        <v>0</v>
      </c>
      <c r="BY50" s="211">
        <v>0</v>
      </c>
      <c r="BZ50" s="211">
        <v>0</v>
      </c>
      <c r="CA50" s="211">
        <v>0</v>
      </c>
      <c r="CB50" s="211" t="s">
        <v>493</v>
      </c>
      <c r="CC50" s="211" t="s">
        <v>493</v>
      </c>
      <c r="CD50" s="211" t="s">
        <v>493</v>
      </c>
      <c r="CE50" s="211" t="s">
        <v>493</v>
      </c>
      <c r="CF50" s="211" t="s">
        <v>493</v>
      </c>
      <c r="CG50" s="211" t="s">
        <v>493</v>
      </c>
      <c r="CH50" s="211" t="s">
        <v>493</v>
      </c>
      <c r="CI50" s="211">
        <v>0</v>
      </c>
      <c r="CJ50" s="211">
        <f t="shared" si="58"/>
        <v>0</v>
      </c>
      <c r="CK50" s="211">
        <v>0</v>
      </c>
      <c r="CL50" s="211">
        <v>0</v>
      </c>
      <c r="CM50" s="211">
        <v>0</v>
      </c>
      <c r="CN50" s="211">
        <v>0</v>
      </c>
      <c r="CO50" s="211">
        <v>0</v>
      </c>
      <c r="CP50" s="211">
        <v>0</v>
      </c>
      <c r="CQ50" s="211">
        <v>0</v>
      </c>
      <c r="CR50" s="211">
        <v>0</v>
      </c>
      <c r="CS50" s="211">
        <v>0</v>
      </c>
      <c r="CT50" s="211">
        <v>0</v>
      </c>
      <c r="CU50" s="211">
        <v>0</v>
      </c>
      <c r="CV50" s="211">
        <v>0</v>
      </c>
      <c r="CW50" s="211" t="s">
        <v>493</v>
      </c>
      <c r="CX50" s="211" t="s">
        <v>493</v>
      </c>
      <c r="CY50" s="211" t="s">
        <v>493</v>
      </c>
      <c r="CZ50" s="211" t="s">
        <v>493</v>
      </c>
      <c r="DA50" s="211" t="s">
        <v>493</v>
      </c>
      <c r="DB50" s="211" t="s">
        <v>493</v>
      </c>
      <c r="DC50" s="211" t="s">
        <v>493</v>
      </c>
      <c r="DD50" s="211">
        <v>0</v>
      </c>
      <c r="DE50" s="211">
        <f t="shared" si="59"/>
        <v>0</v>
      </c>
      <c r="DF50" s="211">
        <v>0</v>
      </c>
      <c r="DG50" s="211">
        <v>0</v>
      </c>
      <c r="DH50" s="211">
        <v>0</v>
      </c>
      <c r="DI50" s="211">
        <v>0</v>
      </c>
      <c r="DJ50" s="211">
        <v>0</v>
      </c>
      <c r="DK50" s="211">
        <v>0</v>
      </c>
      <c r="DL50" s="211">
        <v>0</v>
      </c>
      <c r="DM50" s="211">
        <v>0</v>
      </c>
      <c r="DN50" s="211">
        <v>0</v>
      </c>
      <c r="DO50" s="211">
        <v>0</v>
      </c>
      <c r="DP50" s="211">
        <v>0</v>
      </c>
      <c r="DQ50" s="211">
        <v>0</v>
      </c>
      <c r="DR50" s="211" t="s">
        <v>493</v>
      </c>
      <c r="DS50" s="211" t="s">
        <v>493</v>
      </c>
      <c r="DT50" s="211">
        <v>0</v>
      </c>
      <c r="DU50" s="211" t="s">
        <v>493</v>
      </c>
      <c r="DV50" s="211" t="s">
        <v>493</v>
      </c>
      <c r="DW50" s="211" t="s">
        <v>493</v>
      </c>
      <c r="DX50" s="211" t="s">
        <v>493</v>
      </c>
      <c r="DY50" s="211">
        <v>0</v>
      </c>
      <c r="DZ50" s="211">
        <f t="shared" si="60"/>
        <v>0</v>
      </c>
      <c r="EA50" s="211">
        <v>0</v>
      </c>
      <c r="EB50" s="211">
        <v>0</v>
      </c>
      <c r="EC50" s="211">
        <v>0</v>
      </c>
      <c r="ED50" s="211">
        <v>0</v>
      </c>
      <c r="EE50" s="211">
        <v>0</v>
      </c>
      <c r="EF50" s="211">
        <v>0</v>
      </c>
      <c r="EG50" s="211">
        <v>0</v>
      </c>
      <c r="EH50" s="211">
        <v>0</v>
      </c>
      <c r="EI50" s="211">
        <v>0</v>
      </c>
      <c r="EJ50" s="211">
        <v>0</v>
      </c>
      <c r="EK50" s="211" t="s">
        <v>493</v>
      </c>
      <c r="EL50" s="211" t="s">
        <v>493</v>
      </c>
      <c r="EM50" s="211" t="s">
        <v>493</v>
      </c>
      <c r="EN50" s="211">
        <v>0</v>
      </c>
      <c r="EO50" s="211">
        <v>0</v>
      </c>
      <c r="EP50" s="211" t="s">
        <v>493</v>
      </c>
      <c r="EQ50" s="211" t="s">
        <v>493</v>
      </c>
      <c r="ER50" s="211" t="s">
        <v>493</v>
      </c>
      <c r="ES50" s="211">
        <v>0</v>
      </c>
      <c r="ET50" s="211">
        <v>0</v>
      </c>
      <c r="EU50" s="211">
        <f t="shared" si="61"/>
        <v>0</v>
      </c>
      <c r="EV50" s="211">
        <v>0</v>
      </c>
      <c r="EW50" s="211">
        <v>0</v>
      </c>
      <c r="EX50" s="211">
        <v>0</v>
      </c>
      <c r="EY50" s="211">
        <v>0</v>
      </c>
      <c r="EZ50" s="211">
        <v>0</v>
      </c>
      <c r="FA50" s="211">
        <v>0</v>
      </c>
      <c r="FB50" s="211">
        <v>0</v>
      </c>
      <c r="FC50" s="211">
        <v>0</v>
      </c>
      <c r="FD50" s="211">
        <v>0</v>
      </c>
      <c r="FE50" s="211">
        <v>0</v>
      </c>
      <c r="FF50" s="211">
        <v>0</v>
      </c>
      <c r="FG50" s="211">
        <v>0</v>
      </c>
      <c r="FH50" s="211" t="s">
        <v>493</v>
      </c>
      <c r="FI50" s="211" t="s">
        <v>493</v>
      </c>
      <c r="FJ50" s="211" t="s">
        <v>493</v>
      </c>
      <c r="FK50" s="211">
        <v>0</v>
      </c>
      <c r="FL50" s="211">
        <v>0</v>
      </c>
      <c r="FM50" s="211">
        <v>0</v>
      </c>
      <c r="FN50" s="211">
        <v>0</v>
      </c>
      <c r="FO50" s="211">
        <v>0</v>
      </c>
    </row>
    <row r="51" spans="1:171" s="177" customFormat="1" ht="12" customHeight="1">
      <c r="A51" s="178" t="s">
        <v>152</v>
      </c>
      <c r="B51" s="179" t="s">
        <v>240</v>
      </c>
      <c r="C51" s="178" t="s">
        <v>241</v>
      </c>
      <c r="D51" s="211">
        <f t="shared" si="34"/>
        <v>246</v>
      </c>
      <c r="E51" s="211">
        <f t="shared" si="35"/>
        <v>106</v>
      </c>
      <c r="F51" s="211">
        <f t="shared" si="36"/>
        <v>1</v>
      </c>
      <c r="G51" s="211">
        <f t="shared" si="37"/>
        <v>3</v>
      </c>
      <c r="H51" s="211">
        <f t="shared" si="38"/>
        <v>50</v>
      </c>
      <c r="I51" s="211">
        <f t="shared" si="39"/>
        <v>56</v>
      </c>
      <c r="J51" s="211">
        <f t="shared" si="40"/>
        <v>14</v>
      </c>
      <c r="K51" s="211">
        <f t="shared" si="41"/>
        <v>0</v>
      </c>
      <c r="L51" s="211">
        <f t="shared" si="42"/>
        <v>15</v>
      </c>
      <c r="M51" s="211">
        <f t="shared" si="43"/>
        <v>0</v>
      </c>
      <c r="N51" s="211">
        <f t="shared" si="44"/>
        <v>0</v>
      </c>
      <c r="O51" s="211">
        <f t="shared" si="45"/>
        <v>0</v>
      </c>
      <c r="P51" s="211">
        <f t="shared" si="46"/>
        <v>0</v>
      </c>
      <c r="Q51" s="211">
        <f t="shared" si="47"/>
        <v>0</v>
      </c>
      <c r="R51" s="211">
        <f t="shared" si="48"/>
        <v>0</v>
      </c>
      <c r="S51" s="211">
        <f t="shared" si="49"/>
        <v>0</v>
      </c>
      <c r="T51" s="211">
        <f t="shared" si="50"/>
        <v>0</v>
      </c>
      <c r="U51" s="211">
        <f t="shared" si="51"/>
        <v>0</v>
      </c>
      <c r="V51" s="211">
        <f t="shared" si="52"/>
        <v>0</v>
      </c>
      <c r="W51" s="211">
        <f t="shared" si="53"/>
        <v>0</v>
      </c>
      <c r="X51" s="211">
        <f t="shared" si="54"/>
        <v>1</v>
      </c>
      <c r="Y51" s="211">
        <f t="shared" si="55"/>
        <v>0</v>
      </c>
      <c r="Z51" s="211">
        <v>0</v>
      </c>
      <c r="AA51" s="211">
        <v>0</v>
      </c>
      <c r="AB51" s="211">
        <v>0</v>
      </c>
      <c r="AC51" s="211">
        <v>0</v>
      </c>
      <c r="AD51" s="211">
        <v>0</v>
      </c>
      <c r="AE51" s="211">
        <v>0</v>
      </c>
      <c r="AF51" s="211">
        <v>0</v>
      </c>
      <c r="AG51" s="211">
        <v>0</v>
      </c>
      <c r="AH51" s="211">
        <v>0</v>
      </c>
      <c r="AI51" s="211">
        <v>0</v>
      </c>
      <c r="AJ51" s="211" t="s">
        <v>493</v>
      </c>
      <c r="AK51" s="211" t="s">
        <v>493</v>
      </c>
      <c r="AL51" s="211">
        <v>0</v>
      </c>
      <c r="AM51" s="211" t="s">
        <v>493</v>
      </c>
      <c r="AN51" s="211" t="s">
        <v>493</v>
      </c>
      <c r="AO51" s="211">
        <v>0</v>
      </c>
      <c r="AP51" s="211" t="s">
        <v>493</v>
      </c>
      <c r="AQ51" s="211">
        <v>0</v>
      </c>
      <c r="AR51" s="211" t="s">
        <v>493</v>
      </c>
      <c r="AS51" s="211">
        <v>0</v>
      </c>
      <c r="AT51" s="211">
        <f t="shared" si="56"/>
        <v>246</v>
      </c>
      <c r="AU51" s="211">
        <v>106</v>
      </c>
      <c r="AV51" s="211">
        <v>1</v>
      </c>
      <c r="AW51" s="211">
        <v>3</v>
      </c>
      <c r="AX51" s="211">
        <v>50</v>
      </c>
      <c r="AY51" s="211">
        <v>56</v>
      </c>
      <c r="AZ51" s="211">
        <v>14</v>
      </c>
      <c r="BA51" s="211">
        <v>0</v>
      </c>
      <c r="BB51" s="211">
        <v>15</v>
      </c>
      <c r="BC51" s="211">
        <v>0</v>
      </c>
      <c r="BD51" s="211">
        <v>0</v>
      </c>
      <c r="BE51" s="211" t="s">
        <v>493</v>
      </c>
      <c r="BF51" s="211" t="s">
        <v>493</v>
      </c>
      <c r="BG51" s="211" t="s">
        <v>493</v>
      </c>
      <c r="BH51" s="211" t="s">
        <v>493</v>
      </c>
      <c r="BI51" s="211" t="s">
        <v>493</v>
      </c>
      <c r="BJ51" s="211" t="s">
        <v>493</v>
      </c>
      <c r="BK51" s="211" t="s">
        <v>493</v>
      </c>
      <c r="BL51" s="211" t="s">
        <v>493</v>
      </c>
      <c r="BM51" s="211" t="s">
        <v>493</v>
      </c>
      <c r="BN51" s="211">
        <v>1</v>
      </c>
      <c r="BO51" s="211">
        <f t="shared" si="57"/>
        <v>0</v>
      </c>
      <c r="BP51" s="211">
        <v>0</v>
      </c>
      <c r="BQ51" s="211">
        <v>0</v>
      </c>
      <c r="BR51" s="211">
        <v>0</v>
      </c>
      <c r="BS51" s="211">
        <v>0</v>
      </c>
      <c r="BT51" s="211">
        <v>0</v>
      </c>
      <c r="BU51" s="211">
        <v>0</v>
      </c>
      <c r="BV51" s="211">
        <v>0</v>
      </c>
      <c r="BW51" s="211">
        <v>0</v>
      </c>
      <c r="BX51" s="211">
        <v>0</v>
      </c>
      <c r="BY51" s="211">
        <v>0</v>
      </c>
      <c r="BZ51" s="211">
        <v>0</v>
      </c>
      <c r="CA51" s="211">
        <v>0</v>
      </c>
      <c r="CB51" s="211" t="s">
        <v>493</v>
      </c>
      <c r="CC51" s="211" t="s">
        <v>493</v>
      </c>
      <c r="CD51" s="211" t="s">
        <v>493</v>
      </c>
      <c r="CE51" s="211" t="s">
        <v>493</v>
      </c>
      <c r="CF51" s="211" t="s">
        <v>493</v>
      </c>
      <c r="CG51" s="211" t="s">
        <v>493</v>
      </c>
      <c r="CH51" s="211" t="s">
        <v>493</v>
      </c>
      <c r="CI51" s="211">
        <v>0</v>
      </c>
      <c r="CJ51" s="211">
        <f t="shared" si="58"/>
        <v>0</v>
      </c>
      <c r="CK51" s="211">
        <v>0</v>
      </c>
      <c r="CL51" s="211">
        <v>0</v>
      </c>
      <c r="CM51" s="211">
        <v>0</v>
      </c>
      <c r="CN51" s="211">
        <v>0</v>
      </c>
      <c r="CO51" s="211">
        <v>0</v>
      </c>
      <c r="CP51" s="211">
        <v>0</v>
      </c>
      <c r="CQ51" s="211">
        <v>0</v>
      </c>
      <c r="CR51" s="211">
        <v>0</v>
      </c>
      <c r="CS51" s="211">
        <v>0</v>
      </c>
      <c r="CT51" s="211">
        <v>0</v>
      </c>
      <c r="CU51" s="211">
        <v>0</v>
      </c>
      <c r="CV51" s="211">
        <v>0</v>
      </c>
      <c r="CW51" s="211" t="s">
        <v>493</v>
      </c>
      <c r="CX51" s="211" t="s">
        <v>493</v>
      </c>
      <c r="CY51" s="211" t="s">
        <v>493</v>
      </c>
      <c r="CZ51" s="211" t="s">
        <v>493</v>
      </c>
      <c r="DA51" s="211" t="s">
        <v>493</v>
      </c>
      <c r="DB51" s="211" t="s">
        <v>493</v>
      </c>
      <c r="DC51" s="211" t="s">
        <v>493</v>
      </c>
      <c r="DD51" s="211">
        <v>0</v>
      </c>
      <c r="DE51" s="211">
        <f t="shared" si="59"/>
        <v>0</v>
      </c>
      <c r="DF51" s="211">
        <v>0</v>
      </c>
      <c r="DG51" s="211">
        <v>0</v>
      </c>
      <c r="DH51" s="211">
        <v>0</v>
      </c>
      <c r="DI51" s="211">
        <v>0</v>
      </c>
      <c r="DJ51" s="211">
        <v>0</v>
      </c>
      <c r="DK51" s="211">
        <v>0</v>
      </c>
      <c r="DL51" s="211">
        <v>0</v>
      </c>
      <c r="DM51" s="211">
        <v>0</v>
      </c>
      <c r="DN51" s="211">
        <v>0</v>
      </c>
      <c r="DO51" s="211">
        <v>0</v>
      </c>
      <c r="DP51" s="211">
        <v>0</v>
      </c>
      <c r="DQ51" s="211">
        <v>0</v>
      </c>
      <c r="DR51" s="211" t="s">
        <v>493</v>
      </c>
      <c r="DS51" s="211" t="s">
        <v>493</v>
      </c>
      <c r="DT51" s="211">
        <v>0</v>
      </c>
      <c r="DU51" s="211" t="s">
        <v>493</v>
      </c>
      <c r="DV51" s="211" t="s">
        <v>493</v>
      </c>
      <c r="DW51" s="211" t="s">
        <v>493</v>
      </c>
      <c r="DX51" s="211" t="s">
        <v>493</v>
      </c>
      <c r="DY51" s="211">
        <v>0</v>
      </c>
      <c r="DZ51" s="211">
        <f t="shared" si="60"/>
        <v>0</v>
      </c>
      <c r="EA51" s="211">
        <v>0</v>
      </c>
      <c r="EB51" s="211">
        <v>0</v>
      </c>
      <c r="EC51" s="211">
        <v>0</v>
      </c>
      <c r="ED51" s="211">
        <v>0</v>
      </c>
      <c r="EE51" s="211">
        <v>0</v>
      </c>
      <c r="EF51" s="211">
        <v>0</v>
      </c>
      <c r="EG51" s="211">
        <v>0</v>
      </c>
      <c r="EH51" s="211">
        <v>0</v>
      </c>
      <c r="EI51" s="211">
        <v>0</v>
      </c>
      <c r="EJ51" s="211">
        <v>0</v>
      </c>
      <c r="EK51" s="211" t="s">
        <v>493</v>
      </c>
      <c r="EL51" s="211" t="s">
        <v>493</v>
      </c>
      <c r="EM51" s="211" t="s">
        <v>493</v>
      </c>
      <c r="EN51" s="211">
        <v>0</v>
      </c>
      <c r="EO51" s="211">
        <v>0</v>
      </c>
      <c r="EP51" s="211" t="s">
        <v>493</v>
      </c>
      <c r="EQ51" s="211" t="s">
        <v>493</v>
      </c>
      <c r="ER51" s="211" t="s">
        <v>493</v>
      </c>
      <c r="ES51" s="211">
        <v>0</v>
      </c>
      <c r="ET51" s="211">
        <v>0</v>
      </c>
      <c r="EU51" s="211">
        <f t="shared" si="61"/>
        <v>0</v>
      </c>
      <c r="EV51" s="211">
        <v>0</v>
      </c>
      <c r="EW51" s="211">
        <v>0</v>
      </c>
      <c r="EX51" s="211">
        <v>0</v>
      </c>
      <c r="EY51" s="211">
        <v>0</v>
      </c>
      <c r="EZ51" s="211">
        <v>0</v>
      </c>
      <c r="FA51" s="211">
        <v>0</v>
      </c>
      <c r="FB51" s="211">
        <v>0</v>
      </c>
      <c r="FC51" s="211">
        <v>0</v>
      </c>
      <c r="FD51" s="211">
        <v>0</v>
      </c>
      <c r="FE51" s="211">
        <v>0</v>
      </c>
      <c r="FF51" s="211">
        <v>0</v>
      </c>
      <c r="FG51" s="211">
        <v>0</v>
      </c>
      <c r="FH51" s="211" t="s">
        <v>493</v>
      </c>
      <c r="FI51" s="211" t="s">
        <v>493</v>
      </c>
      <c r="FJ51" s="211" t="s">
        <v>493</v>
      </c>
      <c r="FK51" s="211">
        <v>0</v>
      </c>
      <c r="FL51" s="211">
        <v>0</v>
      </c>
      <c r="FM51" s="211">
        <v>0</v>
      </c>
      <c r="FN51" s="211">
        <v>0</v>
      </c>
      <c r="FO51" s="211">
        <v>0</v>
      </c>
    </row>
    <row r="52" spans="1:171" s="177" customFormat="1" ht="12" customHeight="1">
      <c r="A52" s="178" t="s">
        <v>152</v>
      </c>
      <c r="B52" s="179" t="s">
        <v>242</v>
      </c>
      <c r="C52" s="178" t="s">
        <v>243</v>
      </c>
      <c r="D52" s="211">
        <f t="shared" si="34"/>
        <v>192</v>
      </c>
      <c r="E52" s="211">
        <f t="shared" si="35"/>
        <v>74</v>
      </c>
      <c r="F52" s="211">
        <f t="shared" si="36"/>
        <v>1</v>
      </c>
      <c r="G52" s="211">
        <f t="shared" si="37"/>
        <v>2</v>
      </c>
      <c r="H52" s="211">
        <f t="shared" si="38"/>
        <v>45</v>
      </c>
      <c r="I52" s="211">
        <f t="shared" si="39"/>
        <v>54</v>
      </c>
      <c r="J52" s="211">
        <f t="shared" si="40"/>
        <v>7</v>
      </c>
      <c r="K52" s="211">
        <f t="shared" si="41"/>
        <v>0</v>
      </c>
      <c r="L52" s="211">
        <f t="shared" si="42"/>
        <v>8</v>
      </c>
      <c r="M52" s="211">
        <f t="shared" si="43"/>
        <v>0</v>
      </c>
      <c r="N52" s="211">
        <f t="shared" si="44"/>
        <v>0</v>
      </c>
      <c r="O52" s="211">
        <f t="shared" si="45"/>
        <v>0</v>
      </c>
      <c r="P52" s="211">
        <f t="shared" si="46"/>
        <v>0</v>
      </c>
      <c r="Q52" s="211">
        <f t="shared" si="47"/>
        <v>0</v>
      </c>
      <c r="R52" s="211">
        <f t="shared" si="48"/>
        <v>0</v>
      </c>
      <c r="S52" s="211">
        <f t="shared" si="49"/>
        <v>0</v>
      </c>
      <c r="T52" s="211">
        <f t="shared" si="50"/>
        <v>0</v>
      </c>
      <c r="U52" s="211">
        <f t="shared" si="51"/>
        <v>0</v>
      </c>
      <c r="V52" s="211">
        <f t="shared" si="52"/>
        <v>0</v>
      </c>
      <c r="W52" s="211">
        <f t="shared" si="53"/>
        <v>0</v>
      </c>
      <c r="X52" s="211">
        <f t="shared" si="54"/>
        <v>1</v>
      </c>
      <c r="Y52" s="211">
        <f t="shared" si="55"/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v>0</v>
      </c>
      <c r="AF52" s="211">
        <v>0</v>
      </c>
      <c r="AG52" s="211">
        <v>0</v>
      </c>
      <c r="AH52" s="211">
        <v>0</v>
      </c>
      <c r="AI52" s="211">
        <v>0</v>
      </c>
      <c r="AJ52" s="211" t="s">
        <v>493</v>
      </c>
      <c r="AK52" s="211" t="s">
        <v>493</v>
      </c>
      <c r="AL52" s="211">
        <v>0</v>
      </c>
      <c r="AM52" s="211" t="s">
        <v>493</v>
      </c>
      <c r="AN52" s="211" t="s">
        <v>493</v>
      </c>
      <c r="AO52" s="211">
        <v>0</v>
      </c>
      <c r="AP52" s="211" t="s">
        <v>493</v>
      </c>
      <c r="AQ52" s="211">
        <v>0</v>
      </c>
      <c r="AR52" s="211" t="s">
        <v>493</v>
      </c>
      <c r="AS52" s="211">
        <v>0</v>
      </c>
      <c r="AT52" s="211">
        <f t="shared" si="56"/>
        <v>192</v>
      </c>
      <c r="AU52" s="211">
        <v>74</v>
      </c>
      <c r="AV52" s="211">
        <v>1</v>
      </c>
      <c r="AW52" s="211">
        <v>2</v>
      </c>
      <c r="AX52" s="211">
        <v>45</v>
      </c>
      <c r="AY52" s="211">
        <v>54</v>
      </c>
      <c r="AZ52" s="211">
        <v>7</v>
      </c>
      <c r="BA52" s="211">
        <v>0</v>
      </c>
      <c r="BB52" s="211">
        <v>8</v>
      </c>
      <c r="BC52" s="211">
        <v>0</v>
      </c>
      <c r="BD52" s="211">
        <v>0</v>
      </c>
      <c r="BE52" s="211" t="s">
        <v>493</v>
      </c>
      <c r="BF52" s="211" t="s">
        <v>493</v>
      </c>
      <c r="BG52" s="211" t="s">
        <v>493</v>
      </c>
      <c r="BH52" s="211" t="s">
        <v>493</v>
      </c>
      <c r="BI52" s="211" t="s">
        <v>493</v>
      </c>
      <c r="BJ52" s="211" t="s">
        <v>493</v>
      </c>
      <c r="BK52" s="211" t="s">
        <v>493</v>
      </c>
      <c r="BL52" s="211" t="s">
        <v>493</v>
      </c>
      <c r="BM52" s="211" t="s">
        <v>493</v>
      </c>
      <c r="BN52" s="211">
        <v>1</v>
      </c>
      <c r="BO52" s="211">
        <f t="shared" si="57"/>
        <v>0</v>
      </c>
      <c r="BP52" s="211">
        <v>0</v>
      </c>
      <c r="BQ52" s="211">
        <v>0</v>
      </c>
      <c r="BR52" s="211">
        <v>0</v>
      </c>
      <c r="BS52" s="211">
        <v>0</v>
      </c>
      <c r="BT52" s="211">
        <v>0</v>
      </c>
      <c r="BU52" s="211">
        <v>0</v>
      </c>
      <c r="BV52" s="211">
        <v>0</v>
      </c>
      <c r="BW52" s="211">
        <v>0</v>
      </c>
      <c r="BX52" s="211">
        <v>0</v>
      </c>
      <c r="BY52" s="211">
        <v>0</v>
      </c>
      <c r="BZ52" s="211">
        <v>0</v>
      </c>
      <c r="CA52" s="211">
        <v>0</v>
      </c>
      <c r="CB52" s="211" t="s">
        <v>493</v>
      </c>
      <c r="CC52" s="211" t="s">
        <v>493</v>
      </c>
      <c r="CD52" s="211" t="s">
        <v>493</v>
      </c>
      <c r="CE52" s="211" t="s">
        <v>493</v>
      </c>
      <c r="CF52" s="211" t="s">
        <v>493</v>
      </c>
      <c r="CG52" s="211" t="s">
        <v>493</v>
      </c>
      <c r="CH52" s="211" t="s">
        <v>493</v>
      </c>
      <c r="CI52" s="211">
        <v>0</v>
      </c>
      <c r="CJ52" s="211">
        <f t="shared" si="58"/>
        <v>0</v>
      </c>
      <c r="CK52" s="211">
        <v>0</v>
      </c>
      <c r="CL52" s="211">
        <v>0</v>
      </c>
      <c r="CM52" s="211">
        <v>0</v>
      </c>
      <c r="CN52" s="211">
        <v>0</v>
      </c>
      <c r="CO52" s="211">
        <v>0</v>
      </c>
      <c r="CP52" s="211">
        <v>0</v>
      </c>
      <c r="CQ52" s="211">
        <v>0</v>
      </c>
      <c r="CR52" s="211">
        <v>0</v>
      </c>
      <c r="CS52" s="211">
        <v>0</v>
      </c>
      <c r="CT52" s="211">
        <v>0</v>
      </c>
      <c r="CU52" s="211">
        <v>0</v>
      </c>
      <c r="CV52" s="211">
        <v>0</v>
      </c>
      <c r="CW52" s="211" t="s">
        <v>493</v>
      </c>
      <c r="CX52" s="211" t="s">
        <v>493</v>
      </c>
      <c r="CY52" s="211" t="s">
        <v>493</v>
      </c>
      <c r="CZ52" s="211" t="s">
        <v>493</v>
      </c>
      <c r="DA52" s="211" t="s">
        <v>493</v>
      </c>
      <c r="DB52" s="211" t="s">
        <v>493</v>
      </c>
      <c r="DC52" s="211" t="s">
        <v>493</v>
      </c>
      <c r="DD52" s="211">
        <v>0</v>
      </c>
      <c r="DE52" s="211">
        <f t="shared" si="59"/>
        <v>0</v>
      </c>
      <c r="DF52" s="211">
        <v>0</v>
      </c>
      <c r="DG52" s="211">
        <v>0</v>
      </c>
      <c r="DH52" s="211">
        <v>0</v>
      </c>
      <c r="DI52" s="211">
        <v>0</v>
      </c>
      <c r="DJ52" s="211">
        <v>0</v>
      </c>
      <c r="DK52" s="211">
        <v>0</v>
      </c>
      <c r="DL52" s="211">
        <v>0</v>
      </c>
      <c r="DM52" s="211">
        <v>0</v>
      </c>
      <c r="DN52" s="211">
        <v>0</v>
      </c>
      <c r="DO52" s="211">
        <v>0</v>
      </c>
      <c r="DP52" s="211">
        <v>0</v>
      </c>
      <c r="DQ52" s="211">
        <v>0</v>
      </c>
      <c r="DR52" s="211" t="s">
        <v>493</v>
      </c>
      <c r="DS52" s="211" t="s">
        <v>493</v>
      </c>
      <c r="DT52" s="211">
        <v>0</v>
      </c>
      <c r="DU52" s="211" t="s">
        <v>493</v>
      </c>
      <c r="DV52" s="211" t="s">
        <v>493</v>
      </c>
      <c r="DW52" s="211" t="s">
        <v>493</v>
      </c>
      <c r="DX52" s="211" t="s">
        <v>493</v>
      </c>
      <c r="DY52" s="211">
        <v>0</v>
      </c>
      <c r="DZ52" s="211">
        <f t="shared" si="60"/>
        <v>0</v>
      </c>
      <c r="EA52" s="211">
        <v>0</v>
      </c>
      <c r="EB52" s="211">
        <v>0</v>
      </c>
      <c r="EC52" s="211">
        <v>0</v>
      </c>
      <c r="ED52" s="211">
        <v>0</v>
      </c>
      <c r="EE52" s="211">
        <v>0</v>
      </c>
      <c r="EF52" s="211">
        <v>0</v>
      </c>
      <c r="EG52" s="211">
        <v>0</v>
      </c>
      <c r="EH52" s="211">
        <v>0</v>
      </c>
      <c r="EI52" s="211">
        <v>0</v>
      </c>
      <c r="EJ52" s="211">
        <v>0</v>
      </c>
      <c r="EK52" s="211" t="s">
        <v>493</v>
      </c>
      <c r="EL52" s="211" t="s">
        <v>493</v>
      </c>
      <c r="EM52" s="211" t="s">
        <v>493</v>
      </c>
      <c r="EN52" s="211">
        <v>0</v>
      </c>
      <c r="EO52" s="211">
        <v>0</v>
      </c>
      <c r="EP52" s="211" t="s">
        <v>493</v>
      </c>
      <c r="EQ52" s="211" t="s">
        <v>493</v>
      </c>
      <c r="ER52" s="211" t="s">
        <v>493</v>
      </c>
      <c r="ES52" s="211">
        <v>0</v>
      </c>
      <c r="ET52" s="211">
        <v>0</v>
      </c>
      <c r="EU52" s="211">
        <f t="shared" si="61"/>
        <v>0</v>
      </c>
      <c r="EV52" s="211">
        <v>0</v>
      </c>
      <c r="EW52" s="211">
        <v>0</v>
      </c>
      <c r="EX52" s="211">
        <v>0</v>
      </c>
      <c r="EY52" s="211">
        <v>0</v>
      </c>
      <c r="EZ52" s="211">
        <v>0</v>
      </c>
      <c r="FA52" s="211">
        <v>0</v>
      </c>
      <c r="FB52" s="211">
        <v>0</v>
      </c>
      <c r="FC52" s="211">
        <v>0</v>
      </c>
      <c r="FD52" s="211">
        <v>0</v>
      </c>
      <c r="FE52" s="211">
        <v>0</v>
      </c>
      <c r="FF52" s="211">
        <v>0</v>
      </c>
      <c r="FG52" s="211">
        <v>0</v>
      </c>
      <c r="FH52" s="211" t="s">
        <v>493</v>
      </c>
      <c r="FI52" s="211" t="s">
        <v>493</v>
      </c>
      <c r="FJ52" s="211" t="s">
        <v>493</v>
      </c>
      <c r="FK52" s="211">
        <v>0</v>
      </c>
      <c r="FL52" s="211">
        <v>0</v>
      </c>
      <c r="FM52" s="211">
        <v>0</v>
      </c>
      <c r="FN52" s="211">
        <v>0</v>
      </c>
      <c r="FO52" s="211">
        <v>0</v>
      </c>
    </row>
    <row r="53" spans="1:171" s="177" customFormat="1" ht="12" customHeight="1">
      <c r="A53" s="178" t="s">
        <v>152</v>
      </c>
      <c r="B53" s="179" t="s">
        <v>244</v>
      </c>
      <c r="C53" s="178" t="s">
        <v>245</v>
      </c>
      <c r="D53" s="211">
        <f t="shared" si="34"/>
        <v>243</v>
      </c>
      <c r="E53" s="211">
        <f t="shared" si="35"/>
        <v>91</v>
      </c>
      <c r="F53" s="211">
        <f t="shared" si="36"/>
        <v>1</v>
      </c>
      <c r="G53" s="211">
        <f t="shared" si="37"/>
        <v>6</v>
      </c>
      <c r="H53" s="211">
        <f t="shared" si="38"/>
        <v>48</v>
      </c>
      <c r="I53" s="211">
        <f t="shared" si="39"/>
        <v>58</v>
      </c>
      <c r="J53" s="211">
        <f t="shared" si="40"/>
        <v>14</v>
      </c>
      <c r="K53" s="211">
        <f t="shared" si="41"/>
        <v>0</v>
      </c>
      <c r="L53" s="211">
        <f t="shared" si="42"/>
        <v>24</v>
      </c>
      <c r="M53" s="211">
        <f t="shared" si="43"/>
        <v>0</v>
      </c>
      <c r="N53" s="211">
        <f t="shared" si="44"/>
        <v>0</v>
      </c>
      <c r="O53" s="211">
        <f t="shared" si="45"/>
        <v>0</v>
      </c>
      <c r="P53" s="211">
        <f t="shared" si="46"/>
        <v>0</v>
      </c>
      <c r="Q53" s="211">
        <f t="shared" si="47"/>
        <v>0</v>
      </c>
      <c r="R53" s="211">
        <f t="shared" si="48"/>
        <v>0</v>
      </c>
      <c r="S53" s="211">
        <f t="shared" si="49"/>
        <v>0</v>
      </c>
      <c r="T53" s="211">
        <f t="shared" si="50"/>
        <v>0</v>
      </c>
      <c r="U53" s="211">
        <f t="shared" si="51"/>
        <v>0</v>
      </c>
      <c r="V53" s="211">
        <f t="shared" si="52"/>
        <v>0</v>
      </c>
      <c r="W53" s="211">
        <f t="shared" si="53"/>
        <v>0</v>
      </c>
      <c r="X53" s="211">
        <f t="shared" si="54"/>
        <v>1</v>
      </c>
      <c r="Y53" s="211">
        <f t="shared" si="55"/>
        <v>0</v>
      </c>
      <c r="Z53" s="211">
        <v>0</v>
      </c>
      <c r="AA53" s="211">
        <v>0</v>
      </c>
      <c r="AB53" s="211">
        <v>0</v>
      </c>
      <c r="AC53" s="211">
        <v>0</v>
      </c>
      <c r="AD53" s="211">
        <v>0</v>
      </c>
      <c r="AE53" s="211">
        <v>0</v>
      </c>
      <c r="AF53" s="211">
        <v>0</v>
      </c>
      <c r="AG53" s="211">
        <v>0</v>
      </c>
      <c r="AH53" s="211">
        <v>0</v>
      </c>
      <c r="AI53" s="211">
        <v>0</v>
      </c>
      <c r="AJ53" s="211" t="s">
        <v>493</v>
      </c>
      <c r="AK53" s="211" t="s">
        <v>493</v>
      </c>
      <c r="AL53" s="211">
        <v>0</v>
      </c>
      <c r="AM53" s="211" t="s">
        <v>493</v>
      </c>
      <c r="AN53" s="211" t="s">
        <v>493</v>
      </c>
      <c r="AO53" s="211">
        <v>0</v>
      </c>
      <c r="AP53" s="211" t="s">
        <v>493</v>
      </c>
      <c r="AQ53" s="211">
        <v>0</v>
      </c>
      <c r="AR53" s="211" t="s">
        <v>493</v>
      </c>
      <c r="AS53" s="211">
        <v>0</v>
      </c>
      <c r="AT53" s="211">
        <f t="shared" si="56"/>
        <v>243</v>
      </c>
      <c r="AU53" s="211">
        <v>91</v>
      </c>
      <c r="AV53" s="211">
        <v>1</v>
      </c>
      <c r="AW53" s="211">
        <v>6</v>
      </c>
      <c r="AX53" s="211">
        <v>48</v>
      </c>
      <c r="AY53" s="211">
        <v>58</v>
      </c>
      <c r="AZ53" s="211">
        <v>14</v>
      </c>
      <c r="BA53" s="211">
        <v>0</v>
      </c>
      <c r="BB53" s="211">
        <v>24</v>
      </c>
      <c r="BC53" s="211">
        <v>0</v>
      </c>
      <c r="BD53" s="211">
        <v>0</v>
      </c>
      <c r="BE53" s="211" t="s">
        <v>493</v>
      </c>
      <c r="BF53" s="211" t="s">
        <v>493</v>
      </c>
      <c r="BG53" s="211" t="s">
        <v>493</v>
      </c>
      <c r="BH53" s="211" t="s">
        <v>493</v>
      </c>
      <c r="BI53" s="211" t="s">
        <v>493</v>
      </c>
      <c r="BJ53" s="211" t="s">
        <v>493</v>
      </c>
      <c r="BK53" s="211" t="s">
        <v>493</v>
      </c>
      <c r="BL53" s="211" t="s">
        <v>493</v>
      </c>
      <c r="BM53" s="211" t="s">
        <v>493</v>
      </c>
      <c r="BN53" s="211">
        <v>1</v>
      </c>
      <c r="BO53" s="211">
        <f t="shared" si="57"/>
        <v>0</v>
      </c>
      <c r="BP53" s="211">
        <v>0</v>
      </c>
      <c r="BQ53" s="211">
        <v>0</v>
      </c>
      <c r="BR53" s="211">
        <v>0</v>
      </c>
      <c r="BS53" s="211">
        <v>0</v>
      </c>
      <c r="BT53" s="211">
        <v>0</v>
      </c>
      <c r="BU53" s="211">
        <v>0</v>
      </c>
      <c r="BV53" s="211">
        <v>0</v>
      </c>
      <c r="BW53" s="211">
        <v>0</v>
      </c>
      <c r="BX53" s="211">
        <v>0</v>
      </c>
      <c r="BY53" s="211">
        <v>0</v>
      </c>
      <c r="BZ53" s="211">
        <v>0</v>
      </c>
      <c r="CA53" s="211">
        <v>0</v>
      </c>
      <c r="CB53" s="211" t="s">
        <v>493</v>
      </c>
      <c r="CC53" s="211" t="s">
        <v>493</v>
      </c>
      <c r="CD53" s="211" t="s">
        <v>493</v>
      </c>
      <c r="CE53" s="211" t="s">
        <v>493</v>
      </c>
      <c r="CF53" s="211" t="s">
        <v>493</v>
      </c>
      <c r="CG53" s="211" t="s">
        <v>493</v>
      </c>
      <c r="CH53" s="211" t="s">
        <v>493</v>
      </c>
      <c r="CI53" s="211">
        <v>0</v>
      </c>
      <c r="CJ53" s="211">
        <f t="shared" si="58"/>
        <v>0</v>
      </c>
      <c r="CK53" s="211">
        <v>0</v>
      </c>
      <c r="CL53" s="211">
        <v>0</v>
      </c>
      <c r="CM53" s="211">
        <v>0</v>
      </c>
      <c r="CN53" s="211">
        <v>0</v>
      </c>
      <c r="CO53" s="211">
        <v>0</v>
      </c>
      <c r="CP53" s="211">
        <v>0</v>
      </c>
      <c r="CQ53" s="211">
        <v>0</v>
      </c>
      <c r="CR53" s="211">
        <v>0</v>
      </c>
      <c r="CS53" s="211">
        <v>0</v>
      </c>
      <c r="CT53" s="211">
        <v>0</v>
      </c>
      <c r="CU53" s="211">
        <v>0</v>
      </c>
      <c r="CV53" s="211">
        <v>0</v>
      </c>
      <c r="CW53" s="211" t="s">
        <v>493</v>
      </c>
      <c r="CX53" s="211" t="s">
        <v>493</v>
      </c>
      <c r="CY53" s="211" t="s">
        <v>493</v>
      </c>
      <c r="CZ53" s="211" t="s">
        <v>493</v>
      </c>
      <c r="DA53" s="211" t="s">
        <v>493</v>
      </c>
      <c r="DB53" s="211" t="s">
        <v>493</v>
      </c>
      <c r="DC53" s="211" t="s">
        <v>493</v>
      </c>
      <c r="DD53" s="211">
        <v>0</v>
      </c>
      <c r="DE53" s="211">
        <f t="shared" si="59"/>
        <v>0</v>
      </c>
      <c r="DF53" s="211">
        <v>0</v>
      </c>
      <c r="DG53" s="211">
        <v>0</v>
      </c>
      <c r="DH53" s="211">
        <v>0</v>
      </c>
      <c r="DI53" s="211">
        <v>0</v>
      </c>
      <c r="DJ53" s="211">
        <v>0</v>
      </c>
      <c r="DK53" s="211">
        <v>0</v>
      </c>
      <c r="DL53" s="211">
        <v>0</v>
      </c>
      <c r="DM53" s="211">
        <v>0</v>
      </c>
      <c r="DN53" s="211">
        <v>0</v>
      </c>
      <c r="DO53" s="211">
        <v>0</v>
      </c>
      <c r="DP53" s="211">
        <v>0</v>
      </c>
      <c r="DQ53" s="211">
        <v>0</v>
      </c>
      <c r="DR53" s="211" t="s">
        <v>493</v>
      </c>
      <c r="DS53" s="211" t="s">
        <v>493</v>
      </c>
      <c r="DT53" s="211">
        <v>0</v>
      </c>
      <c r="DU53" s="211" t="s">
        <v>493</v>
      </c>
      <c r="DV53" s="211" t="s">
        <v>493</v>
      </c>
      <c r="DW53" s="211" t="s">
        <v>493</v>
      </c>
      <c r="DX53" s="211" t="s">
        <v>493</v>
      </c>
      <c r="DY53" s="211">
        <v>0</v>
      </c>
      <c r="DZ53" s="211">
        <f t="shared" si="60"/>
        <v>0</v>
      </c>
      <c r="EA53" s="211">
        <v>0</v>
      </c>
      <c r="EB53" s="211">
        <v>0</v>
      </c>
      <c r="EC53" s="211">
        <v>0</v>
      </c>
      <c r="ED53" s="211">
        <v>0</v>
      </c>
      <c r="EE53" s="211">
        <v>0</v>
      </c>
      <c r="EF53" s="211">
        <v>0</v>
      </c>
      <c r="EG53" s="211">
        <v>0</v>
      </c>
      <c r="EH53" s="211">
        <v>0</v>
      </c>
      <c r="EI53" s="211">
        <v>0</v>
      </c>
      <c r="EJ53" s="211">
        <v>0</v>
      </c>
      <c r="EK53" s="211" t="s">
        <v>493</v>
      </c>
      <c r="EL53" s="211" t="s">
        <v>493</v>
      </c>
      <c r="EM53" s="211" t="s">
        <v>493</v>
      </c>
      <c r="EN53" s="211">
        <v>0</v>
      </c>
      <c r="EO53" s="211">
        <v>0</v>
      </c>
      <c r="EP53" s="211" t="s">
        <v>493</v>
      </c>
      <c r="EQ53" s="211" t="s">
        <v>493</v>
      </c>
      <c r="ER53" s="211" t="s">
        <v>493</v>
      </c>
      <c r="ES53" s="211">
        <v>0</v>
      </c>
      <c r="ET53" s="211">
        <v>0</v>
      </c>
      <c r="EU53" s="211">
        <f t="shared" si="61"/>
        <v>0</v>
      </c>
      <c r="EV53" s="211">
        <v>0</v>
      </c>
      <c r="EW53" s="211">
        <v>0</v>
      </c>
      <c r="EX53" s="211">
        <v>0</v>
      </c>
      <c r="EY53" s="211">
        <v>0</v>
      </c>
      <c r="EZ53" s="211">
        <v>0</v>
      </c>
      <c r="FA53" s="211">
        <v>0</v>
      </c>
      <c r="FB53" s="211">
        <v>0</v>
      </c>
      <c r="FC53" s="211">
        <v>0</v>
      </c>
      <c r="FD53" s="211">
        <v>0</v>
      </c>
      <c r="FE53" s="211">
        <v>0</v>
      </c>
      <c r="FF53" s="211">
        <v>0</v>
      </c>
      <c r="FG53" s="211">
        <v>0</v>
      </c>
      <c r="FH53" s="211" t="s">
        <v>493</v>
      </c>
      <c r="FI53" s="211" t="s">
        <v>493</v>
      </c>
      <c r="FJ53" s="211" t="s">
        <v>493</v>
      </c>
      <c r="FK53" s="211">
        <v>0</v>
      </c>
      <c r="FL53" s="211">
        <v>0</v>
      </c>
      <c r="FM53" s="211">
        <v>0</v>
      </c>
      <c r="FN53" s="211">
        <v>0</v>
      </c>
      <c r="FO53" s="211">
        <v>0</v>
      </c>
    </row>
    <row r="54" spans="1:171" s="177" customFormat="1" ht="12" customHeight="1">
      <c r="A54" s="178" t="s">
        <v>152</v>
      </c>
      <c r="B54" s="179" t="s">
        <v>246</v>
      </c>
      <c r="C54" s="178" t="s">
        <v>446</v>
      </c>
      <c r="D54" s="211">
        <f t="shared" si="34"/>
        <v>176</v>
      </c>
      <c r="E54" s="211">
        <f t="shared" si="35"/>
        <v>67</v>
      </c>
      <c r="F54" s="211">
        <f t="shared" si="36"/>
        <v>1</v>
      </c>
      <c r="G54" s="211">
        <f t="shared" si="37"/>
        <v>2</v>
      </c>
      <c r="H54" s="211">
        <f t="shared" si="38"/>
        <v>38</v>
      </c>
      <c r="I54" s="211">
        <f t="shared" si="39"/>
        <v>48</v>
      </c>
      <c r="J54" s="211">
        <f t="shared" si="40"/>
        <v>9</v>
      </c>
      <c r="K54" s="211">
        <f t="shared" si="41"/>
        <v>0</v>
      </c>
      <c r="L54" s="211">
        <f t="shared" si="42"/>
        <v>11</v>
      </c>
      <c r="M54" s="211">
        <f t="shared" si="43"/>
        <v>0</v>
      </c>
      <c r="N54" s="211">
        <f t="shared" si="44"/>
        <v>0</v>
      </c>
      <c r="O54" s="211">
        <f t="shared" si="45"/>
        <v>0</v>
      </c>
      <c r="P54" s="211">
        <f t="shared" si="46"/>
        <v>0</v>
      </c>
      <c r="Q54" s="211">
        <f t="shared" si="47"/>
        <v>0</v>
      </c>
      <c r="R54" s="211">
        <f t="shared" si="48"/>
        <v>0</v>
      </c>
      <c r="S54" s="211">
        <f t="shared" si="49"/>
        <v>0</v>
      </c>
      <c r="T54" s="211">
        <f t="shared" si="50"/>
        <v>0</v>
      </c>
      <c r="U54" s="211">
        <f t="shared" si="51"/>
        <v>0</v>
      </c>
      <c r="V54" s="211">
        <f t="shared" si="52"/>
        <v>0</v>
      </c>
      <c r="W54" s="211">
        <f t="shared" si="53"/>
        <v>0</v>
      </c>
      <c r="X54" s="211">
        <f t="shared" si="54"/>
        <v>0</v>
      </c>
      <c r="Y54" s="211">
        <f t="shared" si="55"/>
        <v>0</v>
      </c>
      <c r="Z54" s="211">
        <v>0</v>
      </c>
      <c r="AA54" s="211">
        <v>0</v>
      </c>
      <c r="AB54" s="211">
        <v>0</v>
      </c>
      <c r="AC54" s="211">
        <v>0</v>
      </c>
      <c r="AD54" s="211">
        <v>0</v>
      </c>
      <c r="AE54" s="211">
        <v>0</v>
      </c>
      <c r="AF54" s="211">
        <v>0</v>
      </c>
      <c r="AG54" s="211">
        <v>0</v>
      </c>
      <c r="AH54" s="211">
        <v>0</v>
      </c>
      <c r="AI54" s="211">
        <v>0</v>
      </c>
      <c r="AJ54" s="211" t="s">
        <v>493</v>
      </c>
      <c r="AK54" s="211" t="s">
        <v>493</v>
      </c>
      <c r="AL54" s="211">
        <v>0</v>
      </c>
      <c r="AM54" s="211" t="s">
        <v>493</v>
      </c>
      <c r="AN54" s="211" t="s">
        <v>493</v>
      </c>
      <c r="AO54" s="211">
        <v>0</v>
      </c>
      <c r="AP54" s="211" t="s">
        <v>493</v>
      </c>
      <c r="AQ54" s="211">
        <v>0</v>
      </c>
      <c r="AR54" s="211" t="s">
        <v>493</v>
      </c>
      <c r="AS54" s="211">
        <v>0</v>
      </c>
      <c r="AT54" s="211">
        <f t="shared" si="56"/>
        <v>176</v>
      </c>
      <c r="AU54" s="211">
        <v>67</v>
      </c>
      <c r="AV54" s="211">
        <v>1</v>
      </c>
      <c r="AW54" s="211">
        <v>2</v>
      </c>
      <c r="AX54" s="211">
        <v>38</v>
      </c>
      <c r="AY54" s="211">
        <v>48</v>
      </c>
      <c r="AZ54" s="211">
        <v>9</v>
      </c>
      <c r="BA54" s="211">
        <v>0</v>
      </c>
      <c r="BB54" s="211">
        <v>11</v>
      </c>
      <c r="BC54" s="211">
        <v>0</v>
      </c>
      <c r="BD54" s="211">
        <v>0</v>
      </c>
      <c r="BE54" s="211" t="s">
        <v>493</v>
      </c>
      <c r="BF54" s="211" t="s">
        <v>493</v>
      </c>
      <c r="BG54" s="211" t="s">
        <v>493</v>
      </c>
      <c r="BH54" s="211" t="s">
        <v>493</v>
      </c>
      <c r="BI54" s="211" t="s">
        <v>493</v>
      </c>
      <c r="BJ54" s="211" t="s">
        <v>493</v>
      </c>
      <c r="BK54" s="211" t="s">
        <v>493</v>
      </c>
      <c r="BL54" s="211" t="s">
        <v>493</v>
      </c>
      <c r="BM54" s="211" t="s">
        <v>493</v>
      </c>
      <c r="BN54" s="211">
        <v>0</v>
      </c>
      <c r="BO54" s="211">
        <f t="shared" si="57"/>
        <v>0</v>
      </c>
      <c r="BP54" s="211">
        <v>0</v>
      </c>
      <c r="BQ54" s="211">
        <v>0</v>
      </c>
      <c r="BR54" s="211">
        <v>0</v>
      </c>
      <c r="BS54" s="211">
        <v>0</v>
      </c>
      <c r="BT54" s="211">
        <v>0</v>
      </c>
      <c r="BU54" s="211">
        <v>0</v>
      </c>
      <c r="BV54" s="211">
        <v>0</v>
      </c>
      <c r="BW54" s="211">
        <v>0</v>
      </c>
      <c r="BX54" s="211">
        <v>0</v>
      </c>
      <c r="BY54" s="211">
        <v>0</v>
      </c>
      <c r="BZ54" s="211">
        <v>0</v>
      </c>
      <c r="CA54" s="211">
        <v>0</v>
      </c>
      <c r="CB54" s="211" t="s">
        <v>493</v>
      </c>
      <c r="CC54" s="211" t="s">
        <v>493</v>
      </c>
      <c r="CD54" s="211" t="s">
        <v>493</v>
      </c>
      <c r="CE54" s="211" t="s">
        <v>493</v>
      </c>
      <c r="CF54" s="211" t="s">
        <v>493</v>
      </c>
      <c r="CG54" s="211" t="s">
        <v>493</v>
      </c>
      <c r="CH54" s="211" t="s">
        <v>493</v>
      </c>
      <c r="CI54" s="211">
        <v>0</v>
      </c>
      <c r="CJ54" s="211">
        <f t="shared" si="58"/>
        <v>0</v>
      </c>
      <c r="CK54" s="211">
        <v>0</v>
      </c>
      <c r="CL54" s="211">
        <v>0</v>
      </c>
      <c r="CM54" s="211">
        <v>0</v>
      </c>
      <c r="CN54" s="211">
        <v>0</v>
      </c>
      <c r="CO54" s="211">
        <v>0</v>
      </c>
      <c r="CP54" s="211">
        <v>0</v>
      </c>
      <c r="CQ54" s="211">
        <v>0</v>
      </c>
      <c r="CR54" s="211">
        <v>0</v>
      </c>
      <c r="CS54" s="211">
        <v>0</v>
      </c>
      <c r="CT54" s="211">
        <v>0</v>
      </c>
      <c r="CU54" s="211">
        <v>0</v>
      </c>
      <c r="CV54" s="211">
        <v>0</v>
      </c>
      <c r="CW54" s="211" t="s">
        <v>493</v>
      </c>
      <c r="CX54" s="211" t="s">
        <v>493</v>
      </c>
      <c r="CY54" s="211" t="s">
        <v>493</v>
      </c>
      <c r="CZ54" s="211" t="s">
        <v>493</v>
      </c>
      <c r="DA54" s="211" t="s">
        <v>493</v>
      </c>
      <c r="DB54" s="211" t="s">
        <v>493</v>
      </c>
      <c r="DC54" s="211" t="s">
        <v>493</v>
      </c>
      <c r="DD54" s="211">
        <v>0</v>
      </c>
      <c r="DE54" s="211">
        <f t="shared" si="59"/>
        <v>0</v>
      </c>
      <c r="DF54" s="211">
        <v>0</v>
      </c>
      <c r="DG54" s="211">
        <v>0</v>
      </c>
      <c r="DH54" s="211">
        <v>0</v>
      </c>
      <c r="DI54" s="211">
        <v>0</v>
      </c>
      <c r="DJ54" s="211">
        <v>0</v>
      </c>
      <c r="DK54" s="211">
        <v>0</v>
      </c>
      <c r="DL54" s="211">
        <v>0</v>
      </c>
      <c r="DM54" s="211">
        <v>0</v>
      </c>
      <c r="DN54" s="211">
        <v>0</v>
      </c>
      <c r="DO54" s="211">
        <v>0</v>
      </c>
      <c r="DP54" s="211">
        <v>0</v>
      </c>
      <c r="DQ54" s="211">
        <v>0</v>
      </c>
      <c r="DR54" s="211" t="s">
        <v>493</v>
      </c>
      <c r="DS54" s="211" t="s">
        <v>493</v>
      </c>
      <c r="DT54" s="211">
        <v>0</v>
      </c>
      <c r="DU54" s="211" t="s">
        <v>493</v>
      </c>
      <c r="DV54" s="211" t="s">
        <v>493</v>
      </c>
      <c r="DW54" s="211" t="s">
        <v>493</v>
      </c>
      <c r="DX54" s="211" t="s">
        <v>493</v>
      </c>
      <c r="DY54" s="211">
        <v>0</v>
      </c>
      <c r="DZ54" s="211">
        <f t="shared" si="60"/>
        <v>0</v>
      </c>
      <c r="EA54" s="211">
        <v>0</v>
      </c>
      <c r="EB54" s="211">
        <v>0</v>
      </c>
      <c r="EC54" s="211">
        <v>0</v>
      </c>
      <c r="ED54" s="211">
        <v>0</v>
      </c>
      <c r="EE54" s="211">
        <v>0</v>
      </c>
      <c r="EF54" s="211">
        <v>0</v>
      </c>
      <c r="EG54" s="211">
        <v>0</v>
      </c>
      <c r="EH54" s="211">
        <v>0</v>
      </c>
      <c r="EI54" s="211">
        <v>0</v>
      </c>
      <c r="EJ54" s="211">
        <v>0</v>
      </c>
      <c r="EK54" s="211" t="s">
        <v>493</v>
      </c>
      <c r="EL54" s="211" t="s">
        <v>493</v>
      </c>
      <c r="EM54" s="211" t="s">
        <v>493</v>
      </c>
      <c r="EN54" s="211">
        <v>0</v>
      </c>
      <c r="EO54" s="211">
        <v>0</v>
      </c>
      <c r="EP54" s="211" t="s">
        <v>493</v>
      </c>
      <c r="EQ54" s="211" t="s">
        <v>493</v>
      </c>
      <c r="ER54" s="211" t="s">
        <v>493</v>
      </c>
      <c r="ES54" s="211">
        <v>0</v>
      </c>
      <c r="ET54" s="211">
        <v>0</v>
      </c>
      <c r="EU54" s="211">
        <f t="shared" si="61"/>
        <v>0</v>
      </c>
      <c r="EV54" s="211">
        <v>0</v>
      </c>
      <c r="EW54" s="211">
        <v>0</v>
      </c>
      <c r="EX54" s="211">
        <v>0</v>
      </c>
      <c r="EY54" s="211">
        <v>0</v>
      </c>
      <c r="EZ54" s="211">
        <v>0</v>
      </c>
      <c r="FA54" s="211">
        <v>0</v>
      </c>
      <c r="FB54" s="211">
        <v>0</v>
      </c>
      <c r="FC54" s="211">
        <v>0</v>
      </c>
      <c r="FD54" s="211">
        <v>0</v>
      </c>
      <c r="FE54" s="211">
        <v>0</v>
      </c>
      <c r="FF54" s="211">
        <v>0</v>
      </c>
      <c r="FG54" s="211">
        <v>0</v>
      </c>
      <c r="FH54" s="211" t="s">
        <v>493</v>
      </c>
      <c r="FI54" s="211" t="s">
        <v>493</v>
      </c>
      <c r="FJ54" s="211" t="s">
        <v>493</v>
      </c>
      <c r="FK54" s="211">
        <v>0</v>
      </c>
      <c r="FL54" s="211">
        <v>0</v>
      </c>
      <c r="FM54" s="211">
        <v>0</v>
      </c>
      <c r="FN54" s="211">
        <v>0</v>
      </c>
      <c r="FO54" s="211">
        <v>0</v>
      </c>
    </row>
    <row r="55" spans="1:171" s="177" customFormat="1" ht="12" customHeight="1">
      <c r="A55" s="178" t="s">
        <v>152</v>
      </c>
      <c r="B55" s="179" t="s">
        <v>447</v>
      </c>
      <c r="C55" s="178" t="s">
        <v>448</v>
      </c>
      <c r="D55" s="211">
        <f t="shared" si="34"/>
        <v>820</v>
      </c>
      <c r="E55" s="211">
        <f t="shared" si="35"/>
        <v>0</v>
      </c>
      <c r="F55" s="211">
        <f t="shared" si="36"/>
        <v>0</v>
      </c>
      <c r="G55" s="211">
        <f t="shared" si="37"/>
        <v>0</v>
      </c>
      <c r="H55" s="211">
        <f t="shared" si="38"/>
        <v>146</v>
      </c>
      <c r="I55" s="211">
        <f t="shared" si="39"/>
        <v>202</v>
      </c>
      <c r="J55" s="211">
        <f t="shared" si="40"/>
        <v>58</v>
      </c>
      <c r="K55" s="211">
        <f t="shared" si="41"/>
        <v>0</v>
      </c>
      <c r="L55" s="211">
        <f t="shared" si="42"/>
        <v>177</v>
      </c>
      <c r="M55" s="211">
        <f t="shared" si="43"/>
        <v>0</v>
      </c>
      <c r="N55" s="211">
        <f t="shared" si="44"/>
        <v>1</v>
      </c>
      <c r="O55" s="211">
        <f t="shared" si="45"/>
        <v>0</v>
      </c>
      <c r="P55" s="211">
        <f t="shared" si="46"/>
        <v>0</v>
      </c>
      <c r="Q55" s="211">
        <f t="shared" si="47"/>
        <v>226</v>
      </c>
      <c r="R55" s="211">
        <f t="shared" si="48"/>
        <v>0</v>
      </c>
      <c r="S55" s="211">
        <f t="shared" si="49"/>
        <v>0</v>
      </c>
      <c r="T55" s="211">
        <f t="shared" si="50"/>
        <v>0</v>
      </c>
      <c r="U55" s="211">
        <f t="shared" si="51"/>
        <v>0</v>
      </c>
      <c r="V55" s="211">
        <f t="shared" si="52"/>
        <v>0</v>
      </c>
      <c r="W55" s="211">
        <f t="shared" si="53"/>
        <v>0</v>
      </c>
      <c r="X55" s="211">
        <f t="shared" si="54"/>
        <v>10</v>
      </c>
      <c r="Y55" s="211">
        <f t="shared" si="55"/>
        <v>226</v>
      </c>
      <c r="Z55" s="211">
        <v>0</v>
      </c>
      <c r="AA55" s="211">
        <v>0</v>
      </c>
      <c r="AB55" s="211">
        <v>0</v>
      </c>
      <c r="AC55" s="211">
        <v>0</v>
      </c>
      <c r="AD55" s="211">
        <v>0</v>
      </c>
      <c r="AE55" s="211">
        <v>0</v>
      </c>
      <c r="AF55" s="211">
        <v>0</v>
      </c>
      <c r="AG55" s="211">
        <v>0</v>
      </c>
      <c r="AH55" s="211">
        <v>0</v>
      </c>
      <c r="AI55" s="211">
        <v>0</v>
      </c>
      <c r="AJ55" s="211" t="s">
        <v>493</v>
      </c>
      <c r="AK55" s="211" t="s">
        <v>493</v>
      </c>
      <c r="AL55" s="211">
        <v>226</v>
      </c>
      <c r="AM55" s="211" t="s">
        <v>493</v>
      </c>
      <c r="AN55" s="211" t="s">
        <v>493</v>
      </c>
      <c r="AO55" s="211">
        <v>0</v>
      </c>
      <c r="AP55" s="211" t="s">
        <v>493</v>
      </c>
      <c r="AQ55" s="211">
        <v>0</v>
      </c>
      <c r="AR55" s="211" t="s">
        <v>493</v>
      </c>
      <c r="AS55" s="211">
        <v>0</v>
      </c>
      <c r="AT55" s="211">
        <f t="shared" si="56"/>
        <v>0</v>
      </c>
      <c r="AU55" s="211">
        <v>0</v>
      </c>
      <c r="AV55" s="211">
        <v>0</v>
      </c>
      <c r="AW55" s="211">
        <v>0</v>
      </c>
      <c r="AX55" s="211">
        <v>0</v>
      </c>
      <c r="AY55" s="211">
        <v>0</v>
      </c>
      <c r="AZ55" s="211">
        <v>0</v>
      </c>
      <c r="BA55" s="211">
        <v>0</v>
      </c>
      <c r="BB55" s="211">
        <v>0</v>
      </c>
      <c r="BC55" s="211">
        <v>0</v>
      </c>
      <c r="BD55" s="211">
        <v>0</v>
      </c>
      <c r="BE55" s="211" t="s">
        <v>493</v>
      </c>
      <c r="BF55" s="211" t="s">
        <v>493</v>
      </c>
      <c r="BG55" s="211" t="s">
        <v>493</v>
      </c>
      <c r="BH55" s="211" t="s">
        <v>493</v>
      </c>
      <c r="BI55" s="211" t="s">
        <v>493</v>
      </c>
      <c r="BJ55" s="211" t="s">
        <v>493</v>
      </c>
      <c r="BK55" s="211" t="s">
        <v>493</v>
      </c>
      <c r="BL55" s="211" t="s">
        <v>493</v>
      </c>
      <c r="BM55" s="211" t="s">
        <v>493</v>
      </c>
      <c r="BN55" s="211">
        <v>0</v>
      </c>
      <c r="BO55" s="211">
        <f t="shared" si="57"/>
        <v>0</v>
      </c>
      <c r="BP55" s="211">
        <v>0</v>
      </c>
      <c r="BQ55" s="211">
        <v>0</v>
      </c>
      <c r="BR55" s="211">
        <v>0</v>
      </c>
      <c r="BS55" s="211">
        <v>0</v>
      </c>
      <c r="BT55" s="211">
        <v>0</v>
      </c>
      <c r="BU55" s="211">
        <v>0</v>
      </c>
      <c r="BV55" s="211">
        <v>0</v>
      </c>
      <c r="BW55" s="211">
        <v>0</v>
      </c>
      <c r="BX55" s="211">
        <v>0</v>
      </c>
      <c r="BY55" s="211">
        <v>0</v>
      </c>
      <c r="BZ55" s="211">
        <v>0</v>
      </c>
      <c r="CA55" s="211">
        <v>0</v>
      </c>
      <c r="CB55" s="211" t="s">
        <v>493</v>
      </c>
      <c r="CC55" s="211" t="s">
        <v>493</v>
      </c>
      <c r="CD55" s="211" t="s">
        <v>493</v>
      </c>
      <c r="CE55" s="211" t="s">
        <v>493</v>
      </c>
      <c r="CF55" s="211" t="s">
        <v>493</v>
      </c>
      <c r="CG55" s="211" t="s">
        <v>493</v>
      </c>
      <c r="CH55" s="211" t="s">
        <v>493</v>
      </c>
      <c r="CI55" s="211">
        <v>0</v>
      </c>
      <c r="CJ55" s="211">
        <f t="shared" si="58"/>
        <v>0</v>
      </c>
      <c r="CK55" s="211">
        <v>0</v>
      </c>
      <c r="CL55" s="211">
        <v>0</v>
      </c>
      <c r="CM55" s="211">
        <v>0</v>
      </c>
      <c r="CN55" s="211">
        <v>0</v>
      </c>
      <c r="CO55" s="211">
        <v>0</v>
      </c>
      <c r="CP55" s="211">
        <v>0</v>
      </c>
      <c r="CQ55" s="211">
        <v>0</v>
      </c>
      <c r="CR55" s="211">
        <v>0</v>
      </c>
      <c r="CS55" s="211">
        <v>0</v>
      </c>
      <c r="CT55" s="211">
        <v>0</v>
      </c>
      <c r="CU55" s="211">
        <v>0</v>
      </c>
      <c r="CV55" s="211">
        <v>0</v>
      </c>
      <c r="CW55" s="211" t="s">
        <v>493</v>
      </c>
      <c r="CX55" s="211" t="s">
        <v>493</v>
      </c>
      <c r="CY55" s="211" t="s">
        <v>493</v>
      </c>
      <c r="CZ55" s="211" t="s">
        <v>493</v>
      </c>
      <c r="DA55" s="211" t="s">
        <v>493</v>
      </c>
      <c r="DB55" s="211" t="s">
        <v>493</v>
      </c>
      <c r="DC55" s="211" t="s">
        <v>493</v>
      </c>
      <c r="DD55" s="211">
        <v>0</v>
      </c>
      <c r="DE55" s="211">
        <f t="shared" si="59"/>
        <v>0</v>
      </c>
      <c r="DF55" s="211">
        <v>0</v>
      </c>
      <c r="DG55" s="211">
        <v>0</v>
      </c>
      <c r="DH55" s="211">
        <v>0</v>
      </c>
      <c r="DI55" s="211">
        <v>0</v>
      </c>
      <c r="DJ55" s="211">
        <v>0</v>
      </c>
      <c r="DK55" s="211">
        <v>0</v>
      </c>
      <c r="DL55" s="211">
        <v>0</v>
      </c>
      <c r="DM55" s="211">
        <v>0</v>
      </c>
      <c r="DN55" s="211">
        <v>0</v>
      </c>
      <c r="DO55" s="211">
        <v>0</v>
      </c>
      <c r="DP55" s="211">
        <v>0</v>
      </c>
      <c r="DQ55" s="211">
        <v>0</v>
      </c>
      <c r="DR55" s="211" t="s">
        <v>493</v>
      </c>
      <c r="DS55" s="211" t="s">
        <v>493</v>
      </c>
      <c r="DT55" s="211">
        <v>0</v>
      </c>
      <c r="DU55" s="211" t="s">
        <v>493</v>
      </c>
      <c r="DV55" s="211" t="s">
        <v>493</v>
      </c>
      <c r="DW55" s="211" t="s">
        <v>493</v>
      </c>
      <c r="DX55" s="211" t="s">
        <v>493</v>
      </c>
      <c r="DY55" s="211">
        <v>0</v>
      </c>
      <c r="DZ55" s="211">
        <f t="shared" si="60"/>
        <v>0</v>
      </c>
      <c r="EA55" s="211">
        <v>0</v>
      </c>
      <c r="EB55" s="211">
        <v>0</v>
      </c>
      <c r="EC55" s="211">
        <v>0</v>
      </c>
      <c r="ED55" s="211">
        <v>0</v>
      </c>
      <c r="EE55" s="211">
        <v>0</v>
      </c>
      <c r="EF55" s="211">
        <v>0</v>
      </c>
      <c r="EG55" s="211">
        <v>0</v>
      </c>
      <c r="EH55" s="211">
        <v>0</v>
      </c>
      <c r="EI55" s="211">
        <v>0</v>
      </c>
      <c r="EJ55" s="211">
        <v>0</v>
      </c>
      <c r="EK55" s="211" t="s">
        <v>493</v>
      </c>
      <c r="EL55" s="211" t="s">
        <v>493</v>
      </c>
      <c r="EM55" s="211" t="s">
        <v>493</v>
      </c>
      <c r="EN55" s="211">
        <v>0</v>
      </c>
      <c r="EO55" s="211">
        <v>0</v>
      </c>
      <c r="EP55" s="211" t="s">
        <v>493</v>
      </c>
      <c r="EQ55" s="211" t="s">
        <v>493</v>
      </c>
      <c r="ER55" s="211" t="s">
        <v>493</v>
      </c>
      <c r="ES55" s="211">
        <v>0</v>
      </c>
      <c r="ET55" s="211">
        <v>0</v>
      </c>
      <c r="EU55" s="211">
        <f t="shared" si="61"/>
        <v>594</v>
      </c>
      <c r="EV55" s="211">
        <v>0</v>
      </c>
      <c r="EW55" s="211">
        <v>0</v>
      </c>
      <c r="EX55" s="211">
        <v>0</v>
      </c>
      <c r="EY55" s="211">
        <v>146</v>
      </c>
      <c r="EZ55" s="211">
        <v>202</v>
      </c>
      <c r="FA55" s="211">
        <v>58</v>
      </c>
      <c r="FB55" s="211">
        <v>0</v>
      </c>
      <c r="FC55" s="211">
        <v>177</v>
      </c>
      <c r="FD55" s="211">
        <v>0</v>
      </c>
      <c r="FE55" s="211">
        <v>1</v>
      </c>
      <c r="FF55" s="211">
        <v>0</v>
      </c>
      <c r="FG55" s="211">
        <v>0</v>
      </c>
      <c r="FH55" s="211" t="s">
        <v>493</v>
      </c>
      <c r="FI55" s="211" t="s">
        <v>493</v>
      </c>
      <c r="FJ55" s="211" t="s">
        <v>493</v>
      </c>
      <c r="FK55" s="211">
        <v>0</v>
      </c>
      <c r="FL55" s="211">
        <v>0</v>
      </c>
      <c r="FM55" s="211">
        <v>0</v>
      </c>
      <c r="FN55" s="211">
        <v>0</v>
      </c>
      <c r="FO55" s="211">
        <v>10</v>
      </c>
    </row>
    <row r="56" spans="1:171" s="177" customFormat="1" ht="12" customHeight="1">
      <c r="A56" s="178" t="s">
        <v>152</v>
      </c>
      <c r="B56" s="179" t="s">
        <v>449</v>
      </c>
      <c r="C56" s="178" t="s">
        <v>450</v>
      </c>
      <c r="D56" s="211">
        <f t="shared" si="34"/>
        <v>321</v>
      </c>
      <c r="E56" s="211">
        <f t="shared" si="35"/>
        <v>0</v>
      </c>
      <c r="F56" s="211">
        <f t="shared" si="36"/>
        <v>0</v>
      </c>
      <c r="G56" s="211">
        <f t="shared" si="37"/>
        <v>0</v>
      </c>
      <c r="H56" s="211">
        <f t="shared" si="38"/>
        <v>111</v>
      </c>
      <c r="I56" s="211">
        <f t="shared" si="39"/>
        <v>0</v>
      </c>
      <c r="J56" s="211">
        <f t="shared" si="40"/>
        <v>0</v>
      </c>
      <c r="K56" s="211">
        <f t="shared" si="41"/>
        <v>0</v>
      </c>
      <c r="L56" s="211">
        <f t="shared" si="42"/>
        <v>0</v>
      </c>
      <c r="M56" s="211">
        <f t="shared" si="43"/>
        <v>58</v>
      </c>
      <c r="N56" s="211">
        <f t="shared" si="44"/>
        <v>0</v>
      </c>
      <c r="O56" s="211">
        <f t="shared" si="45"/>
        <v>0</v>
      </c>
      <c r="P56" s="211">
        <f t="shared" si="46"/>
        <v>0</v>
      </c>
      <c r="Q56" s="211">
        <f t="shared" si="47"/>
        <v>147</v>
      </c>
      <c r="R56" s="211">
        <f t="shared" si="48"/>
        <v>0</v>
      </c>
      <c r="S56" s="211">
        <f t="shared" si="49"/>
        <v>0</v>
      </c>
      <c r="T56" s="211">
        <f t="shared" si="50"/>
        <v>0</v>
      </c>
      <c r="U56" s="211">
        <f t="shared" si="51"/>
        <v>0</v>
      </c>
      <c r="V56" s="211">
        <f t="shared" si="52"/>
        <v>0</v>
      </c>
      <c r="W56" s="211">
        <f t="shared" si="53"/>
        <v>0</v>
      </c>
      <c r="X56" s="211">
        <f t="shared" si="54"/>
        <v>5</v>
      </c>
      <c r="Y56" s="211">
        <f t="shared" si="55"/>
        <v>147</v>
      </c>
      <c r="Z56" s="211">
        <v>0</v>
      </c>
      <c r="AA56" s="211">
        <v>0</v>
      </c>
      <c r="AB56" s="211">
        <v>0</v>
      </c>
      <c r="AC56" s="211">
        <v>0</v>
      </c>
      <c r="AD56" s="211">
        <v>0</v>
      </c>
      <c r="AE56" s="211">
        <v>0</v>
      </c>
      <c r="AF56" s="211">
        <v>0</v>
      </c>
      <c r="AG56" s="211">
        <v>0</v>
      </c>
      <c r="AH56" s="211">
        <v>0</v>
      </c>
      <c r="AI56" s="211">
        <v>0</v>
      </c>
      <c r="AJ56" s="211" t="s">
        <v>493</v>
      </c>
      <c r="AK56" s="211" t="s">
        <v>493</v>
      </c>
      <c r="AL56" s="211">
        <v>147</v>
      </c>
      <c r="AM56" s="211" t="s">
        <v>493</v>
      </c>
      <c r="AN56" s="211" t="s">
        <v>493</v>
      </c>
      <c r="AO56" s="211">
        <v>0</v>
      </c>
      <c r="AP56" s="211" t="s">
        <v>493</v>
      </c>
      <c r="AQ56" s="211">
        <v>0</v>
      </c>
      <c r="AR56" s="211" t="s">
        <v>493</v>
      </c>
      <c r="AS56" s="211">
        <v>0</v>
      </c>
      <c r="AT56" s="211">
        <f t="shared" si="56"/>
        <v>111</v>
      </c>
      <c r="AU56" s="211">
        <v>0</v>
      </c>
      <c r="AV56" s="211">
        <v>0</v>
      </c>
      <c r="AW56" s="211">
        <v>0</v>
      </c>
      <c r="AX56" s="211">
        <v>111</v>
      </c>
      <c r="AY56" s="211">
        <v>0</v>
      </c>
      <c r="AZ56" s="211">
        <v>0</v>
      </c>
      <c r="BA56" s="211">
        <v>0</v>
      </c>
      <c r="BB56" s="211">
        <v>0</v>
      </c>
      <c r="BC56" s="211">
        <v>0</v>
      </c>
      <c r="BD56" s="211">
        <v>0</v>
      </c>
      <c r="BE56" s="211" t="s">
        <v>493</v>
      </c>
      <c r="BF56" s="211" t="s">
        <v>493</v>
      </c>
      <c r="BG56" s="211" t="s">
        <v>493</v>
      </c>
      <c r="BH56" s="211" t="s">
        <v>493</v>
      </c>
      <c r="BI56" s="211" t="s">
        <v>493</v>
      </c>
      <c r="BJ56" s="211" t="s">
        <v>493</v>
      </c>
      <c r="BK56" s="211" t="s">
        <v>493</v>
      </c>
      <c r="BL56" s="211" t="s">
        <v>493</v>
      </c>
      <c r="BM56" s="211" t="s">
        <v>493</v>
      </c>
      <c r="BN56" s="211">
        <v>0</v>
      </c>
      <c r="BO56" s="211">
        <f t="shared" si="57"/>
        <v>0</v>
      </c>
      <c r="BP56" s="211">
        <v>0</v>
      </c>
      <c r="BQ56" s="211">
        <v>0</v>
      </c>
      <c r="BR56" s="211">
        <v>0</v>
      </c>
      <c r="BS56" s="211">
        <v>0</v>
      </c>
      <c r="BT56" s="211">
        <v>0</v>
      </c>
      <c r="BU56" s="211">
        <v>0</v>
      </c>
      <c r="BV56" s="211">
        <v>0</v>
      </c>
      <c r="BW56" s="211">
        <v>0</v>
      </c>
      <c r="BX56" s="211">
        <v>0</v>
      </c>
      <c r="BY56" s="211">
        <v>0</v>
      </c>
      <c r="BZ56" s="211">
        <v>0</v>
      </c>
      <c r="CA56" s="211">
        <v>0</v>
      </c>
      <c r="CB56" s="211" t="s">
        <v>493</v>
      </c>
      <c r="CC56" s="211" t="s">
        <v>493</v>
      </c>
      <c r="CD56" s="211" t="s">
        <v>493</v>
      </c>
      <c r="CE56" s="211" t="s">
        <v>493</v>
      </c>
      <c r="CF56" s="211" t="s">
        <v>493</v>
      </c>
      <c r="CG56" s="211" t="s">
        <v>493</v>
      </c>
      <c r="CH56" s="211" t="s">
        <v>493</v>
      </c>
      <c r="CI56" s="211">
        <v>0</v>
      </c>
      <c r="CJ56" s="211">
        <f t="shared" si="58"/>
        <v>0</v>
      </c>
      <c r="CK56" s="211">
        <v>0</v>
      </c>
      <c r="CL56" s="211">
        <v>0</v>
      </c>
      <c r="CM56" s="211">
        <v>0</v>
      </c>
      <c r="CN56" s="211">
        <v>0</v>
      </c>
      <c r="CO56" s="211">
        <v>0</v>
      </c>
      <c r="CP56" s="211">
        <v>0</v>
      </c>
      <c r="CQ56" s="211">
        <v>0</v>
      </c>
      <c r="CR56" s="211">
        <v>0</v>
      </c>
      <c r="CS56" s="211">
        <v>0</v>
      </c>
      <c r="CT56" s="211">
        <v>0</v>
      </c>
      <c r="CU56" s="211">
        <v>0</v>
      </c>
      <c r="CV56" s="211">
        <v>0</v>
      </c>
      <c r="CW56" s="211" t="s">
        <v>493</v>
      </c>
      <c r="CX56" s="211" t="s">
        <v>493</v>
      </c>
      <c r="CY56" s="211" t="s">
        <v>493</v>
      </c>
      <c r="CZ56" s="211" t="s">
        <v>493</v>
      </c>
      <c r="DA56" s="211" t="s">
        <v>493</v>
      </c>
      <c r="DB56" s="211" t="s">
        <v>493</v>
      </c>
      <c r="DC56" s="211" t="s">
        <v>493</v>
      </c>
      <c r="DD56" s="211">
        <v>0</v>
      </c>
      <c r="DE56" s="211">
        <f t="shared" si="59"/>
        <v>0</v>
      </c>
      <c r="DF56" s="211">
        <v>0</v>
      </c>
      <c r="DG56" s="211">
        <v>0</v>
      </c>
      <c r="DH56" s="211">
        <v>0</v>
      </c>
      <c r="DI56" s="211">
        <v>0</v>
      </c>
      <c r="DJ56" s="211">
        <v>0</v>
      </c>
      <c r="DK56" s="211">
        <v>0</v>
      </c>
      <c r="DL56" s="211">
        <v>0</v>
      </c>
      <c r="DM56" s="211">
        <v>0</v>
      </c>
      <c r="DN56" s="211">
        <v>0</v>
      </c>
      <c r="DO56" s="211">
        <v>0</v>
      </c>
      <c r="DP56" s="211">
        <v>0</v>
      </c>
      <c r="DQ56" s="211">
        <v>0</v>
      </c>
      <c r="DR56" s="211" t="s">
        <v>493</v>
      </c>
      <c r="DS56" s="211" t="s">
        <v>493</v>
      </c>
      <c r="DT56" s="211">
        <v>0</v>
      </c>
      <c r="DU56" s="211" t="s">
        <v>493</v>
      </c>
      <c r="DV56" s="211" t="s">
        <v>493</v>
      </c>
      <c r="DW56" s="211" t="s">
        <v>493</v>
      </c>
      <c r="DX56" s="211" t="s">
        <v>493</v>
      </c>
      <c r="DY56" s="211">
        <v>0</v>
      </c>
      <c r="DZ56" s="211">
        <f t="shared" si="60"/>
        <v>58</v>
      </c>
      <c r="EA56" s="211">
        <v>0</v>
      </c>
      <c r="EB56" s="211">
        <v>0</v>
      </c>
      <c r="EC56" s="211">
        <v>0</v>
      </c>
      <c r="ED56" s="211">
        <v>0</v>
      </c>
      <c r="EE56" s="211">
        <v>0</v>
      </c>
      <c r="EF56" s="211">
        <v>0</v>
      </c>
      <c r="EG56" s="211">
        <v>0</v>
      </c>
      <c r="EH56" s="211">
        <v>0</v>
      </c>
      <c r="EI56" s="211">
        <v>58</v>
      </c>
      <c r="EJ56" s="211">
        <v>0</v>
      </c>
      <c r="EK56" s="211" t="s">
        <v>493</v>
      </c>
      <c r="EL56" s="211" t="s">
        <v>493</v>
      </c>
      <c r="EM56" s="211" t="s">
        <v>493</v>
      </c>
      <c r="EN56" s="211">
        <v>0</v>
      </c>
      <c r="EO56" s="211">
        <v>0</v>
      </c>
      <c r="EP56" s="211" t="s">
        <v>493</v>
      </c>
      <c r="EQ56" s="211" t="s">
        <v>493</v>
      </c>
      <c r="ER56" s="211" t="s">
        <v>493</v>
      </c>
      <c r="ES56" s="211">
        <v>0</v>
      </c>
      <c r="ET56" s="211">
        <v>0</v>
      </c>
      <c r="EU56" s="211">
        <f t="shared" si="61"/>
        <v>5</v>
      </c>
      <c r="EV56" s="211">
        <v>0</v>
      </c>
      <c r="EW56" s="211">
        <v>0</v>
      </c>
      <c r="EX56" s="211">
        <v>0</v>
      </c>
      <c r="EY56" s="211">
        <v>0</v>
      </c>
      <c r="EZ56" s="211">
        <v>0</v>
      </c>
      <c r="FA56" s="211">
        <v>0</v>
      </c>
      <c r="FB56" s="211">
        <v>0</v>
      </c>
      <c r="FC56" s="211">
        <v>0</v>
      </c>
      <c r="FD56" s="211">
        <v>0</v>
      </c>
      <c r="FE56" s="211">
        <v>0</v>
      </c>
      <c r="FF56" s="211">
        <v>0</v>
      </c>
      <c r="FG56" s="211">
        <v>0</v>
      </c>
      <c r="FH56" s="211" t="s">
        <v>493</v>
      </c>
      <c r="FI56" s="211" t="s">
        <v>493</v>
      </c>
      <c r="FJ56" s="211" t="s">
        <v>493</v>
      </c>
      <c r="FK56" s="211">
        <v>0</v>
      </c>
      <c r="FL56" s="211">
        <v>0</v>
      </c>
      <c r="FM56" s="211">
        <v>0</v>
      </c>
      <c r="FN56" s="211">
        <v>0</v>
      </c>
      <c r="FO56" s="211">
        <v>5</v>
      </c>
    </row>
    <row r="57" spans="1:171" s="177" customFormat="1" ht="12" customHeight="1">
      <c r="A57" s="178" t="s">
        <v>152</v>
      </c>
      <c r="B57" s="179" t="s">
        <v>451</v>
      </c>
      <c r="C57" s="178" t="s">
        <v>452</v>
      </c>
      <c r="D57" s="211">
        <f t="shared" si="34"/>
        <v>0</v>
      </c>
      <c r="E57" s="211">
        <f t="shared" si="35"/>
        <v>0</v>
      </c>
      <c r="F57" s="211">
        <f t="shared" si="36"/>
        <v>0</v>
      </c>
      <c r="G57" s="211">
        <f t="shared" si="37"/>
        <v>0</v>
      </c>
      <c r="H57" s="211">
        <f t="shared" si="38"/>
        <v>0</v>
      </c>
      <c r="I57" s="211">
        <f t="shared" si="39"/>
        <v>0</v>
      </c>
      <c r="J57" s="211">
        <f t="shared" si="40"/>
        <v>0</v>
      </c>
      <c r="K57" s="211">
        <f t="shared" si="41"/>
        <v>0</v>
      </c>
      <c r="L57" s="211">
        <f t="shared" si="42"/>
        <v>0</v>
      </c>
      <c r="M57" s="211">
        <f t="shared" si="43"/>
        <v>0</v>
      </c>
      <c r="N57" s="211">
        <f t="shared" si="44"/>
        <v>0</v>
      </c>
      <c r="O57" s="211">
        <f t="shared" si="45"/>
        <v>0</v>
      </c>
      <c r="P57" s="211">
        <f t="shared" si="46"/>
        <v>0</v>
      </c>
      <c r="Q57" s="211">
        <f t="shared" si="47"/>
        <v>0</v>
      </c>
      <c r="R57" s="211">
        <f t="shared" si="48"/>
        <v>0</v>
      </c>
      <c r="S57" s="211">
        <f t="shared" si="49"/>
        <v>0</v>
      </c>
      <c r="T57" s="211">
        <f t="shared" si="50"/>
        <v>0</v>
      </c>
      <c r="U57" s="211">
        <f t="shared" si="51"/>
        <v>0</v>
      </c>
      <c r="V57" s="211">
        <f t="shared" si="52"/>
        <v>0</v>
      </c>
      <c r="W57" s="211">
        <f t="shared" si="53"/>
        <v>0</v>
      </c>
      <c r="X57" s="211">
        <f t="shared" si="54"/>
        <v>0</v>
      </c>
      <c r="Y57" s="211">
        <f t="shared" si="55"/>
        <v>0</v>
      </c>
      <c r="Z57" s="211">
        <v>0</v>
      </c>
      <c r="AA57" s="211">
        <v>0</v>
      </c>
      <c r="AB57" s="211">
        <v>0</v>
      </c>
      <c r="AC57" s="211">
        <v>0</v>
      </c>
      <c r="AD57" s="211">
        <v>0</v>
      </c>
      <c r="AE57" s="211">
        <v>0</v>
      </c>
      <c r="AF57" s="211">
        <v>0</v>
      </c>
      <c r="AG57" s="211">
        <v>0</v>
      </c>
      <c r="AH57" s="211">
        <v>0</v>
      </c>
      <c r="AI57" s="211">
        <v>0</v>
      </c>
      <c r="AJ57" s="211" t="s">
        <v>493</v>
      </c>
      <c r="AK57" s="211" t="s">
        <v>493</v>
      </c>
      <c r="AL57" s="211">
        <v>0</v>
      </c>
      <c r="AM57" s="211" t="s">
        <v>493</v>
      </c>
      <c r="AN57" s="211" t="s">
        <v>493</v>
      </c>
      <c r="AO57" s="211">
        <v>0</v>
      </c>
      <c r="AP57" s="211" t="s">
        <v>493</v>
      </c>
      <c r="AQ57" s="211">
        <v>0</v>
      </c>
      <c r="AR57" s="211" t="s">
        <v>493</v>
      </c>
      <c r="AS57" s="211">
        <v>0</v>
      </c>
      <c r="AT57" s="211">
        <f t="shared" si="56"/>
        <v>0</v>
      </c>
      <c r="AU57" s="211">
        <v>0</v>
      </c>
      <c r="AV57" s="211">
        <v>0</v>
      </c>
      <c r="AW57" s="211">
        <v>0</v>
      </c>
      <c r="AX57" s="211">
        <v>0</v>
      </c>
      <c r="AY57" s="211">
        <v>0</v>
      </c>
      <c r="AZ57" s="211">
        <v>0</v>
      </c>
      <c r="BA57" s="211">
        <v>0</v>
      </c>
      <c r="BB57" s="211">
        <v>0</v>
      </c>
      <c r="BC57" s="211">
        <v>0</v>
      </c>
      <c r="BD57" s="211">
        <v>0</v>
      </c>
      <c r="BE57" s="211" t="s">
        <v>493</v>
      </c>
      <c r="BF57" s="211" t="s">
        <v>493</v>
      </c>
      <c r="BG57" s="211" t="s">
        <v>493</v>
      </c>
      <c r="BH57" s="211" t="s">
        <v>493</v>
      </c>
      <c r="BI57" s="211" t="s">
        <v>493</v>
      </c>
      <c r="BJ57" s="211" t="s">
        <v>493</v>
      </c>
      <c r="BK57" s="211" t="s">
        <v>493</v>
      </c>
      <c r="BL57" s="211" t="s">
        <v>493</v>
      </c>
      <c r="BM57" s="211" t="s">
        <v>493</v>
      </c>
      <c r="BN57" s="211">
        <v>0</v>
      </c>
      <c r="BO57" s="211">
        <f t="shared" si="57"/>
        <v>0</v>
      </c>
      <c r="BP57" s="211">
        <v>0</v>
      </c>
      <c r="BQ57" s="211">
        <v>0</v>
      </c>
      <c r="BR57" s="211">
        <v>0</v>
      </c>
      <c r="BS57" s="211">
        <v>0</v>
      </c>
      <c r="BT57" s="211">
        <v>0</v>
      </c>
      <c r="BU57" s="211">
        <v>0</v>
      </c>
      <c r="BV57" s="211">
        <v>0</v>
      </c>
      <c r="BW57" s="211">
        <v>0</v>
      </c>
      <c r="BX57" s="211">
        <v>0</v>
      </c>
      <c r="BY57" s="211">
        <v>0</v>
      </c>
      <c r="BZ57" s="211">
        <v>0</v>
      </c>
      <c r="CA57" s="211">
        <v>0</v>
      </c>
      <c r="CB57" s="211" t="s">
        <v>493</v>
      </c>
      <c r="CC57" s="211" t="s">
        <v>493</v>
      </c>
      <c r="CD57" s="211" t="s">
        <v>493</v>
      </c>
      <c r="CE57" s="211" t="s">
        <v>493</v>
      </c>
      <c r="CF57" s="211" t="s">
        <v>493</v>
      </c>
      <c r="CG57" s="211" t="s">
        <v>493</v>
      </c>
      <c r="CH57" s="211" t="s">
        <v>493</v>
      </c>
      <c r="CI57" s="211">
        <v>0</v>
      </c>
      <c r="CJ57" s="211">
        <f t="shared" si="58"/>
        <v>0</v>
      </c>
      <c r="CK57" s="211">
        <v>0</v>
      </c>
      <c r="CL57" s="211">
        <v>0</v>
      </c>
      <c r="CM57" s="211">
        <v>0</v>
      </c>
      <c r="CN57" s="211">
        <v>0</v>
      </c>
      <c r="CO57" s="211">
        <v>0</v>
      </c>
      <c r="CP57" s="211">
        <v>0</v>
      </c>
      <c r="CQ57" s="211">
        <v>0</v>
      </c>
      <c r="CR57" s="211">
        <v>0</v>
      </c>
      <c r="CS57" s="211">
        <v>0</v>
      </c>
      <c r="CT57" s="211">
        <v>0</v>
      </c>
      <c r="CU57" s="211">
        <v>0</v>
      </c>
      <c r="CV57" s="211">
        <v>0</v>
      </c>
      <c r="CW57" s="211" t="s">
        <v>493</v>
      </c>
      <c r="CX57" s="211" t="s">
        <v>493</v>
      </c>
      <c r="CY57" s="211" t="s">
        <v>493</v>
      </c>
      <c r="CZ57" s="211" t="s">
        <v>493</v>
      </c>
      <c r="DA57" s="211" t="s">
        <v>493</v>
      </c>
      <c r="DB57" s="211" t="s">
        <v>493</v>
      </c>
      <c r="DC57" s="211" t="s">
        <v>493</v>
      </c>
      <c r="DD57" s="211">
        <v>0</v>
      </c>
      <c r="DE57" s="211">
        <f t="shared" si="59"/>
        <v>0</v>
      </c>
      <c r="DF57" s="211">
        <v>0</v>
      </c>
      <c r="DG57" s="211">
        <v>0</v>
      </c>
      <c r="DH57" s="211">
        <v>0</v>
      </c>
      <c r="DI57" s="211">
        <v>0</v>
      </c>
      <c r="DJ57" s="211">
        <v>0</v>
      </c>
      <c r="DK57" s="211">
        <v>0</v>
      </c>
      <c r="DL57" s="211">
        <v>0</v>
      </c>
      <c r="DM57" s="211">
        <v>0</v>
      </c>
      <c r="DN57" s="211">
        <v>0</v>
      </c>
      <c r="DO57" s="211">
        <v>0</v>
      </c>
      <c r="DP57" s="211">
        <v>0</v>
      </c>
      <c r="DQ57" s="211">
        <v>0</v>
      </c>
      <c r="DR57" s="211" t="s">
        <v>493</v>
      </c>
      <c r="DS57" s="211" t="s">
        <v>493</v>
      </c>
      <c r="DT57" s="211">
        <v>0</v>
      </c>
      <c r="DU57" s="211" t="s">
        <v>493</v>
      </c>
      <c r="DV57" s="211" t="s">
        <v>493</v>
      </c>
      <c r="DW57" s="211" t="s">
        <v>493</v>
      </c>
      <c r="DX57" s="211" t="s">
        <v>493</v>
      </c>
      <c r="DY57" s="211">
        <v>0</v>
      </c>
      <c r="DZ57" s="211">
        <f t="shared" si="60"/>
        <v>0</v>
      </c>
      <c r="EA57" s="211">
        <v>0</v>
      </c>
      <c r="EB57" s="211">
        <v>0</v>
      </c>
      <c r="EC57" s="211">
        <v>0</v>
      </c>
      <c r="ED57" s="211">
        <v>0</v>
      </c>
      <c r="EE57" s="211">
        <v>0</v>
      </c>
      <c r="EF57" s="211">
        <v>0</v>
      </c>
      <c r="EG57" s="211">
        <v>0</v>
      </c>
      <c r="EH57" s="211">
        <v>0</v>
      </c>
      <c r="EI57" s="211">
        <v>0</v>
      </c>
      <c r="EJ57" s="211">
        <v>0</v>
      </c>
      <c r="EK57" s="211" t="s">
        <v>493</v>
      </c>
      <c r="EL57" s="211" t="s">
        <v>493</v>
      </c>
      <c r="EM57" s="211" t="s">
        <v>493</v>
      </c>
      <c r="EN57" s="211">
        <v>0</v>
      </c>
      <c r="EO57" s="211">
        <v>0</v>
      </c>
      <c r="EP57" s="211" t="s">
        <v>493</v>
      </c>
      <c r="EQ57" s="211" t="s">
        <v>493</v>
      </c>
      <c r="ER57" s="211" t="s">
        <v>493</v>
      </c>
      <c r="ES57" s="211">
        <v>0</v>
      </c>
      <c r="ET57" s="211">
        <v>0</v>
      </c>
      <c r="EU57" s="211">
        <f t="shared" si="61"/>
        <v>0</v>
      </c>
      <c r="EV57" s="211">
        <v>0</v>
      </c>
      <c r="EW57" s="211">
        <v>0</v>
      </c>
      <c r="EX57" s="211">
        <v>0</v>
      </c>
      <c r="EY57" s="211">
        <v>0</v>
      </c>
      <c r="EZ57" s="211">
        <v>0</v>
      </c>
      <c r="FA57" s="211">
        <v>0</v>
      </c>
      <c r="FB57" s="211">
        <v>0</v>
      </c>
      <c r="FC57" s="211">
        <v>0</v>
      </c>
      <c r="FD57" s="211">
        <v>0</v>
      </c>
      <c r="FE57" s="211">
        <v>0</v>
      </c>
      <c r="FF57" s="211">
        <v>0</v>
      </c>
      <c r="FG57" s="211">
        <v>0</v>
      </c>
      <c r="FH57" s="211" t="s">
        <v>493</v>
      </c>
      <c r="FI57" s="211" t="s">
        <v>493</v>
      </c>
      <c r="FJ57" s="211" t="s">
        <v>493</v>
      </c>
      <c r="FK57" s="211">
        <v>0</v>
      </c>
      <c r="FL57" s="211">
        <v>0</v>
      </c>
      <c r="FM57" s="211">
        <v>0</v>
      </c>
      <c r="FN57" s="211">
        <v>0</v>
      </c>
      <c r="FO57" s="211">
        <v>0</v>
      </c>
    </row>
    <row r="58" spans="1:171" s="177" customFormat="1" ht="12" customHeight="1">
      <c r="A58" s="178" t="s">
        <v>152</v>
      </c>
      <c r="B58" s="179" t="s">
        <v>453</v>
      </c>
      <c r="C58" s="178" t="s">
        <v>454</v>
      </c>
      <c r="D58" s="211">
        <f t="shared" si="34"/>
        <v>1</v>
      </c>
      <c r="E58" s="211">
        <f t="shared" si="35"/>
        <v>0</v>
      </c>
      <c r="F58" s="211">
        <f t="shared" si="36"/>
        <v>0</v>
      </c>
      <c r="G58" s="211">
        <f t="shared" si="37"/>
        <v>0</v>
      </c>
      <c r="H58" s="211">
        <f t="shared" si="38"/>
        <v>1</v>
      </c>
      <c r="I58" s="211">
        <f t="shared" si="39"/>
        <v>0</v>
      </c>
      <c r="J58" s="211">
        <f t="shared" si="40"/>
        <v>0</v>
      </c>
      <c r="K58" s="211">
        <f t="shared" si="41"/>
        <v>0</v>
      </c>
      <c r="L58" s="211">
        <f t="shared" si="42"/>
        <v>0</v>
      </c>
      <c r="M58" s="211">
        <f t="shared" si="43"/>
        <v>0</v>
      </c>
      <c r="N58" s="211">
        <f t="shared" si="44"/>
        <v>0</v>
      </c>
      <c r="O58" s="211">
        <f t="shared" si="45"/>
        <v>0</v>
      </c>
      <c r="P58" s="211">
        <f t="shared" si="46"/>
        <v>0</v>
      </c>
      <c r="Q58" s="211">
        <f t="shared" si="47"/>
        <v>0</v>
      </c>
      <c r="R58" s="211">
        <f t="shared" si="48"/>
        <v>0</v>
      </c>
      <c r="S58" s="211">
        <f t="shared" si="49"/>
        <v>0</v>
      </c>
      <c r="T58" s="211">
        <f t="shared" si="50"/>
        <v>0</v>
      </c>
      <c r="U58" s="211">
        <f t="shared" si="51"/>
        <v>0</v>
      </c>
      <c r="V58" s="211">
        <f t="shared" si="52"/>
        <v>0</v>
      </c>
      <c r="W58" s="211">
        <f t="shared" si="53"/>
        <v>0</v>
      </c>
      <c r="X58" s="211">
        <f t="shared" si="54"/>
        <v>0</v>
      </c>
      <c r="Y58" s="211">
        <f t="shared" si="55"/>
        <v>0</v>
      </c>
      <c r="Z58" s="211">
        <v>0</v>
      </c>
      <c r="AA58" s="211">
        <v>0</v>
      </c>
      <c r="AB58" s="211">
        <v>0</v>
      </c>
      <c r="AC58" s="211">
        <v>0</v>
      </c>
      <c r="AD58" s="211">
        <v>0</v>
      </c>
      <c r="AE58" s="211">
        <v>0</v>
      </c>
      <c r="AF58" s="211">
        <v>0</v>
      </c>
      <c r="AG58" s="211">
        <v>0</v>
      </c>
      <c r="AH58" s="211">
        <v>0</v>
      </c>
      <c r="AI58" s="211">
        <v>0</v>
      </c>
      <c r="AJ58" s="211" t="s">
        <v>493</v>
      </c>
      <c r="AK58" s="211" t="s">
        <v>493</v>
      </c>
      <c r="AL58" s="211">
        <v>0</v>
      </c>
      <c r="AM58" s="211" t="s">
        <v>493</v>
      </c>
      <c r="AN58" s="211" t="s">
        <v>493</v>
      </c>
      <c r="AO58" s="211">
        <v>0</v>
      </c>
      <c r="AP58" s="211" t="s">
        <v>493</v>
      </c>
      <c r="AQ58" s="211">
        <v>0</v>
      </c>
      <c r="AR58" s="211" t="s">
        <v>493</v>
      </c>
      <c r="AS58" s="211">
        <v>0</v>
      </c>
      <c r="AT58" s="211">
        <f t="shared" si="56"/>
        <v>1</v>
      </c>
      <c r="AU58" s="211">
        <v>0</v>
      </c>
      <c r="AV58" s="211">
        <v>0</v>
      </c>
      <c r="AW58" s="211">
        <v>0</v>
      </c>
      <c r="AX58" s="211">
        <v>1</v>
      </c>
      <c r="AY58" s="211">
        <v>0</v>
      </c>
      <c r="AZ58" s="211">
        <v>0</v>
      </c>
      <c r="BA58" s="211">
        <v>0</v>
      </c>
      <c r="BB58" s="211">
        <v>0</v>
      </c>
      <c r="BC58" s="211">
        <v>0</v>
      </c>
      <c r="BD58" s="211">
        <v>0</v>
      </c>
      <c r="BE58" s="211" t="s">
        <v>493</v>
      </c>
      <c r="BF58" s="211" t="s">
        <v>493</v>
      </c>
      <c r="BG58" s="211" t="s">
        <v>493</v>
      </c>
      <c r="BH58" s="211" t="s">
        <v>493</v>
      </c>
      <c r="BI58" s="211" t="s">
        <v>493</v>
      </c>
      <c r="BJ58" s="211" t="s">
        <v>493</v>
      </c>
      <c r="BK58" s="211" t="s">
        <v>493</v>
      </c>
      <c r="BL58" s="211" t="s">
        <v>493</v>
      </c>
      <c r="BM58" s="211" t="s">
        <v>493</v>
      </c>
      <c r="BN58" s="211">
        <v>0</v>
      </c>
      <c r="BO58" s="211">
        <f t="shared" si="57"/>
        <v>0</v>
      </c>
      <c r="BP58" s="211">
        <v>0</v>
      </c>
      <c r="BQ58" s="211">
        <v>0</v>
      </c>
      <c r="BR58" s="211">
        <v>0</v>
      </c>
      <c r="BS58" s="211">
        <v>0</v>
      </c>
      <c r="BT58" s="211">
        <v>0</v>
      </c>
      <c r="BU58" s="211">
        <v>0</v>
      </c>
      <c r="BV58" s="211">
        <v>0</v>
      </c>
      <c r="BW58" s="211">
        <v>0</v>
      </c>
      <c r="BX58" s="211">
        <v>0</v>
      </c>
      <c r="BY58" s="211">
        <v>0</v>
      </c>
      <c r="BZ58" s="211">
        <v>0</v>
      </c>
      <c r="CA58" s="211">
        <v>0</v>
      </c>
      <c r="CB58" s="211" t="s">
        <v>493</v>
      </c>
      <c r="CC58" s="211" t="s">
        <v>493</v>
      </c>
      <c r="CD58" s="211" t="s">
        <v>493</v>
      </c>
      <c r="CE58" s="211" t="s">
        <v>493</v>
      </c>
      <c r="CF58" s="211" t="s">
        <v>493</v>
      </c>
      <c r="CG58" s="211" t="s">
        <v>493</v>
      </c>
      <c r="CH58" s="211" t="s">
        <v>493</v>
      </c>
      <c r="CI58" s="211">
        <v>0</v>
      </c>
      <c r="CJ58" s="211">
        <f t="shared" si="58"/>
        <v>0</v>
      </c>
      <c r="CK58" s="211">
        <v>0</v>
      </c>
      <c r="CL58" s="211">
        <v>0</v>
      </c>
      <c r="CM58" s="211">
        <v>0</v>
      </c>
      <c r="CN58" s="211">
        <v>0</v>
      </c>
      <c r="CO58" s="211">
        <v>0</v>
      </c>
      <c r="CP58" s="211">
        <v>0</v>
      </c>
      <c r="CQ58" s="211">
        <v>0</v>
      </c>
      <c r="CR58" s="211">
        <v>0</v>
      </c>
      <c r="CS58" s="211">
        <v>0</v>
      </c>
      <c r="CT58" s="211">
        <v>0</v>
      </c>
      <c r="CU58" s="211">
        <v>0</v>
      </c>
      <c r="CV58" s="211">
        <v>0</v>
      </c>
      <c r="CW58" s="211" t="s">
        <v>493</v>
      </c>
      <c r="CX58" s="211" t="s">
        <v>493</v>
      </c>
      <c r="CY58" s="211" t="s">
        <v>493</v>
      </c>
      <c r="CZ58" s="211" t="s">
        <v>493</v>
      </c>
      <c r="DA58" s="211" t="s">
        <v>493</v>
      </c>
      <c r="DB58" s="211" t="s">
        <v>493</v>
      </c>
      <c r="DC58" s="211" t="s">
        <v>493</v>
      </c>
      <c r="DD58" s="211">
        <v>0</v>
      </c>
      <c r="DE58" s="211">
        <f t="shared" si="59"/>
        <v>0</v>
      </c>
      <c r="DF58" s="211">
        <v>0</v>
      </c>
      <c r="DG58" s="211">
        <v>0</v>
      </c>
      <c r="DH58" s="211">
        <v>0</v>
      </c>
      <c r="DI58" s="211">
        <v>0</v>
      </c>
      <c r="DJ58" s="211">
        <v>0</v>
      </c>
      <c r="DK58" s="211">
        <v>0</v>
      </c>
      <c r="DL58" s="211">
        <v>0</v>
      </c>
      <c r="DM58" s="211">
        <v>0</v>
      </c>
      <c r="DN58" s="211">
        <v>0</v>
      </c>
      <c r="DO58" s="211">
        <v>0</v>
      </c>
      <c r="DP58" s="211">
        <v>0</v>
      </c>
      <c r="DQ58" s="211">
        <v>0</v>
      </c>
      <c r="DR58" s="211" t="s">
        <v>493</v>
      </c>
      <c r="DS58" s="211" t="s">
        <v>493</v>
      </c>
      <c r="DT58" s="211">
        <v>0</v>
      </c>
      <c r="DU58" s="211" t="s">
        <v>493</v>
      </c>
      <c r="DV58" s="211" t="s">
        <v>493</v>
      </c>
      <c r="DW58" s="211" t="s">
        <v>493</v>
      </c>
      <c r="DX58" s="211" t="s">
        <v>493</v>
      </c>
      <c r="DY58" s="211">
        <v>0</v>
      </c>
      <c r="DZ58" s="211">
        <f t="shared" si="60"/>
        <v>0</v>
      </c>
      <c r="EA58" s="211">
        <v>0</v>
      </c>
      <c r="EB58" s="211">
        <v>0</v>
      </c>
      <c r="EC58" s="211">
        <v>0</v>
      </c>
      <c r="ED58" s="211">
        <v>0</v>
      </c>
      <c r="EE58" s="211">
        <v>0</v>
      </c>
      <c r="EF58" s="211">
        <v>0</v>
      </c>
      <c r="EG58" s="211">
        <v>0</v>
      </c>
      <c r="EH58" s="211">
        <v>0</v>
      </c>
      <c r="EI58" s="211">
        <v>0</v>
      </c>
      <c r="EJ58" s="211">
        <v>0</v>
      </c>
      <c r="EK58" s="211" t="s">
        <v>493</v>
      </c>
      <c r="EL58" s="211" t="s">
        <v>493</v>
      </c>
      <c r="EM58" s="211" t="s">
        <v>493</v>
      </c>
      <c r="EN58" s="211">
        <v>0</v>
      </c>
      <c r="EO58" s="211">
        <v>0</v>
      </c>
      <c r="EP58" s="211" t="s">
        <v>493</v>
      </c>
      <c r="EQ58" s="211" t="s">
        <v>493</v>
      </c>
      <c r="ER58" s="211" t="s">
        <v>493</v>
      </c>
      <c r="ES58" s="211">
        <v>0</v>
      </c>
      <c r="ET58" s="211">
        <v>0</v>
      </c>
      <c r="EU58" s="211">
        <f t="shared" si="61"/>
        <v>0</v>
      </c>
      <c r="EV58" s="211">
        <v>0</v>
      </c>
      <c r="EW58" s="211">
        <v>0</v>
      </c>
      <c r="EX58" s="211">
        <v>0</v>
      </c>
      <c r="EY58" s="211">
        <v>0</v>
      </c>
      <c r="EZ58" s="211">
        <v>0</v>
      </c>
      <c r="FA58" s="211">
        <v>0</v>
      </c>
      <c r="FB58" s="211">
        <v>0</v>
      </c>
      <c r="FC58" s="211">
        <v>0</v>
      </c>
      <c r="FD58" s="211">
        <v>0</v>
      </c>
      <c r="FE58" s="211">
        <v>0</v>
      </c>
      <c r="FF58" s="211">
        <v>0</v>
      </c>
      <c r="FG58" s="211">
        <v>0</v>
      </c>
      <c r="FH58" s="211" t="s">
        <v>493</v>
      </c>
      <c r="FI58" s="211" t="s">
        <v>493</v>
      </c>
      <c r="FJ58" s="211" t="s">
        <v>493</v>
      </c>
      <c r="FK58" s="211">
        <v>0</v>
      </c>
      <c r="FL58" s="211">
        <v>0</v>
      </c>
      <c r="FM58" s="211">
        <v>0</v>
      </c>
      <c r="FN58" s="211">
        <v>0</v>
      </c>
      <c r="FO58" s="211">
        <v>0</v>
      </c>
    </row>
    <row r="59" spans="1:171" s="177" customFormat="1" ht="12" customHeight="1">
      <c r="A59" s="178" t="s">
        <v>152</v>
      </c>
      <c r="B59" s="179" t="s">
        <v>455</v>
      </c>
      <c r="C59" s="178" t="s">
        <v>456</v>
      </c>
      <c r="D59" s="211">
        <f t="shared" si="34"/>
        <v>0</v>
      </c>
      <c r="E59" s="211">
        <f t="shared" si="35"/>
        <v>0</v>
      </c>
      <c r="F59" s="211">
        <f t="shared" si="36"/>
        <v>0</v>
      </c>
      <c r="G59" s="211">
        <f t="shared" si="37"/>
        <v>0</v>
      </c>
      <c r="H59" s="211">
        <f t="shared" si="38"/>
        <v>0</v>
      </c>
      <c r="I59" s="211">
        <f t="shared" si="39"/>
        <v>0</v>
      </c>
      <c r="J59" s="211">
        <f t="shared" si="40"/>
        <v>0</v>
      </c>
      <c r="K59" s="211">
        <f t="shared" si="41"/>
        <v>0</v>
      </c>
      <c r="L59" s="211">
        <f t="shared" si="42"/>
        <v>0</v>
      </c>
      <c r="M59" s="211">
        <f t="shared" si="43"/>
        <v>0</v>
      </c>
      <c r="N59" s="211">
        <f t="shared" si="44"/>
        <v>0</v>
      </c>
      <c r="O59" s="211">
        <f t="shared" si="45"/>
        <v>0</v>
      </c>
      <c r="P59" s="211">
        <f t="shared" si="46"/>
        <v>0</v>
      </c>
      <c r="Q59" s="211">
        <f t="shared" si="47"/>
        <v>0</v>
      </c>
      <c r="R59" s="211">
        <f t="shared" si="48"/>
        <v>0</v>
      </c>
      <c r="S59" s="211">
        <f t="shared" si="49"/>
        <v>0</v>
      </c>
      <c r="T59" s="211">
        <f t="shared" si="50"/>
        <v>0</v>
      </c>
      <c r="U59" s="211">
        <f t="shared" si="51"/>
        <v>0</v>
      </c>
      <c r="V59" s="211">
        <f t="shared" si="52"/>
        <v>0</v>
      </c>
      <c r="W59" s="211">
        <f t="shared" si="53"/>
        <v>0</v>
      </c>
      <c r="X59" s="211">
        <f t="shared" si="54"/>
        <v>0</v>
      </c>
      <c r="Y59" s="211">
        <f t="shared" si="55"/>
        <v>0</v>
      </c>
      <c r="Z59" s="211">
        <v>0</v>
      </c>
      <c r="AA59" s="211">
        <v>0</v>
      </c>
      <c r="AB59" s="211">
        <v>0</v>
      </c>
      <c r="AC59" s="211">
        <v>0</v>
      </c>
      <c r="AD59" s="211">
        <v>0</v>
      </c>
      <c r="AE59" s="211">
        <v>0</v>
      </c>
      <c r="AF59" s="211">
        <v>0</v>
      </c>
      <c r="AG59" s="211">
        <v>0</v>
      </c>
      <c r="AH59" s="211">
        <v>0</v>
      </c>
      <c r="AI59" s="211">
        <v>0</v>
      </c>
      <c r="AJ59" s="211" t="s">
        <v>493</v>
      </c>
      <c r="AK59" s="211" t="s">
        <v>493</v>
      </c>
      <c r="AL59" s="211">
        <v>0</v>
      </c>
      <c r="AM59" s="211" t="s">
        <v>493</v>
      </c>
      <c r="AN59" s="211" t="s">
        <v>493</v>
      </c>
      <c r="AO59" s="211">
        <v>0</v>
      </c>
      <c r="AP59" s="211" t="s">
        <v>493</v>
      </c>
      <c r="AQ59" s="211">
        <v>0</v>
      </c>
      <c r="AR59" s="211" t="s">
        <v>493</v>
      </c>
      <c r="AS59" s="211">
        <v>0</v>
      </c>
      <c r="AT59" s="211">
        <f t="shared" si="56"/>
        <v>0</v>
      </c>
      <c r="AU59" s="211">
        <v>0</v>
      </c>
      <c r="AV59" s="211">
        <v>0</v>
      </c>
      <c r="AW59" s="211">
        <v>0</v>
      </c>
      <c r="AX59" s="211">
        <v>0</v>
      </c>
      <c r="AY59" s="211">
        <v>0</v>
      </c>
      <c r="AZ59" s="211">
        <v>0</v>
      </c>
      <c r="BA59" s="211">
        <v>0</v>
      </c>
      <c r="BB59" s="211">
        <v>0</v>
      </c>
      <c r="BC59" s="211">
        <v>0</v>
      </c>
      <c r="BD59" s="211">
        <v>0</v>
      </c>
      <c r="BE59" s="211" t="s">
        <v>493</v>
      </c>
      <c r="BF59" s="211" t="s">
        <v>493</v>
      </c>
      <c r="BG59" s="211" t="s">
        <v>493</v>
      </c>
      <c r="BH59" s="211" t="s">
        <v>493</v>
      </c>
      <c r="BI59" s="211" t="s">
        <v>493</v>
      </c>
      <c r="BJ59" s="211" t="s">
        <v>493</v>
      </c>
      <c r="BK59" s="211" t="s">
        <v>493</v>
      </c>
      <c r="BL59" s="211" t="s">
        <v>493</v>
      </c>
      <c r="BM59" s="211" t="s">
        <v>493</v>
      </c>
      <c r="BN59" s="211">
        <v>0</v>
      </c>
      <c r="BO59" s="211">
        <f t="shared" si="57"/>
        <v>0</v>
      </c>
      <c r="BP59" s="211">
        <v>0</v>
      </c>
      <c r="BQ59" s="211">
        <v>0</v>
      </c>
      <c r="BR59" s="211">
        <v>0</v>
      </c>
      <c r="BS59" s="211">
        <v>0</v>
      </c>
      <c r="BT59" s="211">
        <v>0</v>
      </c>
      <c r="BU59" s="211">
        <v>0</v>
      </c>
      <c r="BV59" s="211">
        <v>0</v>
      </c>
      <c r="BW59" s="211">
        <v>0</v>
      </c>
      <c r="BX59" s="211">
        <v>0</v>
      </c>
      <c r="BY59" s="211">
        <v>0</v>
      </c>
      <c r="BZ59" s="211">
        <v>0</v>
      </c>
      <c r="CA59" s="211">
        <v>0</v>
      </c>
      <c r="CB59" s="211" t="s">
        <v>493</v>
      </c>
      <c r="CC59" s="211" t="s">
        <v>493</v>
      </c>
      <c r="CD59" s="211" t="s">
        <v>493</v>
      </c>
      <c r="CE59" s="211" t="s">
        <v>493</v>
      </c>
      <c r="CF59" s="211" t="s">
        <v>493</v>
      </c>
      <c r="CG59" s="211" t="s">
        <v>493</v>
      </c>
      <c r="CH59" s="211" t="s">
        <v>493</v>
      </c>
      <c r="CI59" s="211">
        <v>0</v>
      </c>
      <c r="CJ59" s="211">
        <f t="shared" si="58"/>
        <v>0</v>
      </c>
      <c r="CK59" s="211">
        <v>0</v>
      </c>
      <c r="CL59" s="211">
        <v>0</v>
      </c>
      <c r="CM59" s="211">
        <v>0</v>
      </c>
      <c r="CN59" s="211">
        <v>0</v>
      </c>
      <c r="CO59" s="211">
        <v>0</v>
      </c>
      <c r="CP59" s="211">
        <v>0</v>
      </c>
      <c r="CQ59" s="211">
        <v>0</v>
      </c>
      <c r="CR59" s="211">
        <v>0</v>
      </c>
      <c r="CS59" s="211">
        <v>0</v>
      </c>
      <c r="CT59" s="211">
        <v>0</v>
      </c>
      <c r="CU59" s="211">
        <v>0</v>
      </c>
      <c r="CV59" s="211">
        <v>0</v>
      </c>
      <c r="CW59" s="211" t="s">
        <v>493</v>
      </c>
      <c r="CX59" s="211" t="s">
        <v>493</v>
      </c>
      <c r="CY59" s="211" t="s">
        <v>493</v>
      </c>
      <c r="CZ59" s="211" t="s">
        <v>493</v>
      </c>
      <c r="DA59" s="211" t="s">
        <v>493</v>
      </c>
      <c r="DB59" s="211" t="s">
        <v>493</v>
      </c>
      <c r="DC59" s="211" t="s">
        <v>493</v>
      </c>
      <c r="DD59" s="211">
        <v>0</v>
      </c>
      <c r="DE59" s="211">
        <f t="shared" si="59"/>
        <v>0</v>
      </c>
      <c r="DF59" s="211">
        <v>0</v>
      </c>
      <c r="DG59" s="211">
        <v>0</v>
      </c>
      <c r="DH59" s="211">
        <v>0</v>
      </c>
      <c r="DI59" s="211">
        <v>0</v>
      </c>
      <c r="DJ59" s="211">
        <v>0</v>
      </c>
      <c r="DK59" s="211">
        <v>0</v>
      </c>
      <c r="DL59" s="211">
        <v>0</v>
      </c>
      <c r="DM59" s="211">
        <v>0</v>
      </c>
      <c r="DN59" s="211">
        <v>0</v>
      </c>
      <c r="DO59" s="211">
        <v>0</v>
      </c>
      <c r="DP59" s="211">
        <v>0</v>
      </c>
      <c r="DQ59" s="211">
        <v>0</v>
      </c>
      <c r="DR59" s="211" t="s">
        <v>493</v>
      </c>
      <c r="DS59" s="211" t="s">
        <v>493</v>
      </c>
      <c r="DT59" s="211">
        <v>0</v>
      </c>
      <c r="DU59" s="211" t="s">
        <v>493</v>
      </c>
      <c r="DV59" s="211" t="s">
        <v>493</v>
      </c>
      <c r="DW59" s="211" t="s">
        <v>493</v>
      </c>
      <c r="DX59" s="211" t="s">
        <v>493</v>
      </c>
      <c r="DY59" s="211">
        <v>0</v>
      </c>
      <c r="DZ59" s="211">
        <f t="shared" si="60"/>
        <v>0</v>
      </c>
      <c r="EA59" s="211">
        <v>0</v>
      </c>
      <c r="EB59" s="211">
        <v>0</v>
      </c>
      <c r="EC59" s="211">
        <v>0</v>
      </c>
      <c r="ED59" s="211">
        <v>0</v>
      </c>
      <c r="EE59" s="211">
        <v>0</v>
      </c>
      <c r="EF59" s="211">
        <v>0</v>
      </c>
      <c r="EG59" s="211">
        <v>0</v>
      </c>
      <c r="EH59" s="211">
        <v>0</v>
      </c>
      <c r="EI59" s="211">
        <v>0</v>
      </c>
      <c r="EJ59" s="211">
        <v>0</v>
      </c>
      <c r="EK59" s="211" t="s">
        <v>493</v>
      </c>
      <c r="EL59" s="211" t="s">
        <v>493</v>
      </c>
      <c r="EM59" s="211" t="s">
        <v>493</v>
      </c>
      <c r="EN59" s="211">
        <v>0</v>
      </c>
      <c r="EO59" s="211">
        <v>0</v>
      </c>
      <c r="EP59" s="211" t="s">
        <v>493</v>
      </c>
      <c r="EQ59" s="211" t="s">
        <v>493</v>
      </c>
      <c r="ER59" s="211" t="s">
        <v>493</v>
      </c>
      <c r="ES59" s="211">
        <v>0</v>
      </c>
      <c r="ET59" s="211">
        <v>0</v>
      </c>
      <c r="EU59" s="211">
        <f t="shared" si="61"/>
        <v>0</v>
      </c>
      <c r="EV59" s="211">
        <v>0</v>
      </c>
      <c r="EW59" s="211">
        <v>0</v>
      </c>
      <c r="EX59" s="211">
        <v>0</v>
      </c>
      <c r="EY59" s="211">
        <v>0</v>
      </c>
      <c r="EZ59" s="211">
        <v>0</v>
      </c>
      <c r="FA59" s="211">
        <v>0</v>
      </c>
      <c r="FB59" s="211">
        <v>0</v>
      </c>
      <c r="FC59" s="211">
        <v>0</v>
      </c>
      <c r="FD59" s="211">
        <v>0</v>
      </c>
      <c r="FE59" s="211">
        <v>0</v>
      </c>
      <c r="FF59" s="211">
        <v>0</v>
      </c>
      <c r="FG59" s="211">
        <v>0</v>
      </c>
      <c r="FH59" s="211" t="s">
        <v>493</v>
      </c>
      <c r="FI59" s="211" t="s">
        <v>493</v>
      </c>
      <c r="FJ59" s="211" t="s">
        <v>493</v>
      </c>
      <c r="FK59" s="211">
        <v>0</v>
      </c>
      <c r="FL59" s="211">
        <v>0</v>
      </c>
      <c r="FM59" s="211">
        <v>0</v>
      </c>
      <c r="FN59" s="211">
        <v>0</v>
      </c>
      <c r="FO59" s="211">
        <v>0</v>
      </c>
    </row>
    <row r="60" spans="1:171" s="177" customFormat="1" ht="12" customHeight="1">
      <c r="A60" s="178" t="s">
        <v>152</v>
      </c>
      <c r="B60" s="179" t="s">
        <v>457</v>
      </c>
      <c r="C60" s="178" t="s">
        <v>458</v>
      </c>
      <c r="D60" s="211">
        <f t="shared" si="34"/>
        <v>18</v>
      </c>
      <c r="E60" s="211">
        <f t="shared" si="35"/>
        <v>0</v>
      </c>
      <c r="F60" s="211">
        <f t="shared" si="36"/>
        <v>0</v>
      </c>
      <c r="G60" s="211">
        <f t="shared" si="37"/>
        <v>0</v>
      </c>
      <c r="H60" s="211">
        <f t="shared" si="38"/>
        <v>4</v>
      </c>
      <c r="I60" s="211">
        <f t="shared" si="39"/>
        <v>12</v>
      </c>
      <c r="J60" s="211">
        <f t="shared" si="40"/>
        <v>2</v>
      </c>
      <c r="K60" s="211">
        <f t="shared" si="41"/>
        <v>0</v>
      </c>
      <c r="L60" s="211">
        <f t="shared" si="42"/>
        <v>0</v>
      </c>
      <c r="M60" s="211">
        <f t="shared" si="43"/>
        <v>0</v>
      </c>
      <c r="N60" s="211">
        <f t="shared" si="44"/>
        <v>0</v>
      </c>
      <c r="O60" s="211">
        <f t="shared" si="45"/>
        <v>0</v>
      </c>
      <c r="P60" s="211">
        <f t="shared" si="46"/>
        <v>0</v>
      </c>
      <c r="Q60" s="211">
        <f t="shared" si="47"/>
        <v>0</v>
      </c>
      <c r="R60" s="211">
        <f t="shared" si="48"/>
        <v>0</v>
      </c>
      <c r="S60" s="211">
        <f t="shared" si="49"/>
        <v>0</v>
      </c>
      <c r="T60" s="211">
        <f t="shared" si="50"/>
        <v>0</v>
      </c>
      <c r="U60" s="211">
        <f t="shared" si="51"/>
        <v>0</v>
      </c>
      <c r="V60" s="211">
        <f t="shared" si="52"/>
        <v>0</v>
      </c>
      <c r="W60" s="211">
        <f t="shared" si="53"/>
        <v>0</v>
      </c>
      <c r="X60" s="211">
        <f t="shared" si="54"/>
        <v>0</v>
      </c>
      <c r="Y60" s="211">
        <f t="shared" si="55"/>
        <v>0</v>
      </c>
      <c r="Z60" s="211">
        <v>0</v>
      </c>
      <c r="AA60" s="211">
        <v>0</v>
      </c>
      <c r="AB60" s="211">
        <v>0</v>
      </c>
      <c r="AC60" s="211">
        <v>0</v>
      </c>
      <c r="AD60" s="211">
        <v>0</v>
      </c>
      <c r="AE60" s="211">
        <v>0</v>
      </c>
      <c r="AF60" s="211">
        <v>0</v>
      </c>
      <c r="AG60" s="211">
        <v>0</v>
      </c>
      <c r="AH60" s="211">
        <v>0</v>
      </c>
      <c r="AI60" s="211">
        <v>0</v>
      </c>
      <c r="AJ60" s="211" t="s">
        <v>493</v>
      </c>
      <c r="AK60" s="211" t="s">
        <v>493</v>
      </c>
      <c r="AL60" s="211">
        <v>0</v>
      </c>
      <c r="AM60" s="211" t="s">
        <v>493</v>
      </c>
      <c r="AN60" s="211" t="s">
        <v>493</v>
      </c>
      <c r="AO60" s="211">
        <v>0</v>
      </c>
      <c r="AP60" s="211" t="s">
        <v>493</v>
      </c>
      <c r="AQ60" s="211">
        <v>0</v>
      </c>
      <c r="AR60" s="211" t="s">
        <v>493</v>
      </c>
      <c r="AS60" s="211">
        <v>0</v>
      </c>
      <c r="AT60" s="211">
        <f t="shared" si="56"/>
        <v>4</v>
      </c>
      <c r="AU60" s="211">
        <v>0</v>
      </c>
      <c r="AV60" s="211">
        <v>0</v>
      </c>
      <c r="AW60" s="211">
        <v>0</v>
      </c>
      <c r="AX60" s="211">
        <v>4</v>
      </c>
      <c r="AY60" s="211">
        <v>0</v>
      </c>
      <c r="AZ60" s="211">
        <v>0</v>
      </c>
      <c r="BA60" s="211">
        <v>0</v>
      </c>
      <c r="BB60" s="211">
        <v>0</v>
      </c>
      <c r="BC60" s="211">
        <v>0</v>
      </c>
      <c r="BD60" s="211">
        <v>0</v>
      </c>
      <c r="BE60" s="211" t="s">
        <v>493</v>
      </c>
      <c r="BF60" s="211" t="s">
        <v>493</v>
      </c>
      <c r="BG60" s="211" t="s">
        <v>493</v>
      </c>
      <c r="BH60" s="211" t="s">
        <v>493</v>
      </c>
      <c r="BI60" s="211" t="s">
        <v>493</v>
      </c>
      <c r="BJ60" s="211" t="s">
        <v>493</v>
      </c>
      <c r="BK60" s="211" t="s">
        <v>493</v>
      </c>
      <c r="BL60" s="211" t="s">
        <v>493</v>
      </c>
      <c r="BM60" s="211" t="s">
        <v>493</v>
      </c>
      <c r="BN60" s="211">
        <v>0</v>
      </c>
      <c r="BO60" s="211">
        <f t="shared" si="57"/>
        <v>0</v>
      </c>
      <c r="BP60" s="211">
        <v>0</v>
      </c>
      <c r="BQ60" s="211">
        <v>0</v>
      </c>
      <c r="BR60" s="211">
        <v>0</v>
      </c>
      <c r="BS60" s="211">
        <v>0</v>
      </c>
      <c r="BT60" s="211">
        <v>0</v>
      </c>
      <c r="BU60" s="211">
        <v>0</v>
      </c>
      <c r="BV60" s="211">
        <v>0</v>
      </c>
      <c r="BW60" s="211">
        <v>0</v>
      </c>
      <c r="BX60" s="211">
        <v>0</v>
      </c>
      <c r="BY60" s="211">
        <v>0</v>
      </c>
      <c r="BZ60" s="211">
        <v>0</v>
      </c>
      <c r="CA60" s="211">
        <v>0</v>
      </c>
      <c r="CB60" s="211" t="s">
        <v>493</v>
      </c>
      <c r="CC60" s="211" t="s">
        <v>493</v>
      </c>
      <c r="CD60" s="211" t="s">
        <v>493</v>
      </c>
      <c r="CE60" s="211" t="s">
        <v>493</v>
      </c>
      <c r="CF60" s="211" t="s">
        <v>493</v>
      </c>
      <c r="CG60" s="211" t="s">
        <v>493</v>
      </c>
      <c r="CH60" s="211" t="s">
        <v>493</v>
      </c>
      <c r="CI60" s="211">
        <v>0</v>
      </c>
      <c r="CJ60" s="211">
        <f t="shared" si="58"/>
        <v>0</v>
      </c>
      <c r="CK60" s="211">
        <v>0</v>
      </c>
      <c r="CL60" s="211">
        <v>0</v>
      </c>
      <c r="CM60" s="211">
        <v>0</v>
      </c>
      <c r="CN60" s="211">
        <v>0</v>
      </c>
      <c r="CO60" s="211">
        <v>0</v>
      </c>
      <c r="CP60" s="211">
        <v>0</v>
      </c>
      <c r="CQ60" s="211">
        <v>0</v>
      </c>
      <c r="CR60" s="211">
        <v>0</v>
      </c>
      <c r="CS60" s="211">
        <v>0</v>
      </c>
      <c r="CT60" s="211">
        <v>0</v>
      </c>
      <c r="CU60" s="211">
        <v>0</v>
      </c>
      <c r="CV60" s="211">
        <v>0</v>
      </c>
      <c r="CW60" s="211" t="s">
        <v>493</v>
      </c>
      <c r="CX60" s="211" t="s">
        <v>493</v>
      </c>
      <c r="CY60" s="211" t="s">
        <v>493</v>
      </c>
      <c r="CZ60" s="211" t="s">
        <v>493</v>
      </c>
      <c r="DA60" s="211" t="s">
        <v>493</v>
      </c>
      <c r="DB60" s="211" t="s">
        <v>493</v>
      </c>
      <c r="DC60" s="211" t="s">
        <v>493</v>
      </c>
      <c r="DD60" s="211">
        <v>0</v>
      </c>
      <c r="DE60" s="211">
        <f t="shared" si="59"/>
        <v>0</v>
      </c>
      <c r="DF60" s="211">
        <v>0</v>
      </c>
      <c r="DG60" s="211">
        <v>0</v>
      </c>
      <c r="DH60" s="211">
        <v>0</v>
      </c>
      <c r="DI60" s="211">
        <v>0</v>
      </c>
      <c r="DJ60" s="211">
        <v>0</v>
      </c>
      <c r="DK60" s="211">
        <v>0</v>
      </c>
      <c r="DL60" s="211">
        <v>0</v>
      </c>
      <c r="DM60" s="211">
        <v>0</v>
      </c>
      <c r="DN60" s="211">
        <v>0</v>
      </c>
      <c r="DO60" s="211">
        <v>0</v>
      </c>
      <c r="DP60" s="211">
        <v>0</v>
      </c>
      <c r="DQ60" s="211">
        <v>0</v>
      </c>
      <c r="DR60" s="211" t="s">
        <v>493</v>
      </c>
      <c r="DS60" s="211" t="s">
        <v>493</v>
      </c>
      <c r="DT60" s="211">
        <v>0</v>
      </c>
      <c r="DU60" s="211" t="s">
        <v>493</v>
      </c>
      <c r="DV60" s="211" t="s">
        <v>493</v>
      </c>
      <c r="DW60" s="211" t="s">
        <v>493</v>
      </c>
      <c r="DX60" s="211" t="s">
        <v>493</v>
      </c>
      <c r="DY60" s="211">
        <v>0</v>
      </c>
      <c r="DZ60" s="211">
        <f t="shared" si="60"/>
        <v>0</v>
      </c>
      <c r="EA60" s="211">
        <v>0</v>
      </c>
      <c r="EB60" s="211">
        <v>0</v>
      </c>
      <c r="EC60" s="211">
        <v>0</v>
      </c>
      <c r="ED60" s="211">
        <v>0</v>
      </c>
      <c r="EE60" s="211">
        <v>0</v>
      </c>
      <c r="EF60" s="211">
        <v>0</v>
      </c>
      <c r="EG60" s="211">
        <v>0</v>
      </c>
      <c r="EH60" s="211">
        <v>0</v>
      </c>
      <c r="EI60" s="211">
        <v>0</v>
      </c>
      <c r="EJ60" s="211">
        <v>0</v>
      </c>
      <c r="EK60" s="211" t="s">
        <v>493</v>
      </c>
      <c r="EL60" s="211" t="s">
        <v>493</v>
      </c>
      <c r="EM60" s="211" t="s">
        <v>493</v>
      </c>
      <c r="EN60" s="211">
        <v>0</v>
      </c>
      <c r="EO60" s="211">
        <v>0</v>
      </c>
      <c r="EP60" s="211" t="s">
        <v>493</v>
      </c>
      <c r="EQ60" s="211" t="s">
        <v>493</v>
      </c>
      <c r="ER60" s="211" t="s">
        <v>493</v>
      </c>
      <c r="ES60" s="211">
        <v>0</v>
      </c>
      <c r="ET60" s="211">
        <v>0</v>
      </c>
      <c r="EU60" s="211">
        <f t="shared" si="61"/>
        <v>14</v>
      </c>
      <c r="EV60" s="211">
        <v>0</v>
      </c>
      <c r="EW60" s="211">
        <v>0</v>
      </c>
      <c r="EX60" s="211">
        <v>0</v>
      </c>
      <c r="EY60" s="211">
        <v>0</v>
      </c>
      <c r="EZ60" s="211">
        <v>12</v>
      </c>
      <c r="FA60" s="211">
        <v>2</v>
      </c>
      <c r="FB60" s="211">
        <v>0</v>
      </c>
      <c r="FC60" s="211">
        <v>0</v>
      </c>
      <c r="FD60" s="211">
        <v>0</v>
      </c>
      <c r="FE60" s="211">
        <v>0</v>
      </c>
      <c r="FF60" s="211">
        <v>0</v>
      </c>
      <c r="FG60" s="211">
        <v>0</v>
      </c>
      <c r="FH60" s="211" t="s">
        <v>493</v>
      </c>
      <c r="FI60" s="211" t="s">
        <v>493</v>
      </c>
      <c r="FJ60" s="211" t="s">
        <v>493</v>
      </c>
      <c r="FK60" s="211">
        <v>0</v>
      </c>
      <c r="FL60" s="211">
        <v>0</v>
      </c>
      <c r="FM60" s="211">
        <v>0</v>
      </c>
      <c r="FN60" s="211">
        <v>0</v>
      </c>
      <c r="FO60" s="211">
        <v>0</v>
      </c>
    </row>
    <row r="61" spans="1:171" s="177" customFormat="1" ht="12" customHeight="1">
      <c r="A61" s="178" t="s">
        <v>152</v>
      </c>
      <c r="B61" s="179" t="s">
        <v>459</v>
      </c>
      <c r="C61" s="178" t="s">
        <v>460</v>
      </c>
      <c r="D61" s="211">
        <f t="shared" si="34"/>
        <v>0</v>
      </c>
      <c r="E61" s="211">
        <f t="shared" si="35"/>
        <v>0</v>
      </c>
      <c r="F61" s="211">
        <f t="shared" si="36"/>
        <v>0</v>
      </c>
      <c r="G61" s="211">
        <f t="shared" si="37"/>
        <v>0</v>
      </c>
      <c r="H61" s="211">
        <f t="shared" si="38"/>
        <v>0</v>
      </c>
      <c r="I61" s="211">
        <f t="shared" si="39"/>
        <v>0</v>
      </c>
      <c r="J61" s="211">
        <f t="shared" si="40"/>
        <v>0</v>
      </c>
      <c r="K61" s="211">
        <f t="shared" si="41"/>
        <v>0</v>
      </c>
      <c r="L61" s="211">
        <f t="shared" si="42"/>
        <v>0</v>
      </c>
      <c r="M61" s="211">
        <f t="shared" si="43"/>
        <v>0</v>
      </c>
      <c r="N61" s="211">
        <f t="shared" si="44"/>
        <v>0</v>
      </c>
      <c r="O61" s="211">
        <f t="shared" si="45"/>
        <v>0</v>
      </c>
      <c r="P61" s="211">
        <f t="shared" si="46"/>
        <v>0</v>
      </c>
      <c r="Q61" s="211">
        <f t="shared" si="47"/>
        <v>0</v>
      </c>
      <c r="R61" s="211">
        <f t="shared" si="48"/>
        <v>0</v>
      </c>
      <c r="S61" s="211">
        <f t="shared" si="49"/>
        <v>0</v>
      </c>
      <c r="T61" s="211">
        <f t="shared" si="50"/>
        <v>0</v>
      </c>
      <c r="U61" s="211">
        <f t="shared" si="51"/>
        <v>0</v>
      </c>
      <c r="V61" s="211">
        <f t="shared" si="52"/>
        <v>0</v>
      </c>
      <c r="W61" s="211">
        <f t="shared" si="53"/>
        <v>0</v>
      </c>
      <c r="X61" s="211">
        <f t="shared" si="54"/>
        <v>0</v>
      </c>
      <c r="Y61" s="211">
        <f t="shared" si="55"/>
        <v>0</v>
      </c>
      <c r="Z61" s="211">
        <v>0</v>
      </c>
      <c r="AA61" s="211">
        <v>0</v>
      </c>
      <c r="AB61" s="211">
        <v>0</v>
      </c>
      <c r="AC61" s="211">
        <v>0</v>
      </c>
      <c r="AD61" s="211">
        <v>0</v>
      </c>
      <c r="AE61" s="211">
        <v>0</v>
      </c>
      <c r="AF61" s="211">
        <v>0</v>
      </c>
      <c r="AG61" s="211">
        <v>0</v>
      </c>
      <c r="AH61" s="211">
        <v>0</v>
      </c>
      <c r="AI61" s="211">
        <v>0</v>
      </c>
      <c r="AJ61" s="211" t="s">
        <v>493</v>
      </c>
      <c r="AK61" s="211" t="s">
        <v>493</v>
      </c>
      <c r="AL61" s="211">
        <v>0</v>
      </c>
      <c r="AM61" s="211" t="s">
        <v>493</v>
      </c>
      <c r="AN61" s="211" t="s">
        <v>493</v>
      </c>
      <c r="AO61" s="211">
        <v>0</v>
      </c>
      <c r="AP61" s="211" t="s">
        <v>493</v>
      </c>
      <c r="AQ61" s="211">
        <v>0</v>
      </c>
      <c r="AR61" s="211" t="s">
        <v>493</v>
      </c>
      <c r="AS61" s="211">
        <v>0</v>
      </c>
      <c r="AT61" s="211">
        <f t="shared" si="56"/>
        <v>0</v>
      </c>
      <c r="AU61" s="211">
        <v>0</v>
      </c>
      <c r="AV61" s="211">
        <v>0</v>
      </c>
      <c r="AW61" s="211">
        <v>0</v>
      </c>
      <c r="AX61" s="211">
        <v>0</v>
      </c>
      <c r="AY61" s="211">
        <v>0</v>
      </c>
      <c r="AZ61" s="211">
        <v>0</v>
      </c>
      <c r="BA61" s="211">
        <v>0</v>
      </c>
      <c r="BB61" s="211">
        <v>0</v>
      </c>
      <c r="BC61" s="211">
        <v>0</v>
      </c>
      <c r="BD61" s="211">
        <v>0</v>
      </c>
      <c r="BE61" s="211" t="s">
        <v>493</v>
      </c>
      <c r="BF61" s="211" t="s">
        <v>493</v>
      </c>
      <c r="BG61" s="211" t="s">
        <v>493</v>
      </c>
      <c r="BH61" s="211" t="s">
        <v>493</v>
      </c>
      <c r="BI61" s="211" t="s">
        <v>493</v>
      </c>
      <c r="BJ61" s="211" t="s">
        <v>493</v>
      </c>
      <c r="BK61" s="211" t="s">
        <v>493</v>
      </c>
      <c r="BL61" s="211" t="s">
        <v>493</v>
      </c>
      <c r="BM61" s="211" t="s">
        <v>493</v>
      </c>
      <c r="BN61" s="211">
        <v>0</v>
      </c>
      <c r="BO61" s="211">
        <f t="shared" si="57"/>
        <v>0</v>
      </c>
      <c r="BP61" s="211">
        <v>0</v>
      </c>
      <c r="BQ61" s="211">
        <v>0</v>
      </c>
      <c r="BR61" s="211">
        <v>0</v>
      </c>
      <c r="BS61" s="211">
        <v>0</v>
      </c>
      <c r="BT61" s="211">
        <v>0</v>
      </c>
      <c r="BU61" s="211">
        <v>0</v>
      </c>
      <c r="BV61" s="211">
        <v>0</v>
      </c>
      <c r="BW61" s="211">
        <v>0</v>
      </c>
      <c r="BX61" s="211">
        <v>0</v>
      </c>
      <c r="BY61" s="211">
        <v>0</v>
      </c>
      <c r="BZ61" s="211">
        <v>0</v>
      </c>
      <c r="CA61" s="211">
        <v>0</v>
      </c>
      <c r="CB61" s="211" t="s">
        <v>493</v>
      </c>
      <c r="CC61" s="211" t="s">
        <v>493</v>
      </c>
      <c r="CD61" s="211" t="s">
        <v>493</v>
      </c>
      <c r="CE61" s="211" t="s">
        <v>493</v>
      </c>
      <c r="CF61" s="211" t="s">
        <v>493</v>
      </c>
      <c r="CG61" s="211" t="s">
        <v>493</v>
      </c>
      <c r="CH61" s="211" t="s">
        <v>493</v>
      </c>
      <c r="CI61" s="211">
        <v>0</v>
      </c>
      <c r="CJ61" s="211">
        <f t="shared" si="58"/>
        <v>0</v>
      </c>
      <c r="CK61" s="211">
        <v>0</v>
      </c>
      <c r="CL61" s="211">
        <v>0</v>
      </c>
      <c r="CM61" s="211">
        <v>0</v>
      </c>
      <c r="CN61" s="211">
        <v>0</v>
      </c>
      <c r="CO61" s="211">
        <v>0</v>
      </c>
      <c r="CP61" s="211">
        <v>0</v>
      </c>
      <c r="CQ61" s="211">
        <v>0</v>
      </c>
      <c r="CR61" s="211">
        <v>0</v>
      </c>
      <c r="CS61" s="211">
        <v>0</v>
      </c>
      <c r="CT61" s="211">
        <v>0</v>
      </c>
      <c r="CU61" s="211">
        <v>0</v>
      </c>
      <c r="CV61" s="211">
        <v>0</v>
      </c>
      <c r="CW61" s="211" t="s">
        <v>493</v>
      </c>
      <c r="CX61" s="211" t="s">
        <v>493</v>
      </c>
      <c r="CY61" s="211" t="s">
        <v>493</v>
      </c>
      <c r="CZ61" s="211" t="s">
        <v>493</v>
      </c>
      <c r="DA61" s="211" t="s">
        <v>493</v>
      </c>
      <c r="DB61" s="211" t="s">
        <v>493</v>
      </c>
      <c r="DC61" s="211" t="s">
        <v>493</v>
      </c>
      <c r="DD61" s="211">
        <v>0</v>
      </c>
      <c r="DE61" s="211">
        <f t="shared" si="59"/>
        <v>0</v>
      </c>
      <c r="DF61" s="211">
        <v>0</v>
      </c>
      <c r="DG61" s="211">
        <v>0</v>
      </c>
      <c r="DH61" s="211">
        <v>0</v>
      </c>
      <c r="DI61" s="211">
        <v>0</v>
      </c>
      <c r="DJ61" s="211">
        <v>0</v>
      </c>
      <c r="DK61" s="211">
        <v>0</v>
      </c>
      <c r="DL61" s="211">
        <v>0</v>
      </c>
      <c r="DM61" s="211">
        <v>0</v>
      </c>
      <c r="DN61" s="211">
        <v>0</v>
      </c>
      <c r="DO61" s="211">
        <v>0</v>
      </c>
      <c r="DP61" s="211">
        <v>0</v>
      </c>
      <c r="DQ61" s="211">
        <v>0</v>
      </c>
      <c r="DR61" s="211" t="s">
        <v>493</v>
      </c>
      <c r="DS61" s="211" t="s">
        <v>493</v>
      </c>
      <c r="DT61" s="211">
        <v>0</v>
      </c>
      <c r="DU61" s="211" t="s">
        <v>493</v>
      </c>
      <c r="DV61" s="211" t="s">
        <v>493</v>
      </c>
      <c r="DW61" s="211" t="s">
        <v>493</v>
      </c>
      <c r="DX61" s="211" t="s">
        <v>493</v>
      </c>
      <c r="DY61" s="211">
        <v>0</v>
      </c>
      <c r="DZ61" s="211">
        <f t="shared" si="60"/>
        <v>0</v>
      </c>
      <c r="EA61" s="211">
        <v>0</v>
      </c>
      <c r="EB61" s="211">
        <v>0</v>
      </c>
      <c r="EC61" s="211">
        <v>0</v>
      </c>
      <c r="ED61" s="211">
        <v>0</v>
      </c>
      <c r="EE61" s="211">
        <v>0</v>
      </c>
      <c r="EF61" s="211">
        <v>0</v>
      </c>
      <c r="EG61" s="211">
        <v>0</v>
      </c>
      <c r="EH61" s="211">
        <v>0</v>
      </c>
      <c r="EI61" s="211">
        <v>0</v>
      </c>
      <c r="EJ61" s="211">
        <v>0</v>
      </c>
      <c r="EK61" s="211" t="s">
        <v>493</v>
      </c>
      <c r="EL61" s="211" t="s">
        <v>493</v>
      </c>
      <c r="EM61" s="211" t="s">
        <v>493</v>
      </c>
      <c r="EN61" s="211">
        <v>0</v>
      </c>
      <c r="EO61" s="211">
        <v>0</v>
      </c>
      <c r="EP61" s="211" t="s">
        <v>493</v>
      </c>
      <c r="EQ61" s="211" t="s">
        <v>493</v>
      </c>
      <c r="ER61" s="211" t="s">
        <v>493</v>
      </c>
      <c r="ES61" s="211">
        <v>0</v>
      </c>
      <c r="ET61" s="211">
        <v>0</v>
      </c>
      <c r="EU61" s="211">
        <f t="shared" si="61"/>
        <v>0</v>
      </c>
      <c r="EV61" s="211">
        <v>0</v>
      </c>
      <c r="EW61" s="211">
        <v>0</v>
      </c>
      <c r="EX61" s="211">
        <v>0</v>
      </c>
      <c r="EY61" s="211">
        <v>0</v>
      </c>
      <c r="EZ61" s="211">
        <v>0</v>
      </c>
      <c r="FA61" s="211">
        <v>0</v>
      </c>
      <c r="FB61" s="211">
        <v>0</v>
      </c>
      <c r="FC61" s="211">
        <v>0</v>
      </c>
      <c r="FD61" s="211">
        <v>0</v>
      </c>
      <c r="FE61" s="211">
        <v>0</v>
      </c>
      <c r="FF61" s="211">
        <v>0</v>
      </c>
      <c r="FG61" s="211">
        <v>0</v>
      </c>
      <c r="FH61" s="211" t="s">
        <v>493</v>
      </c>
      <c r="FI61" s="211" t="s">
        <v>493</v>
      </c>
      <c r="FJ61" s="211" t="s">
        <v>493</v>
      </c>
      <c r="FK61" s="211">
        <v>0</v>
      </c>
      <c r="FL61" s="211">
        <v>0</v>
      </c>
      <c r="FM61" s="211">
        <v>0</v>
      </c>
      <c r="FN61" s="211">
        <v>0</v>
      </c>
      <c r="FO61" s="211">
        <v>0</v>
      </c>
    </row>
    <row r="62" spans="1:171" s="177" customFormat="1" ht="12" customHeight="1">
      <c r="A62" s="178" t="s">
        <v>152</v>
      </c>
      <c r="B62" s="179" t="s">
        <v>461</v>
      </c>
      <c r="C62" s="178" t="s">
        <v>462</v>
      </c>
      <c r="D62" s="211">
        <f t="shared" si="34"/>
        <v>0</v>
      </c>
      <c r="E62" s="211">
        <f t="shared" si="35"/>
        <v>0</v>
      </c>
      <c r="F62" s="211">
        <f t="shared" si="36"/>
        <v>0</v>
      </c>
      <c r="G62" s="211">
        <f t="shared" si="37"/>
        <v>0</v>
      </c>
      <c r="H62" s="211">
        <f t="shared" si="38"/>
        <v>0</v>
      </c>
      <c r="I62" s="211">
        <f t="shared" si="39"/>
        <v>0</v>
      </c>
      <c r="J62" s="211">
        <f t="shared" si="40"/>
        <v>0</v>
      </c>
      <c r="K62" s="211">
        <f t="shared" si="41"/>
        <v>0</v>
      </c>
      <c r="L62" s="211">
        <f t="shared" si="42"/>
        <v>0</v>
      </c>
      <c r="M62" s="211">
        <f t="shared" si="43"/>
        <v>0</v>
      </c>
      <c r="N62" s="211">
        <f t="shared" si="44"/>
        <v>0</v>
      </c>
      <c r="O62" s="211">
        <f t="shared" si="45"/>
        <v>0</v>
      </c>
      <c r="P62" s="211">
        <f t="shared" si="46"/>
        <v>0</v>
      </c>
      <c r="Q62" s="211">
        <f t="shared" si="47"/>
        <v>0</v>
      </c>
      <c r="R62" s="211">
        <f t="shared" si="48"/>
        <v>0</v>
      </c>
      <c r="S62" s="211">
        <f t="shared" si="49"/>
        <v>0</v>
      </c>
      <c r="T62" s="211">
        <f t="shared" si="50"/>
        <v>0</v>
      </c>
      <c r="U62" s="211">
        <f t="shared" si="51"/>
        <v>0</v>
      </c>
      <c r="V62" s="211">
        <f t="shared" si="52"/>
        <v>0</v>
      </c>
      <c r="W62" s="211">
        <f t="shared" si="53"/>
        <v>0</v>
      </c>
      <c r="X62" s="211">
        <f t="shared" si="54"/>
        <v>0</v>
      </c>
      <c r="Y62" s="211">
        <f t="shared" si="55"/>
        <v>0</v>
      </c>
      <c r="Z62" s="211">
        <v>0</v>
      </c>
      <c r="AA62" s="211">
        <v>0</v>
      </c>
      <c r="AB62" s="211">
        <v>0</v>
      </c>
      <c r="AC62" s="211">
        <v>0</v>
      </c>
      <c r="AD62" s="211">
        <v>0</v>
      </c>
      <c r="AE62" s="211">
        <v>0</v>
      </c>
      <c r="AF62" s="211">
        <v>0</v>
      </c>
      <c r="AG62" s="211">
        <v>0</v>
      </c>
      <c r="AH62" s="211">
        <v>0</v>
      </c>
      <c r="AI62" s="211">
        <v>0</v>
      </c>
      <c r="AJ62" s="211" t="s">
        <v>493</v>
      </c>
      <c r="AK62" s="211" t="s">
        <v>493</v>
      </c>
      <c r="AL62" s="211">
        <v>0</v>
      </c>
      <c r="AM62" s="211" t="s">
        <v>493</v>
      </c>
      <c r="AN62" s="211" t="s">
        <v>493</v>
      </c>
      <c r="AO62" s="211">
        <v>0</v>
      </c>
      <c r="AP62" s="211" t="s">
        <v>493</v>
      </c>
      <c r="AQ62" s="211">
        <v>0</v>
      </c>
      <c r="AR62" s="211" t="s">
        <v>493</v>
      </c>
      <c r="AS62" s="211">
        <v>0</v>
      </c>
      <c r="AT62" s="211">
        <f t="shared" si="56"/>
        <v>0</v>
      </c>
      <c r="AU62" s="211">
        <v>0</v>
      </c>
      <c r="AV62" s="211">
        <v>0</v>
      </c>
      <c r="AW62" s="211">
        <v>0</v>
      </c>
      <c r="AX62" s="211">
        <v>0</v>
      </c>
      <c r="AY62" s="211">
        <v>0</v>
      </c>
      <c r="AZ62" s="211">
        <v>0</v>
      </c>
      <c r="BA62" s="211">
        <v>0</v>
      </c>
      <c r="BB62" s="211">
        <v>0</v>
      </c>
      <c r="BC62" s="211">
        <v>0</v>
      </c>
      <c r="BD62" s="211">
        <v>0</v>
      </c>
      <c r="BE62" s="211" t="s">
        <v>493</v>
      </c>
      <c r="BF62" s="211" t="s">
        <v>493</v>
      </c>
      <c r="BG62" s="211" t="s">
        <v>493</v>
      </c>
      <c r="BH62" s="211" t="s">
        <v>493</v>
      </c>
      <c r="BI62" s="211" t="s">
        <v>493</v>
      </c>
      <c r="BJ62" s="211" t="s">
        <v>493</v>
      </c>
      <c r="BK62" s="211" t="s">
        <v>493</v>
      </c>
      <c r="BL62" s="211" t="s">
        <v>493</v>
      </c>
      <c r="BM62" s="211" t="s">
        <v>493</v>
      </c>
      <c r="BN62" s="211">
        <v>0</v>
      </c>
      <c r="BO62" s="211">
        <f t="shared" si="57"/>
        <v>0</v>
      </c>
      <c r="BP62" s="211">
        <v>0</v>
      </c>
      <c r="BQ62" s="211">
        <v>0</v>
      </c>
      <c r="BR62" s="211">
        <v>0</v>
      </c>
      <c r="BS62" s="211">
        <v>0</v>
      </c>
      <c r="BT62" s="211">
        <v>0</v>
      </c>
      <c r="BU62" s="211">
        <v>0</v>
      </c>
      <c r="BV62" s="211">
        <v>0</v>
      </c>
      <c r="BW62" s="211">
        <v>0</v>
      </c>
      <c r="BX62" s="211">
        <v>0</v>
      </c>
      <c r="BY62" s="211">
        <v>0</v>
      </c>
      <c r="BZ62" s="211">
        <v>0</v>
      </c>
      <c r="CA62" s="211">
        <v>0</v>
      </c>
      <c r="CB62" s="211" t="s">
        <v>493</v>
      </c>
      <c r="CC62" s="211" t="s">
        <v>493</v>
      </c>
      <c r="CD62" s="211" t="s">
        <v>493</v>
      </c>
      <c r="CE62" s="211" t="s">
        <v>493</v>
      </c>
      <c r="CF62" s="211" t="s">
        <v>493</v>
      </c>
      <c r="CG62" s="211" t="s">
        <v>493</v>
      </c>
      <c r="CH62" s="211" t="s">
        <v>493</v>
      </c>
      <c r="CI62" s="211">
        <v>0</v>
      </c>
      <c r="CJ62" s="211">
        <f t="shared" si="58"/>
        <v>0</v>
      </c>
      <c r="CK62" s="211">
        <v>0</v>
      </c>
      <c r="CL62" s="211">
        <v>0</v>
      </c>
      <c r="CM62" s="211">
        <v>0</v>
      </c>
      <c r="CN62" s="211">
        <v>0</v>
      </c>
      <c r="CO62" s="211">
        <v>0</v>
      </c>
      <c r="CP62" s="211">
        <v>0</v>
      </c>
      <c r="CQ62" s="211">
        <v>0</v>
      </c>
      <c r="CR62" s="211">
        <v>0</v>
      </c>
      <c r="CS62" s="211">
        <v>0</v>
      </c>
      <c r="CT62" s="211">
        <v>0</v>
      </c>
      <c r="CU62" s="211">
        <v>0</v>
      </c>
      <c r="CV62" s="211">
        <v>0</v>
      </c>
      <c r="CW62" s="211" t="s">
        <v>493</v>
      </c>
      <c r="CX62" s="211" t="s">
        <v>493</v>
      </c>
      <c r="CY62" s="211" t="s">
        <v>493</v>
      </c>
      <c r="CZ62" s="211" t="s">
        <v>493</v>
      </c>
      <c r="DA62" s="211" t="s">
        <v>493</v>
      </c>
      <c r="DB62" s="211" t="s">
        <v>493</v>
      </c>
      <c r="DC62" s="211" t="s">
        <v>493</v>
      </c>
      <c r="DD62" s="211">
        <v>0</v>
      </c>
      <c r="DE62" s="211">
        <f t="shared" si="59"/>
        <v>0</v>
      </c>
      <c r="DF62" s="211">
        <v>0</v>
      </c>
      <c r="DG62" s="211">
        <v>0</v>
      </c>
      <c r="DH62" s="211">
        <v>0</v>
      </c>
      <c r="DI62" s="211">
        <v>0</v>
      </c>
      <c r="DJ62" s="211">
        <v>0</v>
      </c>
      <c r="DK62" s="211">
        <v>0</v>
      </c>
      <c r="DL62" s="211">
        <v>0</v>
      </c>
      <c r="DM62" s="211">
        <v>0</v>
      </c>
      <c r="DN62" s="211">
        <v>0</v>
      </c>
      <c r="DO62" s="211">
        <v>0</v>
      </c>
      <c r="DP62" s="211">
        <v>0</v>
      </c>
      <c r="DQ62" s="211">
        <v>0</v>
      </c>
      <c r="DR62" s="211" t="s">
        <v>493</v>
      </c>
      <c r="DS62" s="211" t="s">
        <v>493</v>
      </c>
      <c r="DT62" s="211">
        <v>0</v>
      </c>
      <c r="DU62" s="211" t="s">
        <v>493</v>
      </c>
      <c r="DV62" s="211" t="s">
        <v>493</v>
      </c>
      <c r="DW62" s="211" t="s">
        <v>493</v>
      </c>
      <c r="DX62" s="211" t="s">
        <v>493</v>
      </c>
      <c r="DY62" s="211">
        <v>0</v>
      </c>
      <c r="DZ62" s="211">
        <f t="shared" si="60"/>
        <v>0</v>
      </c>
      <c r="EA62" s="211">
        <v>0</v>
      </c>
      <c r="EB62" s="211">
        <v>0</v>
      </c>
      <c r="EC62" s="211">
        <v>0</v>
      </c>
      <c r="ED62" s="211">
        <v>0</v>
      </c>
      <c r="EE62" s="211">
        <v>0</v>
      </c>
      <c r="EF62" s="211">
        <v>0</v>
      </c>
      <c r="EG62" s="211">
        <v>0</v>
      </c>
      <c r="EH62" s="211">
        <v>0</v>
      </c>
      <c r="EI62" s="211">
        <v>0</v>
      </c>
      <c r="EJ62" s="211">
        <v>0</v>
      </c>
      <c r="EK62" s="211" t="s">
        <v>493</v>
      </c>
      <c r="EL62" s="211" t="s">
        <v>493</v>
      </c>
      <c r="EM62" s="211" t="s">
        <v>493</v>
      </c>
      <c r="EN62" s="211">
        <v>0</v>
      </c>
      <c r="EO62" s="211">
        <v>0</v>
      </c>
      <c r="EP62" s="211" t="s">
        <v>493</v>
      </c>
      <c r="EQ62" s="211" t="s">
        <v>493</v>
      </c>
      <c r="ER62" s="211" t="s">
        <v>493</v>
      </c>
      <c r="ES62" s="211">
        <v>0</v>
      </c>
      <c r="ET62" s="211">
        <v>0</v>
      </c>
      <c r="EU62" s="211">
        <f t="shared" si="61"/>
        <v>0</v>
      </c>
      <c r="EV62" s="211">
        <v>0</v>
      </c>
      <c r="EW62" s="211">
        <v>0</v>
      </c>
      <c r="EX62" s="211">
        <v>0</v>
      </c>
      <c r="EY62" s="211">
        <v>0</v>
      </c>
      <c r="EZ62" s="211">
        <v>0</v>
      </c>
      <c r="FA62" s="211">
        <v>0</v>
      </c>
      <c r="FB62" s="211">
        <v>0</v>
      </c>
      <c r="FC62" s="211">
        <v>0</v>
      </c>
      <c r="FD62" s="211">
        <v>0</v>
      </c>
      <c r="FE62" s="211">
        <v>0</v>
      </c>
      <c r="FF62" s="211">
        <v>0</v>
      </c>
      <c r="FG62" s="211">
        <v>0</v>
      </c>
      <c r="FH62" s="211" t="s">
        <v>493</v>
      </c>
      <c r="FI62" s="211" t="s">
        <v>493</v>
      </c>
      <c r="FJ62" s="211" t="s">
        <v>493</v>
      </c>
      <c r="FK62" s="211">
        <v>0</v>
      </c>
      <c r="FL62" s="211">
        <v>0</v>
      </c>
      <c r="FM62" s="211">
        <v>0</v>
      </c>
      <c r="FN62" s="211">
        <v>0</v>
      </c>
      <c r="FO62" s="211">
        <v>0</v>
      </c>
    </row>
    <row r="63" spans="1:171" s="177" customFormat="1" ht="12" customHeight="1">
      <c r="A63" s="178" t="s">
        <v>152</v>
      </c>
      <c r="B63" s="179" t="s">
        <v>463</v>
      </c>
      <c r="C63" s="178" t="s">
        <v>464</v>
      </c>
      <c r="D63" s="211">
        <f t="shared" si="34"/>
        <v>0</v>
      </c>
      <c r="E63" s="211">
        <f t="shared" si="35"/>
        <v>0</v>
      </c>
      <c r="F63" s="211">
        <f t="shared" si="36"/>
        <v>0</v>
      </c>
      <c r="G63" s="211">
        <f t="shared" si="37"/>
        <v>0</v>
      </c>
      <c r="H63" s="211">
        <f t="shared" si="38"/>
        <v>0</v>
      </c>
      <c r="I63" s="211">
        <f t="shared" si="39"/>
        <v>0</v>
      </c>
      <c r="J63" s="211">
        <f t="shared" si="40"/>
        <v>0</v>
      </c>
      <c r="K63" s="211">
        <f t="shared" si="41"/>
        <v>0</v>
      </c>
      <c r="L63" s="211">
        <f t="shared" si="42"/>
        <v>0</v>
      </c>
      <c r="M63" s="211">
        <f t="shared" si="43"/>
        <v>0</v>
      </c>
      <c r="N63" s="211">
        <f t="shared" si="44"/>
        <v>0</v>
      </c>
      <c r="O63" s="211">
        <f t="shared" si="45"/>
        <v>0</v>
      </c>
      <c r="P63" s="211">
        <f t="shared" si="46"/>
        <v>0</v>
      </c>
      <c r="Q63" s="211">
        <f t="shared" si="47"/>
        <v>0</v>
      </c>
      <c r="R63" s="211">
        <f t="shared" si="48"/>
        <v>0</v>
      </c>
      <c r="S63" s="211">
        <f t="shared" si="49"/>
        <v>0</v>
      </c>
      <c r="T63" s="211">
        <f t="shared" si="50"/>
        <v>0</v>
      </c>
      <c r="U63" s="211">
        <f t="shared" si="51"/>
        <v>0</v>
      </c>
      <c r="V63" s="211">
        <f t="shared" si="52"/>
        <v>0</v>
      </c>
      <c r="W63" s="211">
        <f t="shared" si="53"/>
        <v>0</v>
      </c>
      <c r="X63" s="211">
        <f t="shared" si="54"/>
        <v>0</v>
      </c>
      <c r="Y63" s="211">
        <f t="shared" si="55"/>
        <v>0</v>
      </c>
      <c r="Z63" s="211">
        <v>0</v>
      </c>
      <c r="AA63" s="211">
        <v>0</v>
      </c>
      <c r="AB63" s="211">
        <v>0</v>
      </c>
      <c r="AC63" s="211">
        <v>0</v>
      </c>
      <c r="AD63" s="211">
        <v>0</v>
      </c>
      <c r="AE63" s="211">
        <v>0</v>
      </c>
      <c r="AF63" s="211">
        <v>0</v>
      </c>
      <c r="AG63" s="211">
        <v>0</v>
      </c>
      <c r="AH63" s="211">
        <v>0</v>
      </c>
      <c r="AI63" s="211">
        <v>0</v>
      </c>
      <c r="AJ63" s="211" t="s">
        <v>493</v>
      </c>
      <c r="AK63" s="211" t="s">
        <v>493</v>
      </c>
      <c r="AL63" s="211">
        <v>0</v>
      </c>
      <c r="AM63" s="211" t="s">
        <v>493</v>
      </c>
      <c r="AN63" s="211" t="s">
        <v>493</v>
      </c>
      <c r="AO63" s="211">
        <v>0</v>
      </c>
      <c r="AP63" s="211" t="s">
        <v>493</v>
      </c>
      <c r="AQ63" s="211">
        <v>0</v>
      </c>
      <c r="AR63" s="211" t="s">
        <v>493</v>
      </c>
      <c r="AS63" s="211">
        <v>0</v>
      </c>
      <c r="AT63" s="211">
        <f t="shared" si="56"/>
        <v>0</v>
      </c>
      <c r="AU63" s="211">
        <v>0</v>
      </c>
      <c r="AV63" s="211">
        <v>0</v>
      </c>
      <c r="AW63" s="211">
        <v>0</v>
      </c>
      <c r="AX63" s="211">
        <v>0</v>
      </c>
      <c r="AY63" s="211">
        <v>0</v>
      </c>
      <c r="AZ63" s="211">
        <v>0</v>
      </c>
      <c r="BA63" s="211">
        <v>0</v>
      </c>
      <c r="BB63" s="211">
        <v>0</v>
      </c>
      <c r="BC63" s="211">
        <v>0</v>
      </c>
      <c r="BD63" s="211">
        <v>0</v>
      </c>
      <c r="BE63" s="211" t="s">
        <v>493</v>
      </c>
      <c r="BF63" s="211" t="s">
        <v>493</v>
      </c>
      <c r="BG63" s="211" t="s">
        <v>493</v>
      </c>
      <c r="BH63" s="211" t="s">
        <v>493</v>
      </c>
      <c r="BI63" s="211" t="s">
        <v>493</v>
      </c>
      <c r="BJ63" s="211" t="s">
        <v>493</v>
      </c>
      <c r="BK63" s="211" t="s">
        <v>493</v>
      </c>
      <c r="BL63" s="211" t="s">
        <v>493</v>
      </c>
      <c r="BM63" s="211" t="s">
        <v>493</v>
      </c>
      <c r="BN63" s="211">
        <v>0</v>
      </c>
      <c r="BO63" s="211">
        <f t="shared" si="57"/>
        <v>0</v>
      </c>
      <c r="BP63" s="211">
        <v>0</v>
      </c>
      <c r="BQ63" s="211">
        <v>0</v>
      </c>
      <c r="BR63" s="211">
        <v>0</v>
      </c>
      <c r="BS63" s="211">
        <v>0</v>
      </c>
      <c r="BT63" s="211">
        <v>0</v>
      </c>
      <c r="BU63" s="211">
        <v>0</v>
      </c>
      <c r="BV63" s="211">
        <v>0</v>
      </c>
      <c r="BW63" s="211">
        <v>0</v>
      </c>
      <c r="BX63" s="211">
        <v>0</v>
      </c>
      <c r="BY63" s="211">
        <v>0</v>
      </c>
      <c r="BZ63" s="211">
        <v>0</v>
      </c>
      <c r="CA63" s="211">
        <v>0</v>
      </c>
      <c r="CB63" s="211" t="s">
        <v>493</v>
      </c>
      <c r="CC63" s="211" t="s">
        <v>493</v>
      </c>
      <c r="CD63" s="211" t="s">
        <v>493</v>
      </c>
      <c r="CE63" s="211" t="s">
        <v>493</v>
      </c>
      <c r="CF63" s="211" t="s">
        <v>493</v>
      </c>
      <c r="CG63" s="211" t="s">
        <v>493</v>
      </c>
      <c r="CH63" s="211" t="s">
        <v>493</v>
      </c>
      <c r="CI63" s="211">
        <v>0</v>
      </c>
      <c r="CJ63" s="211">
        <f t="shared" si="58"/>
        <v>0</v>
      </c>
      <c r="CK63" s="211">
        <v>0</v>
      </c>
      <c r="CL63" s="211">
        <v>0</v>
      </c>
      <c r="CM63" s="211">
        <v>0</v>
      </c>
      <c r="CN63" s="211">
        <v>0</v>
      </c>
      <c r="CO63" s="211">
        <v>0</v>
      </c>
      <c r="CP63" s="211">
        <v>0</v>
      </c>
      <c r="CQ63" s="211">
        <v>0</v>
      </c>
      <c r="CR63" s="211">
        <v>0</v>
      </c>
      <c r="CS63" s="211">
        <v>0</v>
      </c>
      <c r="CT63" s="211">
        <v>0</v>
      </c>
      <c r="CU63" s="211">
        <v>0</v>
      </c>
      <c r="CV63" s="211">
        <v>0</v>
      </c>
      <c r="CW63" s="211" t="s">
        <v>493</v>
      </c>
      <c r="CX63" s="211" t="s">
        <v>493</v>
      </c>
      <c r="CY63" s="211" t="s">
        <v>493</v>
      </c>
      <c r="CZ63" s="211" t="s">
        <v>493</v>
      </c>
      <c r="DA63" s="211" t="s">
        <v>493</v>
      </c>
      <c r="DB63" s="211" t="s">
        <v>493</v>
      </c>
      <c r="DC63" s="211" t="s">
        <v>493</v>
      </c>
      <c r="DD63" s="211">
        <v>0</v>
      </c>
      <c r="DE63" s="211">
        <f t="shared" si="59"/>
        <v>0</v>
      </c>
      <c r="DF63" s="211">
        <v>0</v>
      </c>
      <c r="DG63" s="211">
        <v>0</v>
      </c>
      <c r="DH63" s="211">
        <v>0</v>
      </c>
      <c r="DI63" s="211">
        <v>0</v>
      </c>
      <c r="DJ63" s="211">
        <v>0</v>
      </c>
      <c r="DK63" s="211">
        <v>0</v>
      </c>
      <c r="DL63" s="211">
        <v>0</v>
      </c>
      <c r="DM63" s="211">
        <v>0</v>
      </c>
      <c r="DN63" s="211">
        <v>0</v>
      </c>
      <c r="DO63" s="211">
        <v>0</v>
      </c>
      <c r="DP63" s="211">
        <v>0</v>
      </c>
      <c r="DQ63" s="211">
        <v>0</v>
      </c>
      <c r="DR63" s="211" t="s">
        <v>493</v>
      </c>
      <c r="DS63" s="211" t="s">
        <v>493</v>
      </c>
      <c r="DT63" s="211">
        <v>0</v>
      </c>
      <c r="DU63" s="211" t="s">
        <v>493</v>
      </c>
      <c r="DV63" s="211" t="s">
        <v>493</v>
      </c>
      <c r="DW63" s="211" t="s">
        <v>493</v>
      </c>
      <c r="DX63" s="211" t="s">
        <v>493</v>
      </c>
      <c r="DY63" s="211">
        <v>0</v>
      </c>
      <c r="DZ63" s="211">
        <f t="shared" si="60"/>
        <v>0</v>
      </c>
      <c r="EA63" s="211">
        <v>0</v>
      </c>
      <c r="EB63" s="211">
        <v>0</v>
      </c>
      <c r="EC63" s="211">
        <v>0</v>
      </c>
      <c r="ED63" s="211">
        <v>0</v>
      </c>
      <c r="EE63" s="211">
        <v>0</v>
      </c>
      <c r="EF63" s="211">
        <v>0</v>
      </c>
      <c r="EG63" s="211">
        <v>0</v>
      </c>
      <c r="EH63" s="211">
        <v>0</v>
      </c>
      <c r="EI63" s="211">
        <v>0</v>
      </c>
      <c r="EJ63" s="211">
        <v>0</v>
      </c>
      <c r="EK63" s="211" t="s">
        <v>493</v>
      </c>
      <c r="EL63" s="211" t="s">
        <v>493</v>
      </c>
      <c r="EM63" s="211" t="s">
        <v>493</v>
      </c>
      <c r="EN63" s="211">
        <v>0</v>
      </c>
      <c r="EO63" s="211">
        <v>0</v>
      </c>
      <c r="EP63" s="211" t="s">
        <v>493</v>
      </c>
      <c r="EQ63" s="211" t="s">
        <v>493</v>
      </c>
      <c r="ER63" s="211" t="s">
        <v>493</v>
      </c>
      <c r="ES63" s="211">
        <v>0</v>
      </c>
      <c r="ET63" s="211">
        <v>0</v>
      </c>
      <c r="EU63" s="211">
        <f t="shared" si="61"/>
        <v>0</v>
      </c>
      <c r="EV63" s="211">
        <v>0</v>
      </c>
      <c r="EW63" s="211">
        <v>0</v>
      </c>
      <c r="EX63" s="211">
        <v>0</v>
      </c>
      <c r="EY63" s="211">
        <v>0</v>
      </c>
      <c r="EZ63" s="211">
        <v>0</v>
      </c>
      <c r="FA63" s="211">
        <v>0</v>
      </c>
      <c r="FB63" s="211">
        <v>0</v>
      </c>
      <c r="FC63" s="211">
        <v>0</v>
      </c>
      <c r="FD63" s="211">
        <v>0</v>
      </c>
      <c r="FE63" s="211">
        <v>0</v>
      </c>
      <c r="FF63" s="211">
        <v>0</v>
      </c>
      <c r="FG63" s="211">
        <v>0</v>
      </c>
      <c r="FH63" s="211" t="s">
        <v>493</v>
      </c>
      <c r="FI63" s="211" t="s">
        <v>493</v>
      </c>
      <c r="FJ63" s="211" t="s">
        <v>493</v>
      </c>
      <c r="FK63" s="211">
        <v>0</v>
      </c>
      <c r="FL63" s="211">
        <v>0</v>
      </c>
      <c r="FM63" s="211">
        <v>0</v>
      </c>
      <c r="FN63" s="211">
        <v>0</v>
      </c>
      <c r="FO63" s="211">
        <v>0</v>
      </c>
    </row>
    <row r="64" spans="1:171" s="177" customFormat="1" ht="12" customHeight="1">
      <c r="A64" s="178" t="s">
        <v>152</v>
      </c>
      <c r="B64" s="179" t="s">
        <v>465</v>
      </c>
      <c r="C64" s="178" t="s">
        <v>466</v>
      </c>
      <c r="D64" s="211">
        <f t="shared" si="34"/>
        <v>1</v>
      </c>
      <c r="E64" s="211">
        <f t="shared" si="35"/>
        <v>0</v>
      </c>
      <c r="F64" s="211">
        <f t="shared" si="36"/>
        <v>0</v>
      </c>
      <c r="G64" s="211">
        <f t="shared" si="37"/>
        <v>0</v>
      </c>
      <c r="H64" s="211">
        <f t="shared" si="38"/>
        <v>1</v>
      </c>
      <c r="I64" s="211">
        <f t="shared" si="39"/>
        <v>0</v>
      </c>
      <c r="J64" s="211">
        <f t="shared" si="40"/>
        <v>0</v>
      </c>
      <c r="K64" s="211">
        <f t="shared" si="41"/>
        <v>0</v>
      </c>
      <c r="L64" s="211">
        <f t="shared" si="42"/>
        <v>0</v>
      </c>
      <c r="M64" s="211">
        <f t="shared" si="43"/>
        <v>0</v>
      </c>
      <c r="N64" s="211">
        <f t="shared" si="44"/>
        <v>0</v>
      </c>
      <c r="O64" s="211">
        <f t="shared" si="45"/>
        <v>0</v>
      </c>
      <c r="P64" s="211">
        <f t="shared" si="46"/>
        <v>0</v>
      </c>
      <c r="Q64" s="211">
        <f t="shared" si="47"/>
        <v>0</v>
      </c>
      <c r="R64" s="211">
        <f t="shared" si="48"/>
        <v>0</v>
      </c>
      <c r="S64" s="211">
        <f t="shared" si="49"/>
        <v>0</v>
      </c>
      <c r="T64" s="211">
        <f t="shared" si="50"/>
        <v>0</v>
      </c>
      <c r="U64" s="211">
        <f t="shared" si="51"/>
        <v>0</v>
      </c>
      <c r="V64" s="211">
        <f t="shared" si="52"/>
        <v>0</v>
      </c>
      <c r="W64" s="211">
        <f t="shared" si="53"/>
        <v>0</v>
      </c>
      <c r="X64" s="211">
        <f t="shared" si="54"/>
        <v>0</v>
      </c>
      <c r="Y64" s="211">
        <f t="shared" si="55"/>
        <v>0</v>
      </c>
      <c r="Z64" s="211">
        <v>0</v>
      </c>
      <c r="AA64" s="211">
        <v>0</v>
      </c>
      <c r="AB64" s="211">
        <v>0</v>
      </c>
      <c r="AC64" s="211">
        <v>0</v>
      </c>
      <c r="AD64" s="211">
        <v>0</v>
      </c>
      <c r="AE64" s="211">
        <v>0</v>
      </c>
      <c r="AF64" s="211">
        <v>0</v>
      </c>
      <c r="AG64" s="211">
        <v>0</v>
      </c>
      <c r="AH64" s="211">
        <v>0</v>
      </c>
      <c r="AI64" s="211">
        <v>0</v>
      </c>
      <c r="AJ64" s="211" t="s">
        <v>493</v>
      </c>
      <c r="AK64" s="211" t="s">
        <v>493</v>
      </c>
      <c r="AL64" s="211">
        <v>0</v>
      </c>
      <c r="AM64" s="211" t="s">
        <v>493</v>
      </c>
      <c r="AN64" s="211" t="s">
        <v>493</v>
      </c>
      <c r="AO64" s="211">
        <v>0</v>
      </c>
      <c r="AP64" s="211" t="s">
        <v>493</v>
      </c>
      <c r="AQ64" s="211">
        <v>0</v>
      </c>
      <c r="AR64" s="211" t="s">
        <v>493</v>
      </c>
      <c r="AS64" s="211">
        <v>0</v>
      </c>
      <c r="AT64" s="211">
        <f t="shared" si="56"/>
        <v>1</v>
      </c>
      <c r="AU64" s="211">
        <v>0</v>
      </c>
      <c r="AV64" s="211">
        <v>0</v>
      </c>
      <c r="AW64" s="211">
        <v>0</v>
      </c>
      <c r="AX64" s="211">
        <v>1</v>
      </c>
      <c r="AY64" s="211">
        <v>0</v>
      </c>
      <c r="AZ64" s="211">
        <v>0</v>
      </c>
      <c r="BA64" s="211">
        <v>0</v>
      </c>
      <c r="BB64" s="211">
        <v>0</v>
      </c>
      <c r="BC64" s="211">
        <v>0</v>
      </c>
      <c r="BD64" s="211">
        <v>0</v>
      </c>
      <c r="BE64" s="211" t="s">
        <v>493</v>
      </c>
      <c r="BF64" s="211" t="s">
        <v>493</v>
      </c>
      <c r="BG64" s="211" t="s">
        <v>493</v>
      </c>
      <c r="BH64" s="211" t="s">
        <v>493</v>
      </c>
      <c r="BI64" s="211" t="s">
        <v>493</v>
      </c>
      <c r="BJ64" s="211" t="s">
        <v>493</v>
      </c>
      <c r="BK64" s="211" t="s">
        <v>493</v>
      </c>
      <c r="BL64" s="211" t="s">
        <v>493</v>
      </c>
      <c r="BM64" s="211" t="s">
        <v>493</v>
      </c>
      <c r="BN64" s="211">
        <v>0</v>
      </c>
      <c r="BO64" s="211">
        <f t="shared" si="57"/>
        <v>0</v>
      </c>
      <c r="BP64" s="211">
        <v>0</v>
      </c>
      <c r="BQ64" s="211">
        <v>0</v>
      </c>
      <c r="BR64" s="211">
        <v>0</v>
      </c>
      <c r="BS64" s="211">
        <v>0</v>
      </c>
      <c r="BT64" s="211">
        <v>0</v>
      </c>
      <c r="BU64" s="211">
        <v>0</v>
      </c>
      <c r="BV64" s="211">
        <v>0</v>
      </c>
      <c r="BW64" s="211">
        <v>0</v>
      </c>
      <c r="BX64" s="211">
        <v>0</v>
      </c>
      <c r="BY64" s="211">
        <v>0</v>
      </c>
      <c r="BZ64" s="211">
        <v>0</v>
      </c>
      <c r="CA64" s="211">
        <v>0</v>
      </c>
      <c r="CB64" s="211" t="s">
        <v>493</v>
      </c>
      <c r="CC64" s="211" t="s">
        <v>493</v>
      </c>
      <c r="CD64" s="211" t="s">
        <v>493</v>
      </c>
      <c r="CE64" s="211" t="s">
        <v>493</v>
      </c>
      <c r="CF64" s="211" t="s">
        <v>493</v>
      </c>
      <c r="CG64" s="211" t="s">
        <v>493</v>
      </c>
      <c r="CH64" s="211" t="s">
        <v>493</v>
      </c>
      <c r="CI64" s="211">
        <v>0</v>
      </c>
      <c r="CJ64" s="211">
        <f t="shared" si="58"/>
        <v>0</v>
      </c>
      <c r="CK64" s="211">
        <v>0</v>
      </c>
      <c r="CL64" s="211">
        <v>0</v>
      </c>
      <c r="CM64" s="211">
        <v>0</v>
      </c>
      <c r="CN64" s="211">
        <v>0</v>
      </c>
      <c r="CO64" s="211">
        <v>0</v>
      </c>
      <c r="CP64" s="211">
        <v>0</v>
      </c>
      <c r="CQ64" s="211">
        <v>0</v>
      </c>
      <c r="CR64" s="211">
        <v>0</v>
      </c>
      <c r="CS64" s="211">
        <v>0</v>
      </c>
      <c r="CT64" s="211">
        <v>0</v>
      </c>
      <c r="CU64" s="211">
        <v>0</v>
      </c>
      <c r="CV64" s="211">
        <v>0</v>
      </c>
      <c r="CW64" s="211" t="s">
        <v>493</v>
      </c>
      <c r="CX64" s="211" t="s">
        <v>493</v>
      </c>
      <c r="CY64" s="211" t="s">
        <v>493</v>
      </c>
      <c r="CZ64" s="211" t="s">
        <v>493</v>
      </c>
      <c r="DA64" s="211" t="s">
        <v>493</v>
      </c>
      <c r="DB64" s="211" t="s">
        <v>493</v>
      </c>
      <c r="DC64" s="211" t="s">
        <v>493</v>
      </c>
      <c r="DD64" s="211">
        <v>0</v>
      </c>
      <c r="DE64" s="211">
        <f t="shared" si="59"/>
        <v>0</v>
      </c>
      <c r="DF64" s="211">
        <v>0</v>
      </c>
      <c r="DG64" s="211">
        <v>0</v>
      </c>
      <c r="DH64" s="211">
        <v>0</v>
      </c>
      <c r="DI64" s="211">
        <v>0</v>
      </c>
      <c r="DJ64" s="211">
        <v>0</v>
      </c>
      <c r="DK64" s="211">
        <v>0</v>
      </c>
      <c r="DL64" s="211">
        <v>0</v>
      </c>
      <c r="DM64" s="211">
        <v>0</v>
      </c>
      <c r="DN64" s="211">
        <v>0</v>
      </c>
      <c r="DO64" s="211">
        <v>0</v>
      </c>
      <c r="DP64" s="211">
        <v>0</v>
      </c>
      <c r="DQ64" s="211">
        <v>0</v>
      </c>
      <c r="DR64" s="211" t="s">
        <v>493</v>
      </c>
      <c r="DS64" s="211" t="s">
        <v>493</v>
      </c>
      <c r="DT64" s="211">
        <v>0</v>
      </c>
      <c r="DU64" s="211" t="s">
        <v>493</v>
      </c>
      <c r="DV64" s="211" t="s">
        <v>493</v>
      </c>
      <c r="DW64" s="211" t="s">
        <v>493</v>
      </c>
      <c r="DX64" s="211" t="s">
        <v>493</v>
      </c>
      <c r="DY64" s="211">
        <v>0</v>
      </c>
      <c r="DZ64" s="211">
        <f t="shared" si="60"/>
        <v>0</v>
      </c>
      <c r="EA64" s="211">
        <v>0</v>
      </c>
      <c r="EB64" s="211">
        <v>0</v>
      </c>
      <c r="EC64" s="211">
        <v>0</v>
      </c>
      <c r="ED64" s="211">
        <v>0</v>
      </c>
      <c r="EE64" s="211">
        <v>0</v>
      </c>
      <c r="EF64" s="211">
        <v>0</v>
      </c>
      <c r="EG64" s="211">
        <v>0</v>
      </c>
      <c r="EH64" s="211">
        <v>0</v>
      </c>
      <c r="EI64" s="211">
        <v>0</v>
      </c>
      <c r="EJ64" s="211">
        <v>0</v>
      </c>
      <c r="EK64" s="211" t="s">
        <v>493</v>
      </c>
      <c r="EL64" s="211" t="s">
        <v>493</v>
      </c>
      <c r="EM64" s="211" t="s">
        <v>493</v>
      </c>
      <c r="EN64" s="211">
        <v>0</v>
      </c>
      <c r="EO64" s="211">
        <v>0</v>
      </c>
      <c r="EP64" s="211" t="s">
        <v>493</v>
      </c>
      <c r="EQ64" s="211" t="s">
        <v>493</v>
      </c>
      <c r="ER64" s="211" t="s">
        <v>493</v>
      </c>
      <c r="ES64" s="211">
        <v>0</v>
      </c>
      <c r="ET64" s="211">
        <v>0</v>
      </c>
      <c r="EU64" s="211">
        <f t="shared" si="61"/>
        <v>0</v>
      </c>
      <c r="EV64" s="211">
        <v>0</v>
      </c>
      <c r="EW64" s="211">
        <v>0</v>
      </c>
      <c r="EX64" s="211">
        <v>0</v>
      </c>
      <c r="EY64" s="211">
        <v>0</v>
      </c>
      <c r="EZ64" s="211">
        <v>0</v>
      </c>
      <c r="FA64" s="211">
        <v>0</v>
      </c>
      <c r="FB64" s="211">
        <v>0</v>
      </c>
      <c r="FC64" s="211">
        <v>0</v>
      </c>
      <c r="FD64" s="211">
        <v>0</v>
      </c>
      <c r="FE64" s="211">
        <v>0</v>
      </c>
      <c r="FF64" s="211">
        <v>0</v>
      </c>
      <c r="FG64" s="211">
        <v>0</v>
      </c>
      <c r="FH64" s="211" t="s">
        <v>493</v>
      </c>
      <c r="FI64" s="211" t="s">
        <v>493</v>
      </c>
      <c r="FJ64" s="211" t="s">
        <v>493</v>
      </c>
      <c r="FK64" s="211">
        <v>0</v>
      </c>
      <c r="FL64" s="211">
        <v>0</v>
      </c>
      <c r="FM64" s="211">
        <v>0</v>
      </c>
      <c r="FN64" s="211">
        <v>0</v>
      </c>
      <c r="FO64" s="211">
        <v>0</v>
      </c>
    </row>
    <row r="65" spans="1:171" s="177" customFormat="1" ht="12" customHeight="1">
      <c r="A65" s="178" t="s">
        <v>152</v>
      </c>
      <c r="B65" s="179" t="s">
        <v>467</v>
      </c>
      <c r="C65" s="178" t="s">
        <v>468</v>
      </c>
      <c r="D65" s="211">
        <f t="shared" si="34"/>
        <v>169</v>
      </c>
      <c r="E65" s="211">
        <f t="shared" si="35"/>
        <v>0</v>
      </c>
      <c r="F65" s="211">
        <f t="shared" si="36"/>
        <v>0</v>
      </c>
      <c r="G65" s="211">
        <f t="shared" si="37"/>
        <v>0</v>
      </c>
      <c r="H65" s="211">
        <f t="shared" si="38"/>
        <v>42</v>
      </c>
      <c r="I65" s="211">
        <f t="shared" si="39"/>
        <v>68</v>
      </c>
      <c r="J65" s="211">
        <f t="shared" si="40"/>
        <v>26</v>
      </c>
      <c r="K65" s="211">
        <f t="shared" si="41"/>
        <v>0</v>
      </c>
      <c r="L65" s="211">
        <f t="shared" si="42"/>
        <v>33</v>
      </c>
      <c r="M65" s="211">
        <f t="shared" si="43"/>
        <v>0</v>
      </c>
      <c r="N65" s="211">
        <f t="shared" si="44"/>
        <v>0</v>
      </c>
      <c r="O65" s="211">
        <f t="shared" si="45"/>
        <v>0</v>
      </c>
      <c r="P65" s="211">
        <f t="shared" si="46"/>
        <v>0</v>
      </c>
      <c r="Q65" s="211">
        <f t="shared" si="47"/>
        <v>0</v>
      </c>
      <c r="R65" s="211">
        <f t="shared" si="48"/>
        <v>0</v>
      </c>
      <c r="S65" s="211">
        <f t="shared" si="49"/>
        <v>0</v>
      </c>
      <c r="T65" s="211">
        <f t="shared" si="50"/>
        <v>0</v>
      </c>
      <c r="U65" s="211">
        <f t="shared" si="51"/>
        <v>0</v>
      </c>
      <c r="V65" s="211">
        <f t="shared" si="52"/>
        <v>0</v>
      </c>
      <c r="W65" s="211">
        <f t="shared" si="53"/>
        <v>0</v>
      </c>
      <c r="X65" s="211">
        <f t="shared" si="54"/>
        <v>0</v>
      </c>
      <c r="Y65" s="211">
        <f t="shared" si="55"/>
        <v>0</v>
      </c>
      <c r="Z65" s="211">
        <v>0</v>
      </c>
      <c r="AA65" s="211">
        <v>0</v>
      </c>
      <c r="AB65" s="211">
        <v>0</v>
      </c>
      <c r="AC65" s="211">
        <v>0</v>
      </c>
      <c r="AD65" s="211">
        <v>0</v>
      </c>
      <c r="AE65" s="211">
        <v>0</v>
      </c>
      <c r="AF65" s="211">
        <v>0</v>
      </c>
      <c r="AG65" s="211">
        <v>0</v>
      </c>
      <c r="AH65" s="211">
        <v>0</v>
      </c>
      <c r="AI65" s="211">
        <v>0</v>
      </c>
      <c r="AJ65" s="211" t="s">
        <v>493</v>
      </c>
      <c r="AK65" s="211" t="s">
        <v>493</v>
      </c>
      <c r="AL65" s="211">
        <v>0</v>
      </c>
      <c r="AM65" s="211" t="s">
        <v>493</v>
      </c>
      <c r="AN65" s="211" t="s">
        <v>493</v>
      </c>
      <c r="AO65" s="211">
        <v>0</v>
      </c>
      <c r="AP65" s="211" t="s">
        <v>493</v>
      </c>
      <c r="AQ65" s="211">
        <v>0</v>
      </c>
      <c r="AR65" s="211" t="s">
        <v>493</v>
      </c>
      <c r="AS65" s="211">
        <v>0</v>
      </c>
      <c r="AT65" s="211">
        <f t="shared" si="56"/>
        <v>0</v>
      </c>
      <c r="AU65" s="211">
        <v>0</v>
      </c>
      <c r="AV65" s="211">
        <v>0</v>
      </c>
      <c r="AW65" s="211">
        <v>0</v>
      </c>
      <c r="AX65" s="211">
        <v>0</v>
      </c>
      <c r="AY65" s="211">
        <v>0</v>
      </c>
      <c r="AZ65" s="211">
        <v>0</v>
      </c>
      <c r="BA65" s="211">
        <v>0</v>
      </c>
      <c r="BB65" s="211">
        <v>0</v>
      </c>
      <c r="BC65" s="211">
        <v>0</v>
      </c>
      <c r="BD65" s="211">
        <v>0</v>
      </c>
      <c r="BE65" s="211" t="s">
        <v>493</v>
      </c>
      <c r="BF65" s="211" t="s">
        <v>493</v>
      </c>
      <c r="BG65" s="211" t="s">
        <v>493</v>
      </c>
      <c r="BH65" s="211" t="s">
        <v>493</v>
      </c>
      <c r="BI65" s="211" t="s">
        <v>493</v>
      </c>
      <c r="BJ65" s="211" t="s">
        <v>493</v>
      </c>
      <c r="BK65" s="211" t="s">
        <v>493</v>
      </c>
      <c r="BL65" s="211" t="s">
        <v>493</v>
      </c>
      <c r="BM65" s="211" t="s">
        <v>493</v>
      </c>
      <c r="BN65" s="211">
        <v>0</v>
      </c>
      <c r="BO65" s="211">
        <f t="shared" si="57"/>
        <v>0</v>
      </c>
      <c r="BP65" s="211">
        <v>0</v>
      </c>
      <c r="BQ65" s="211">
        <v>0</v>
      </c>
      <c r="BR65" s="211">
        <v>0</v>
      </c>
      <c r="BS65" s="211">
        <v>0</v>
      </c>
      <c r="BT65" s="211">
        <v>0</v>
      </c>
      <c r="BU65" s="211">
        <v>0</v>
      </c>
      <c r="BV65" s="211">
        <v>0</v>
      </c>
      <c r="BW65" s="211">
        <v>0</v>
      </c>
      <c r="BX65" s="211">
        <v>0</v>
      </c>
      <c r="BY65" s="211">
        <v>0</v>
      </c>
      <c r="BZ65" s="211">
        <v>0</v>
      </c>
      <c r="CA65" s="211">
        <v>0</v>
      </c>
      <c r="CB65" s="211" t="s">
        <v>493</v>
      </c>
      <c r="CC65" s="211" t="s">
        <v>493</v>
      </c>
      <c r="CD65" s="211" t="s">
        <v>493</v>
      </c>
      <c r="CE65" s="211" t="s">
        <v>493</v>
      </c>
      <c r="CF65" s="211" t="s">
        <v>493</v>
      </c>
      <c r="CG65" s="211" t="s">
        <v>493</v>
      </c>
      <c r="CH65" s="211" t="s">
        <v>493</v>
      </c>
      <c r="CI65" s="211">
        <v>0</v>
      </c>
      <c r="CJ65" s="211">
        <f t="shared" si="58"/>
        <v>0</v>
      </c>
      <c r="CK65" s="211">
        <v>0</v>
      </c>
      <c r="CL65" s="211">
        <v>0</v>
      </c>
      <c r="CM65" s="211">
        <v>0</v>
      </c>
      <c r="CN65" s="211">
        <v>0</v>
      </c>
      <c r="CO65" s="211">
        <v>0</v>
      </c>
      <c r="CP65" s="211">
        <v>0</v>
      </c>
      <c r="CQ65" s="211">
        <v>0</v>
      </c>
      <c r="CR65" s="211">
        <v>0</v>
      </c>
      <c r="CS65" s="211">
        <v>0</v>
      </c>
      <c r="CT65" s="211">
        <v>0</v>
      </c>
      <c r="CU65" s="211">
        <v>0</v>
      </c>
      <c r="CV65" s="211">
        <v>0</v>
      </c>
      <c r="CW65" s="211" t="s">
        <v>493</v>
      </c>
      <c r="CX65" s="211" t="s">
        <v>493</v>
      </c>
      <c r="CY65" s="211" t="s">
        <v>493</v>
      </c>
      <c r="CZ65" s="211" t="s">
        <v>493</v>
      </c>
      <c r="DA65" s="211" t="s">
        <v>493</v>
      </c>
      <c r="DB65" s="211" t="s">
        <v>493</v>
      </c>
      <c r="DC65" s="211" t="s">
        <v>493</v>
      </c>
      <c r="DD65" s="211">
        <v>0</v>
      </c>
      <c r="DE65" s="211">
        <f t="shared" si="59"/>
        <v>0</v>
      </c>
      <c r="DF65" s="211">
        <v>0</v>
      </c>
      <c r="DG65" s="211">
        <v>0</v>
      </c>
      <c r="DH65" s="211">
        <v>0</v>
      </c>
      <c r="DI65" s="211">
        <v>0</v>
      </c>
      <c r="DJ65" s="211">
        <v>0</v>
      </c>
      <c r="DK65" s="211">
        <v>0</v>
      </c>
      <c r="DL65" s="211">
        <v>0</v>
      </c>
      <c r="DM65" s="211">
        <v>0</v>
      </c>
      <c r="DN65" s="211">
        <v>0</v>
      </c>
      <c r="DO65" s="211">
        <v>0</v>
      </c>
      <c r="DP65" s="211">
        <v>0</v>
      </c>
      <c r="DQ65" s="211">
        <v>0</v>
      </c>
      <c r="DR65" s="211" t="s">
        <v>493</v>
      </c>
      <c r="DS65" s="211" t="s">
        <v>493</v>
      </c>
      <c r="DT65" s="211">
        <v>0</v>
      </c>
      <c r="DU65" s="211" t="s">
        <v>493</v>
      </c>
      <c r="DV65" s="211" t="s">
        <v>493</v>
      </c>
      <c r="DW65" s="211" t="s">
        <v>493</v>
      </c>
      <c r="DX65" s="211" t="s">
        <v>493</v>
      </c>
      <c r="DY65" s="211">
        <v>0</v>
      </c>
      <c r="DZ65" s="211">
        <f t="shared" si="60"/>
        <v>0</v>
      </c>
      <c r="EA65" s="211">
        <v>0</v>
      </c>
      <c r="EB65" s="211">
        <v>0</v>
      </c>
      <c r="EC65" s="211">
        <v>0</v>
      </c>
      <c r="ED65" s="211">
        <v>0</v>
      </c>
      <c r="EE65" s="211">
        <v>0</v>
      </c>
      <c r="EF65" s="211">
        <v>0</v>
      </c>
      <c r="EG65" s="211">
        <v>0</v>
      </c>
      <c r="EH65" s="211">
        <v>0</v>
      </c>
      <c r="EI65" s="211">
        <v>0</v>
      </c>
      <c r="EJ65" s="211">
        <v>0</v>
      </c>
      <c r="EK65" s="211" t="s">
        <v>493</v>
      </c>
      <c r="EL65" s="211" t="s">
        <v>493</v>
      </c>
      <c r="EM65" s="211" t="s">
        <v>493</v>
      </c>
      <c r="EN65" s="211">
        <v>0</v>
      </c>
      <c r="EO65" s="211">
        <v>0</v>
      </c>
      <c r="EP65" s="211" t="s">
        <v>493</v>
      </c>
      <c r="EQ65" s="211" t="s">
        <v>493</v>
      </c>
      <c r="ER65" s="211" t="s">
        <v>493</v>
      </c>
      <c r="ES65" s="211">
        <v>0</v>
      </c>
      <c r="ET65" s="211">
        <v>0</v>
      </c>
      <c r="EU65" s="211">
        <f t="shared" si="61"/>
        <v>169</v>
      </c>
      <c r="EV65" s="211">
        <v>0</v>
      </c>
      <c r="EW65" s="211">
        <v>0</v>
      </c>
      <c r="EX65" s="211">
        <v>0</v>
      </c>
      <c r="EY65" s="211">
        <v>42</v>
      </c>
      <c r="EZ65" s="211">
        <v>68</v>
      </c>
      <c r="FA65" s="211">
        <v>26</v>
      </c>
      <c r="FB65" s="211">
        <v>0</v>
      </c>
      <c r="FC65" s="211">
        <v>33</v>
      </c>
      <c r="FD65" s="211">
        <v>0</v>
      </c>
      <c r="FE65" s="211">
        <v>0</v>
      </c>
      <c r="FF65" s="211">
        <v>0</v>
      </c>
      <c r="FG65" s="211">
        <v>0</v>
      </c>
      <c r="FH65" s="211" t="s">
        <v>493</v>
      </c>
      <c r="FI65" s="211" t="s">
        <v>493</v>
      </c>
      <c r="FJ65" s="211" t="s">
        <v>493</v>
      </c>
      <c r="FK65" s="211">
        <v>0</v>
      </c>
      <c r="FL65" s="211">
        <v>0</v>
      </c>
      <c r="FM65" s="211">
        <v>0</v>
      </c>
      <c r="FN65" s="211">
        <v>0</v>
      </c>
      <c r="FO65" s="211">
        <v>0</v>
      </c>
    </row>
    <row r="66" spans="1:171" s="177" customFormat="1" ht="12" customHeight="1">
      <c r="A66" s="178" t="s">
        <v>152</v>
      </c>
      <c r="B66" s="179" t="s">
        <v>469</v>
      </c>
      <c r="C66" s="178" t="s">
        <v>470</v>
      </c>
      <c r="D66" s="211">
        <f t="shared" si="34"/>
        <v>35</v>
      </c>
      <c r="E66" s="211">
        <f t="shared" si="35"/>
        <v>0</v>
      </c>
      <c r="F66" s="211">
        <f t="shared" si="36"/>
        <v>0</v>
      </c>
      <c r="G66" s="211">
        <f t="shared" si="37"/>
        <v>0</v>
      </c>
      <c r="H66" s="211">
        <f t="shared" si="38"/>
        <v>20</v>
      </c>
      <c r="I66" s="211">
        <f t="shared" si="39"/>
        <v>0</v>
      </c>
      <c r="J66" s="211">
        <f t="shared" si="40"/>
        <v>13</v>
      </c>
      <c r="K66" s="211">
        <f t="shared" si="41"/>
        <v>0</v>
      </c>
      <c r="L66" s="211">
        <f t="shared" si="42"/>
        <v>2</v>
      </c>
      <c r="M66" s="211">
        <f t="shared" si="43"/>
        <v>0</v>
      </c>
      <c r="N66" s="211">
        <f t="shared" si="44"/>
        <v>0</v>
      </c>
      <c r="O66" s="211">
        <f t="shared" si="45"/>
        <v>0</v>
      </c>
      <c r="P66" s="211">
        <f t="shared" si="46"/>
        <v>0</v>
      </c>
      <c r="Q66" s="211">
        <f t="shared" si="47"/>
        <v>0</v>
      </c>
      <c r="R66" s="211">
        <f t="shared" si="48"/>
        <v>0</v>
      </c>
      <c r="S66" s="211">
        <f t="shared" si="49"/>
        <v>0</v>
      </c>
      <c r="T66" s="211">
        <f t="shared" si="50"/>
        <v>0</v>
      </c>
      <c r="U66" s="211">
        <f t="shared" si="51"/>
        <v>0</v>
      </c>
      <c r="V66" s="211">
        <f t="shared" si="52"/>
        <v>0</v>
      </c>
      <c r="W66" s="211">
        <f t="shared" si="53"/>
        <v>0</v>
      </c>
      <c r="X66" s="211">
        <f t="shared" si="54"/>
        <v>0</v>
      </c>
      <c r="Y66" s="211">
        <f t="shared" si="55"/>
        <v>0</v>
      </c>
      <c r="Z66" s="211">
        <v>0</v>
      </c>
      <c r="AA66" s="211">
        <v>0</v>
      </c>
      <c r="AB66" s="211">
        <v>0</v>
      </c>
      <c r="AC66" s="211">
        <v>0</v>
      </c>
      <c r="AD66" s="211">
        <v>0</v>
      </c>
      <c r="AE66" s="211">
        <v>0</v>
      </c>
      <c r="AF66" s="211">
        <v>0</v>
      </c>
      <c r="AG66" s="211">
        <v>0</v>
      </c>
      <c r="AH66" s="211">
        <v>0</v>
      </c>
      <c r="AI66" s="211">
        <v>0</v>
      </c>
      <c r="AJ66" s="211" t="s">
        <v>493</v>
      </c>
      <c r="AK66" s="211" t="s">
        <v>493</v>
      </c>
      <c r="AL66" s="211">
        <v>0</v>
      </c>
      <c r="AM66" s="211" t="s">
        <v>493</v>
      </c>
      <c r="AN66" s="211" t="s">
        <v>493</v>
      </c>
      <c r="AO66" s="211">
        <v>0</v>
      </c>
      <c r="AP66" s="211" t="s">
        <v>493</v>
      </c>
      <c r="AQ66" s="211">
        <v>0</v>
      </c>
      <c r="AR66" s="211" t="s">
        <v>493</v>
      </c>
      <c r="AS66" s="211">
        <v>0</v>
      </c>
      <c r="AT66" s="211">
        <f t="shared" si="56"/>
        <v>0</v>
      </c>
      <c r="AU66" s="211">
        <v>0</v>
      </c>
      <c r="AV66" s="211">
        <v>0</v>
      </c>
      <c r="AW66" s="211">
        <v>0</v>
      </c>
      <c r="AX66" s="211">
        <v>0</v>
      </c>
      <c r="AY66" s="211">
        <v>0</v>
      </c>
      <c r="AZ66" s="211">
        <v>0</v>
      </c>
      <c r="BA66" s="211">
        <v>0</v>
      </c>
      <c r="BB66" s="211">
        <v>0</v>
      </c>
      <c r="BC66" s="211">
        <v>0</v>
      </c>
      <c r="BD66" s="211">
        <v>0</v>
      </c>
      <c r="BE66" s="211" t="s">
        <v>493</v>
      </c>
      <c r="BF66" s="211" t="s">
        <v>493</v>
      </c>
      <c r="BG66" s="211" t="s">
        <v>493</v>
      </c>
      <c r="BH66" s="211" t="s">
        <v>493</v>
      </c>
      <c r="BI66" s="211" t="s">
        <v>493</v>
      </c>
      <c r="BJ66" s="211" t="s">
        <v>493</v>
      </c>
      <c r="BK66" s="211" t="s">
        <v>493</v>
      </c>
      <c r="BL66" s="211" t="s">
        <v>493</v>
      </c>
      <c r="BM66" s="211" t="s">
        <v>493</v>
      </c>
      <c r="BN66" s="211">
        <v>0</v>
      </c>
      <c r="BO66" s="211">
        <f t="shared" si="57"/>
        <v>0</v>
      </c>
      <c r="BP66" s="211">
        <v>0</v>
      </c>
      <c r="BQ66" s="211">
        <v>0</v>
      </c>
      <c r="BR66" s="211">
        <v>0</v>
      </c>
      <c r="BS66" s="211">
        <v>0</v>
      </c>
      <c r="BT66" s="211">
        <v>0</v>
      </c>
      <c r="BU66" s="211">
        <v>0</v>
      </c>
      <c r="BV66" s="211">
        <v>0</v>
      </c>
      <c r="BW66" s="211">
        <v>0</v>
      </c>
      <c r="BX66" s="211">
        <v>0</v>
      </c>
      <c r="BY66" s="211">
        <v>0</v>
      </c>
      <c r="BZ66" s="211">
        <v>0</v>
      </c>
      <c r="CA66" s="211">
        <v>0</v>
      </c>
      <c r="CB66" s="211" t="s">
        <v>493</v>
      </c>
      <c r="CC66" s="211" t="s">
        <v>493</v>
      </c>
      <c r="CD66" s="211" t="s">
        <v>493</v>
      </c>
      <c r="CE66" s="211" t="s">
        <v>493</v>
      </c>
      <c r="CF66" s="211" t="s">
        <v>493</v>
      </c>
      <c r="CG66" s="211" t="s">
        <v>493</v>
      </c>
      <c r="CH66" s="211" t="s">
        <v>493</v>
      </c>
      <c r="CI66" s="211">
        <v>0</v>
      </c>
      <c r="CJ66" s="211">
        <f t="shared" si="58"/>
        <v>0</v>
      </c>
      <c r="CK66" s="211">
        <v>0</v>
      </c>
      <c r="CL66" s="211">
        <v>0</v>
      </c>
      <c r="CM66" s="211">
        <v>0</v>
      </c>
      <c r="CN66" s="211">
        <v>0</v>
      </c>
      <c r="CO66" s="211">
        <v>0</v>
      </c>
      <c r="CP66" s="211">
        <v>0</v>
      </c>
      <c r="CQ66" s="211">
        <v>0</v>
      </c>
      <c r="CR66" s="211">
        <v>0</v>
      </c>
      <c r="CS66" s="211">
        <v>0</v>
      </c>
      <c r="CT66" s="211">
        <v>0</v>
      </c>
      <c r="CU66" s="211">
        <v>0</v>
      </c>
      <c r="CV66" s="211">
        <v>0</v>
      </c>
      <c r="CW66" s="211" t="s">
        <v>493</v>
      </c>
      <c r="CX66" s="211" t="s">
        <v>493</v>
      </c>
      <c r="CY66" s="211" t="s">
        <v>493</v>
      </c>
      <c r="CZ66" s="211" t="s">
        <v>493</v>
      </c>
      <c r="DA66" s="211" t="s">
        <v>493</v>
      </c>
      <c r="DB66" s="211" t="s">
        <v>493</v>
      </c>
      <c r="DC66" s="211" t="s">
        <v>493</v>
      </c>
      <c r="DD66" s="211">
        <v>0</v>
      </c>
      <c r="DE66" s="211">
        <f t="shared" si="59"/>
        <v>0</v>
      </c>
      <c r="DF66" s="211">
        <v>0</v>
      </c>
      <c r="DG66" s="211">
        <v>0</v>
      </c>
      <c r="DH66" s="211">
        <v>0</v>
      </c>
      <c r="DI66" s="211">
        <v>0</v>
      </c>
      <c r="DJ66" s="211">
        <v>0</v>
      </c>
      <c r="DK66" s="211">
        <v>0</v>
      </c>
      <c r="DL66" s="211">
        <v>0</v>
      </c>
      <c r="DM66" s="211">
        <v>0</v>
      </c>
      <c r="DN66" s="211">
        <v>0</v>
      </c>
      <c r="DO66" s="211">
        <v>0</v>
      </c>
      <c r="DP66" s="211">
        <v>0</v>
      </c>
      <c r="DQ66" s="211">
        <v>0</v>
      </c>
      <c r="DR66" s="211" t="s">
        <v>493</v>
      </c>
      <c r="DS66" s="211" t="s">
        <v>493</v>
      </c>
      <c r="DT66" s="211">
        <v>0</v>
      </c>
      <c r="DU66" s="211" t="s">
        <v>493</v>
      </c>
      <c r="DV66" s="211" t="s">
        <v>493</v>
      </c>
      <c r="DW66" s="211" t="s">
        <v>493</v>
      </c>
      <c r="DX66" s="211" t="s">
        <v>493</v>
      </c>
      <c r="DY66" s="211">
        <v>0</v>
      </c>
      <c r="DZ66" s="211">
        <f t="shared" si="60"/>
        <v>0</v>
      </c>
      <c r="EA66" s="211">
        <v>0</v>
      </c>
      <c r="EB66" s="211">
        <v>0</v>
      </c>
      <c r="EC66" s="211">
        <v>0</v>
      </c>
      <c r="ED66" s="211">
        <v>0</v>
      </c>
      <c r="EE66" s="211">
        <v>0</v>
      </c>
      <c r="EF66" s="211">
        <v>0</v>
      </c>
      <c r="EG66" s="211">
        <v>0</v>
      </c>
      <c r="EH66" s="211">
        <v>0</v>
      </c>
      <c r="EI66" s="211">
        <v>0</v>
      </c>
      <c r="EJ66" s="211">
        <v>0</v>
      </c>
      <c r="EK66" s="211" t="s">
        <v>493</v>
      </c>
      <c r="EL66" s="211" t="s">
        <v>493</v>
      </c>
      <c r="EM66" s="211" t="s">
        <v>493</v>
      </c>
      <c r="EN66" s="211">
        <v>0</v>
      </c>
      <c r="EO66" s="211">
        <v>0</v>
      </c>
      <c r="EP66" s="211" t="s">
        <v>493</v>
      </c>
      <c r="EQ66" s="211" t="s">
        <v>493</v>
      </c>
      <c r="ER66" s="211" t="s">
        <v>493</v>
      </c>
      <c r="ES66" s="211">
        <v>0</v>
      </c>
      <c r="ET66" s="211">
        <v>0</v>
      </c>
      <c r="EU66" s="211">
        <f t="shared" si="61"/>
        <v>35</v>
      </c>
      <c r="EV66" s="211">
        <v>0</v>
      </c>
      <c r="EW66" s="211">
        <v>0</v>
      </c>
      <c r="EX66" s="211">
        <v>0</v>
      </c>
      <c r="EY66" s="211">
        <v>20</v>
      </c>
      <c r="EZ66" s="211">
        <v>0</v>
      </c>
      <c r="FA66" s="211">
        <v>13</v>
      </c>
      <c r="FB66" s="211">
        <v>0</v>
      </c>
      <c r="FC66" s="211">
        <v>2</v>
      </c>
      <c r="FD66" s="211">
        <v>0</v>
      </c>
      <c r="FE66" s="211">
        <v>0</v>
      </c>
      <c r="FF66" s="211">
        <v>0</v>
      </c>
      <c r="FG66" s="211">
        <v>0</v>
      </c>
      <c r="FH66" s="211" t="s">
        <v>493</v>
      </c>
      <c r="FI66" s="211" t="s">
        <v>493</v>
      </c>
      <c r="FJ66" s="211" t="s">
        <v>493</v>
      </c>
      <c r="FK66" s="211">
        <v>0</v>
      </c>
      <c r="FL66" s="211">
        <v>0</v>
      </c>
      <c r="FM66" s="211">
        <v>0</v>
      </c>
      <c r="FN66" s="211">
        <v>0</v>
      </c>
      <c r="FO66" s="211">
        <v>0</v>
      </c>
    </row>
  </sheetData>
  <sheetProtection/>
  <mergeCells count="171">
    <mergeCell ref="CA4:CA5"/>
    <mergeCell ref="CB4:CB5"/>
    <mergeCell ref="CC4:CC5"/>
    <mergeCell ref="BG4:BG5"/>
    <mergeCell ref="BV4:BV5"/>
    <mergeCell ref="BW4:BW5"/>
    <mergeCell ref="BX4:BX5"/>
    <mergeCell ref="BY4:BY5"/>
    <mergeCell ref="BZ4:BZ5"/>
    <mergeCell ref="AM4:AM5"/>
    <mergeCell ref="AN4:AN5"/>
    <mergeCell ref="AO4:AO5"/>
    <mergeCell ref="BD4:BD5"/>
    <mergeCell ref="BE4:BE5"/>
    <mergeCell ref="BF4:BF5"/>
    <mergeCell ref="AG4:AG5"/>
    <mergeCell ref="AH4:AH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DV4:DV5"/>
    <mergeCell ref="CR4:CR5"/>
    <mergeCell ref="CS4:CS5"/>
    <mergeCell ref="CT4:CT5"/>
    <mergeCell ref="A2:A6"/>
    <mergeCell ref="B2:B6"/>
    <mergeCell ref="C2:C6"/>
    <mergeCell ref="D3:D5"/>
    <mergeCell ref="U3:U5"/>
    <mergeCell ref="V3:V5"/>
    <mergeCell ref="DB4:DB5"/>
    <mergeCell ref="DC4:DC5"/>
    <mergeCell ref="DD4:DD5"/>
    <mergeCell ref="DE4:DE5"/>
    <mergeCell ref="DF4:DF5"/>
    <mergeCell ref="DG4:DG5"/>
    <mergeCell ref="DS4:DS5"/>
    <mergeCell ref="DT4:DT5"/>
    <mergeCell ref="DU4:DU5"/>
    <mergeCell ref="CU4:CU5"/>
    <mergeCell ref="CV4:CV5"/>
    <mergeCell ref="CW4:CW5"/>
    <mergeCell ref="CX4:CX5"/>
    <mergeCell ref="CY4:CY5"/>
    <mergeCell ref="CZ4:CZ5"/>
    <mergeCell ref="DA4:DA5"/>
    <mergeCell ref="FC4:FC5"/>
    <mergeCell ref="FD4:FD5"/>
    <mergeCell ref="FE4:FE5"/>
    <mergeCell ref="DH4:DH5"/>
    <mergeCell ref="DI4:DI5"/>
    <mergeCell ref="DJ4:DJ5"/>
    <mergeCell ref="DK4:DK5"/>
    <mergeCell ref="DL4:DL5"/>
    <mergeCell ref="DM4:DM5"/>
    <mergeCell ref="DN4:DN5"/>
    <mergeCell ref="EW4:EW5"/>
    <mergeCell ref="EX4:EX5"/>
    <mergeCell ref="EY4:EY5"/>
    <mergeCell ref="EZ4:EZ5"/>
    <mergeCell ref="FA4:FA5"/>
    <mergeCell ref="FB4:FB5"/>
    <mergeCell ref="EQ4:EQ5"/>
    <mergeCell ref="ER4:ER5"/>
    <mergeCell ref="ES4:ES5"/>
    <mergeCell ref="ET4:ET5"/>
    <mergeCell ref="EU4:EU5"/>
    <mergeCell ref="EV4:EV5"/>
    <mergeCell ref="BR4:BR5"/>
    <mergeCell ref="BS4:BS5"/>
    <mergeCell ref="BT4:BT5"/>
    <mergeCell ref="BU4:BU5"/>
    <mergeCell ref="EO4:EO5"/>
    <mergeCell ref="EP4:EP5"/>
    <mergeCell ref="DO4:DO5"/>
    <mergeCell ref="DP4:DP5"/>
    <mergeCell ref="DQ4:DQ5"/>
    <mergeCell ref="DR4:DR5"/>
    <mergeCell ref="BL4:BL5"/>
    <mergeCell ref="BM4:BM5"/>
    <mergeCell ref="BN4:BN5"/>
    <mergeCell ref="BO4:BO5"/>
    <mergeCell ref="BP4:BP5"/>
    <mergeCell ref="BQ4:BQ5"/>
    <mergeCell ref="S3:S5"/>
    <mergeCell ref="T3:T5"/>
    <mergeCell ref="BH4:BH5"/>
    <mergeCell ref="BI4:BI5"/>
    <mergeCell ref="BJ4:BJ5"/>
    <mergeCell ref="BK4:BK5"/>
    <mergeCell ref="W3:W5"/>
    <mergeCell ref="X3:X5"/>
    <mergeCell ref="Y4:Y5"/>
    <mergeCell ref="Z4:Z5"/>
    <mergeCell ref="M3:M5"/>
    <mergeCell ref="N3:N5"/>
    <mergeCell ref="O3:O5"/>
    <mergeCell ref="P3:P5"/>
    <mergeCell ref="Q3:Q5"/>
    <mergeCell ref="R3:R5"/>
    <mergeCell ref="CP4:CP5"/>
    <mergeCell ref="CQ4:CQ5"/>
    <mergeCell ref="E3:E5"/>
    <mergeCell ref="F3:F5"/>
    <mergeCell ref="G3:G5"/>
    <mergeCell ref="H3:H5"/>
    <mergeCell ref="I3:I5"/>
    <mergeCell ref="J3:J5"/>
    <mergeCell ref="K3:K5"/>
    <mergeCell ref="L3:L5"/>
    <mergeCell ref="CJ4:CJ5"/>
    <mergeCell ref="CK4:CK5"/>
    <mergeCell ref="CL4:CL5"/>
    <mergeCell ref="CM4:CM5"/>
    <mergeCell ref="CN4:CN5"/>
    <mergeCell ref="CO4:CO5"/>
    <mergeCell ref="CD4:CD5"/>
    <mergeCell ref="CE4:CE5"/>
    <mergeCell ref="CF4:CF5"/>
    <mergeCell ref="CG4:CG5"/>
    <mergeCell ref="CH4:CH5"/>
    <mergeCell ref="CI4:CI5"/>
    <mergeCell ref="AX4:AX5"/>
    <mergeCell ref="AY4:AY5"/>
    <mergeCell ref="AZ4:AZ5"/>
    <mergeCell ref="BA4:BA5"/>
    <mergeCell ref="BB4:BB5"/>
    <mergeCell ref="BC4:BC5"/>
    <mergeCell ref="ED4:ED5"/>
    <mergeCell ref="EE4:EE5"/>
    <mergeCell ref="AP4:AP5"/>
    <mergeCell ref="AQ4:AQ5"/>
    <mergeCell ref="AR4:AR5"/>
    <mergeCell ref="AS4:AS5"/>
    <mergeCell ref="AT4:AT5"/>
    <mergeCell ref="AU4:AU5"/>
    <mergeCell ref="AV4:AV5"/>
    <mergeCell ref="AW4:AW5"/>
    <mergeCell ref="EL4:EL5"/>
    <mergeCell ref="EM4:EM5"/>
    <mergeCell ref="EN4:EN5"/>
    <mergeCell ref="DW4:DW5"/>
    <mergeCell ref="DX4:DX5"/>
    <mergeCell ref="DY4:DY5"/>
    <mergeCell ref="DZ4:DZ5"/>
    <mergeCell ref="EA4:EA5"/>
    <mergeCell ref="EB4:EB5"/>
    <mergeCell ref="EC4:EC5"/>
    <mergeCell ref="EF4:EF5"/>
    <mergeCell ref="EG4:EG5"/>
    <mergeCell ref="EH4:EH5"/>
    <mergeCell ref="EI4:EI5"/>
    <mergeCell ref="EJ4:EJ5"/>
    <mergeCell ref="EK4:EK5"/>
    <mergeCell ref="FF4:FF5"/>
    <mergeCell ref="FM4:FM5"/>
    <mergeCell ref="FN4:FN5"/>
    <mergeCell ref="FO4:FO5"/>
    <mergeCell ref="FG4:FG5"/>
    <mergeCell ref="FH4:FH5"/>
    <mergeCell ref="FI4:FI5"/>
    <mergeCell ref="FJ4:FJ5"/>
    <mergeCell ref="FK4:FK5"/>
    <mergeCell ref="FL4:F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6" sqref="D6"/>
    </sheetView>
  </sheetViews>
  <sheetFormatPr defaultColWidth="8.796875" defaultRowHeight="14.25"/>
  <cols>
    <col min="1" max="1" width="10.69921875" style="168" customWidth="1"/>
    <col min="2" max="2" width="8.69921875" style="405" customWidth="1"/>
    <col min="3" max="3" width="12.59765625" style="168" customWidth="1"/>
    <col min="4" max="103" width="10" style="212" customWidth="1"/>
    <col min="104" max="16384" width="9" style="168" customWidth="1"/>
  </cols>
  <sheetData>
    <row r="1" spans="1:3" ht="17.25">
      <c r="A1" s="256" t="s">
        <v>786</v>
      </c>
      <c r="B1" s="384"/>
      <c r="C1" s="166"/>
    </row>
    <row r="2" spans="1:103" ht="25.5" customHeight="1">
      <c r="A2" s="306" t="s">
        <v>787</v>
      </c>
      <c r="B2" s="385" t="s">
        <v>788</v>
      </c>
      <c r="C2" s="386" t="s">
        <v>789</v>
      </c>
      <c r="D2" s="387" t="s">
        <v>790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9"/>
      <c r="P2" s="387" t="s">
        <v>791</v>
      </c>
      <c r="Q2" s="388"/>
      <c r="R2" s="388"/>
      <c r="S2" s="388"/>
      <c r="T2" s="388"/>
      <c r="U2" s="388"/>
      <c r="V2" s="388"/>
      <c r="W2" s="388"/>
      <c r="X2" s="387" t="s">
        <v>792</v>
      </c>
      <c r="Y2" s="390"/>
      <c r="Z2" s="390"/>
      <c r="AA2" s="390"/>
      <c r="AB2" s="390"/>
      <c r="AC2" s="390"/>
      <c r="AD2" s="390"/>
      <c r="AE2" s="391"/>
      <c r="AF2" s="387" t="s">
        <v>793</v>
      </c>
      <c r="AG2" s="390"/>
      <c r="AH2" s="390"/>
      <c r="AI2" s="390"/>
      <c r="AJ2" s="390"/>
      <c r="AK2" s="390"/>
      <c r="AL2" s="390"/>
      <c r="AM2" s="391"/>
      <c r="AN2" s="387" t="s">
        <v>794</v>
      </c>
      <c r="AO2" s="390"/>
      <c r="AP2" s="390"/>
      <c r="AQ2" s="390"/>
      <c r="AR2" s="390"/>
      <c r="AS2" s="390"/>
      <c r="AT2" s="390"/>
      <c r="AU2" s="391"/>
      <c r="AV2" s="387" t="s">
        <v>795</v>
      </c>
      <c r="AW2" s="390"/>
      <c r="AX2" s="390"/>
      <c r="AY2" s="390"/>
      <c r="AZ2" s="390"/>
      <c r="BA2" s="390"/>
      <c r="BB2" s="390"/>
      <c r="BC2" s="391"/>
      <c r="BD2" s="387" t="s">
        <v>796</v>
      </c>
      <c r="BE2" s="390"/>
      <c r="BF2" s="390"/>
      <c r="BG2" s="390"/>
      <c r="BH2" s="390"/>
      <c r="BI2" s="390"/>
      <c r="BJ2" s="390"/>
      <c r="BK2" s="391"/>
      <c r="BL2" s="387" t="s">
        <v>797</v>
      </c>
      <c r="BM2" s="390"/>
      <c r="BN2" s="390"/>
      <c r="BO2" s="390"/>
      <c r="BP2" s="390"/>
      <c r="BQ2" s="390"/>
      <c r="BR2" s="390"/>
      <c r="BS2" s="391"/>
      <c r="BT2" s="387" t="s">
        <v>798</v>
      </c>
      <c r="BU2" s="392"/>
      <c r="BV2" s="392"/>
      <c r="BW2" s="392"/>
      <c r="BX2" s="392"/>
      <c r="BY2" s="392"/>
      <c r="BZ2" s="392"/>
      <c r="CA2" s="393"/>
      <c r="CB2" s="394" t="s">
        <v>799</v>
      </c>
      <c r="CC2" s="395"/>
      <c r="CD2" s="395"/>
      <c r="CE2" s="395"/>
      <c r="CF2" s="395"/>
      <c r="CG2" s="395"/>
      <c r="CH2" s="395"/>
      <c r="CI2" s="395"/>
      <c r="CJ2" s="387" t="s">
        <v>800</v>
      </c>
      <c r="CK2" s="392"/>
      <c r="CL2" s="392"/>
      <c r="CM2" s="392"/>
      <c r="CN2" s="392"/>
      <c r="CO2" s="392"/>
      <c r="CP2" s="392"/>
      <c r="CQ2" s="393"/>
      <c r="CR2" s="387" t="s">
        <v>801</v>
      </c>
      <c r="CS2" s="392"/>
      <c r="CT2" s="392"/>
      <c r="CU2" s="392"/>
      <c r="CV2" s="392"/>
      <c r="CW2" s="392"/>
      <c r="CX2" s="392"/>
      <c r="CY2" s="393"/>
    </row>
    <row r="3" spans="1:103" ht="25.5" customHeight="1">
      <c r="A3" s="307"/>
      <c r="B3" s="396"/>
      <c r="C3" s="309"/>
      <c r="D3" s="397" t="s">
        <v>802</v>
      </c>
      <c r="E3" s="398" t="s">
        <v>713</v>
      </c>
      <c r="F3" s="394" t="s">
        <v>803</v>
      </c>
      <c r="G3" s="395"/>
      <c r="H3" s="395"/>
      <c r="I3" s="395"/>
      <c r="J3" s="395"/>
      <c r="K3" s="395"/>
      <c r="L3" s="395"/>
      <c r="M3" s="399"/>
      <c r="N3" s="400" t="s">
        <v>804</v>
      </c>
      <c r="O3" s="400" t="s">
        <v>805</v>
      </c>
      <c r="P3" s="397" t="s">
        <v>802</v>
      </c>
      <c r="Q3" s="398" t="s">
        <v>806</v>
      </c>
      <c r="R3" s="398" t="s">
        <v>717</v>
      </c>
      <c r="S3" s="398" t="s">
        <v>720</v>
      </c>
      <c r="T3" s="398" t="s">
        <v>722</v>
      </c>
      <c r="U3" s="398" t="s">
        <v>723</v>
      </c>
      <c r="V3" s="398" t="s">
        <v>807</v>
      </c>
      <c r="W3" s="398" t="s">
        <v>726</v>
      </c>
      <c r="X3" s="397" t="s">
        <v>802</v>
      </c>
      <c r="Y3" s="398" t="s">
        <v>806</v>
      </c>
      <c r="Z3" s="398" t="s">
        <v>717</v>
      </c>
      <c r="AA3" s="398" t="s">
        <v>720</v>
      </c>
      <c r="AB3" s="398" t="s">
        <v>722</v>
      </c>
      <c r="AC3" s="398" t="s">
        <v>723</v>
      </c>
      <c r="AD3" s="398" t="s">
        <v>807</v>
      </c>
      <c r="AE3" s="398" t="s">
        <v>726</v>
      </c>
      <c r="AF3" s="397" t="s">
        <v>802</v>
      </c>
      <c r="AG3" s="398" t="s">
        <v>806</v>
      </c>
      <c r="AH3" s="398" t="s">
        <v>717</v>
      </c>
      <c r="AI3" s="398" t="s">
        <v>720</v>
      </c>
      <c r="AJ3" s="398" t="s">
        <v>722</v>
      </c>
      <c r="AK3" s="398" t="s">
        <v>723</v>
      </c>
      <c r="AL3" s="398" t="s">
        <v>807</v>
      </c>
      <c r="AM3" s="398" t="s">
        <v>726</v>
      </c>
      <c r="AN3" s="397" t="s">
        <v>802</v>
      </c>
      <c r="AO3" s="398" t="s">
        <v>806</v>
      </c>
      <c r="AP3" s="398" t="s">
        <v>717</v>
      </c>
      <c r="AQ3" s="398" t="s">
        <v>720</v>
      </c>
      <c r="AR3" s="398" t="s">
        <v>722</v>
      </c>
      <c r="AS3" s="398" t="s">
        <v>723</v>
      </c>
      <c r="AT3" s="398" t="s">
        <v>807</v>
      </c>
      <c r="AU3" s="398" t="s">
        <v>726</v>
      </c>
      <c r="AV3" s="397" t="s">
        <v>802</v>
      </c>
      <c r="AW3" s="398" t="s">
        <v>806</v>
      </c>
      <c r="AX3" s="398" t="s">
        <v>717</v>
      </c>
      <c r="AY3" s="398" t="s">
        <v>720</v>
      </c>
      <c r="AZ3" s="398" t="s">
        <v>722</v>
      </c>
      <c r="BA3" s="398" t="s">
        <v>723</v>
      </c>
      <c r="BB3" s="398" t="s">
        <v>807</v>
      </c>
      <c r="BC3" s="398" t="s">
        <v>726</v>
      </c>
      <c r="BD3" s="397" t="s">
        <v>802</v>
      </c>
      <c r="BE3" s="398" t="s">
        <v>806</v>
      </c>
      <c r="BF3" s="398" t="s">
        <v>717</v>
      </c>
      <c r="BG3" s="398" t="s">
        <v>720</v>
      </c>
      <c r="BH3" s="398" t="s">
        <v>722</v>
      </c>
      <c r="BI3" s="398" t="s">
        <v>723</v>
      </c>
      <c r="BJ3" s="398" t="s">
        <v>807</v>
      </c>
      <c r="BK3" s="398" t="s">
        <v>726</v>
      </c>
      <c r="BL3" s="397" t="s">
        <v>802</v>
      </c>
      <c r="BM3" s="398" t="s">
        <v>806</v>
      </c>
      <c r="BN3" s="398" t="s">
        <v>717</v>
      </c>
      <c r="BO3" s="398" t="s">
        <v>720</v>
      </c>
      <c r="BP3" s="398" t="s">
        <v>722</v>
      </c>
      <c r="BQ3" s="398" t="s">
        <v>723</v>
      </c>
      <c r="BR3" s="398" t="s">
        <v>807</v>
      </c>
      <c r="BS3" s="398" t="s">
        <v>726</v>
      </c>
      <c r="BT3" s="397" t="s">
        <v>802</v>
      </c>
      <c r="BU3" s="398" t="s">
        <v>806</v>
      </c>
      <c r="BV3" s="398" t="s">
        <v>717</v>
      </c>
      <c r="BW3" s="398" t="s">
        <v>720</v>
      </c>
      <c r="BX3" s="398" t="s">
        <v>722</v>
      </c>
      <c r="BY3" s="398" t="s">
        <v>723</v>
      </c>
      <c r="BZ3" s="398" t="s">
        <v>807</v>
      </c>
      <c r="CA3" s="398" t="s">
        <v>726</v>
      </c>
      <c r="CB3" s="397" t="s">
        <v>802</v>
      </c>
      <c r="CC3" s="398" t="s">
        <v>806</v>
      </c>
      <c r="CD3" s="398" t="s">
        <v>717</v>
      </c>
      <c r="CE3" s="398" t="s">
        <v>720</v>
      </c>
      <c r="CF3" s="398" t="s">
        <v>722</v>
      </c>
      <c r="CG3" s="398" t="s">
        <v>723</v>
      </c>
      <c r="CH3" s="398" t="s">
        <v>807</v>
      </c>
      <c r="CI3" s="398" t="s">
        <v>726</v>
      </c>
      <c r="CJ3" s="397" t="s">
        <v>802</v>
      </c>
      <c r="CK3" s="398" t="s">
        <v>806</v>
      </c>
      <c r="CL3" s="398" t="s">
        <v>717</v>
      </c>
      <c r="CM3" s="398" t="s">
        <v>720</v>
      </c>
      <c r="CN3" s="398" t="s">
        <v>722</v>
      </c>
      <c r="CO3" s="398" t="s">
        <v>723</v>
      </c>
      <c r="CP3" s="398" t="s">
        <v>807</v>
      </c>
      <c r="CQ3" s="398" t="s">
        <v>726</v>
      </c>
      <c r="CR3" s="397" t="s">
        <v>802</v>
      </c>
      <c r="CS3" s="398" t="s">
        <v>806</v>
      </c>
      <c r="CT3" s="398" t="s">
        <v>717</v>
      </c>
      <c r="CU3" s="398" t="s">
        <v>720</v>
      </c>
      <c r="CV3" s="398" t="s">
        <v>722</v>
      </c>
      <c r="CW3" s="398" t="s">
        <v>723</v>
      </c>
      <c r="CX3" s="398" t="s">
        <v>807</v>
      </c>
      <c r="CY3" s="398" t="s">
        <v>726</v>
      </c>
    </row>
    <row r="4" spans="1:103" ht="25.5" customHeight="1">
      <c r="A4" s="307"/>
      <c r="B4" s="396"/>
      <c r="C4" s="309"/>
      <c r="D4" s="397"/>
      <c r="E4" s="397"/>
      <c r="F4" s="397" t="s">
        <v>802</v>
      </c>
      <c r="G4" s="400" t="s">
        <v>721</v>
      </c>
      <c r="H4" s="400" t="s">
        <v>808</v>
      </c>
      <c r="I4" s="400" t="s">
        <v>731</v>
      </c>
      <c r="J4" s="400" t="s">
        <v>733</v>
      </c>
      <c r="K4" s="400" t="s">
        <v>734</v>
      </c>
      <c r="L4" s="400" t="s">
        <v>809</v>
      </c>
      <c r="M4" s="400" t="s">
        <v>810</v>
      </c>
      <c r="N4" s="401"/>
      <c r="O4" s="401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</row>
    <row r="5" spans="1:103" ht="25.5" customHeight="1">
      <c r="A5" s="307"/>
      <c r="B5" s="396"/>
      <c r="C5" s="309"/>
      <c r="D5" s="402"/>
      <c r="E5" s="397"/>
      <c r="F5" s="397"/>
      <c r="G5" s="401"/>
      <c r="H5" s="401"/>
      <c r="I5" s="401"/>
      <c r="J5" s="401"/>
      <c r="K5" s="401"/>
      <c r="L5" s="401"/>
      <c r="M5" s="401"/>
      <c r="N5" s="401"/>
      <c r="O5" s="401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</row>
    <row r="6" spans="1:103" s="180" customFormat="1" ht="13.5">
      <c r="A6" s="307"/>
      <c r="B6" s="403"/>
      <c r="C6" s="309"/>
      <c r="D6" s="404" t="s">
        <v>811</v>
      </c>
      <c r="E6" s="404" t="s">
        <v>811</v>
      </c>
      <c r="F6" s="404" t="s">
        <v>811</v>
      </c>
      <c r="G6" s="404" t="s">
        <v>811</v>
      </c>
      <c r="H6" s="404" t="s">
        <v>811</v>
      </c>
      <c r="I6" s="404" t="s">
        <v>811</v>
      </c>
      <c r="J6" s="404" t="s">
        <v>811</v>
      </c>
      <c r="K6" s="404" t="s">
        <v>811</v>
      </c>
      <c r="L6" s="404" t="s">
        <v>811</v>
      </c>
      <c r="M6" s="404" t="s">
        <v>811</v>
      </c>
      <c r="N6" s="404" t="s">
        <v>811</v>
      </c>
      <c r="O6" s="404" t="s">
        <v>811</v>
      </c>
      <c r="P6" s="404" t="s">
        <v>811</v>
      </c>
      <c r="Q6" s="404" t="s">
        <v>811</v>
      </c>
      <c r="R6" s="404" t="s">
        <v>811</v>
      </c>
      <c r="S6" s="404" t="s">
        <v>811</v>
      </c>
      <c r="T6" s="404" t="s">
        <v>811</v>
      </c>
      <c r="U6" s="404" t="s">
        <v>811</v>
      </c>
      <c r="V6" s="404" t="s">
        <v>811</v>
      </c>
      <c r="W6" s="404" t="s">
        <v>811</v>
      </c>
      <c r="X6" s="404" t="s">
        <v>811</v>
      </c>
      <c r="Y6" s="404" t="s">
        <v>811</v>
      </c>
      <c r="Z6" s="404" t="s">
        <v>811</v>
      </c>
      <c r="AA6" s="404" t="s">
        <v>811</v>
      </c>
      <c r="AB6" s="404" t="s">
        <v>811</v>
      </c>
      <c r="AC6" s="404" t="s">
        <v>811</v>
      </c>
      <c r="AD6" s="404" t="s">
        <v>811</v>
      </c>
      <c r="AE6" s="404" t="s">
        <v>811</v>
      </c>
      <c r="AF6" s="404" t="s">
        <v>811</v>
      </c>
      <c r="AG6" s="404" t="s">
        <v>811</v>
      </c>
      <c r="AH6" s="404" t="s">
        <v>811</v>
      </c>
      <c r="AI6" s="404" t="s">
        <v>811</v>
      </c>
      <c r="AJ6" s="404" t="s">
        <v>811</v>
      </c>
      <c r="AK6" s="404" t="s">
        <v>811</v>
      </c>
      <c r="AL6" s="404" t="s">
        <v>811</v>
      </c>
      <c r="AM6" s="404" t="s">
        <v>811</v>
      </c>
      <c r="AN6" s="404" t="s">
        <v>811</v>
      </c>
      <c r="AO6" s="404" t="s">
        <v>811</v>
      </c>
      <c r="AP6" s="404" t="s">
        <v>811</v>
      </c>
      <c r="AQ6" s="404" t="s">
        <v>811</v>
      </c>
      <c r="AR6" s="404" t="s">
        <v>811</v>
      </c>
      <c r="AS6" s="404" t="s">
        <v>811</v>
      </c>
      <c r="AT6" s="404" t="s">
        <v>811</v>
      </c>
      <c r="AU6" s="404" t="s">
        <v>811</v>
      </c>
      <c r="AV6" s="404" t="s">
        <v>811</v>
      </c>
      <c r="AW6" s="404" t="s">
        <v>811</v>
      </c>
      <c r="AX6" s="404" t="s">
        <v>811</v>
      </c>
      <c r="AY6" s="404" t="s">
        <v>811</v>
      </c>
      <c r="AZ6" s="404" t="s">
        <v>811</v>
      </c>
      <c r="BA6" s="404" t="s">
        <v>811</v>
      </c>
      <c r="BB6" s="404" t="s">
        <v>811</v>
      </c>
      <c r="BC6" s="404" t="s">
        <v>811</v>
      </c>
      <c r="BD6" s="404" t="s">
        <v>811</v>
      </c>
      <c r="BE6" s="404" t="s">
        <v>811</v>
      </c>
      <c r="BF6" s="404" t="s">
        <v>811</v>
      </c>
      <c r="BG6" s="404" t="s">
        <v>811</v>
      </c>
      <c r="BH6" s="404" t="s">
        <v>811</v>
      </c>
      <c r="BI6" s="404" t="s">
        <v>811</v>
      </c>
      <c r="BJ6" s="404" t="s">
        <v>811</v>
      </c>
      <c r="BK6" s="404" t="s">
        <v>811</v>
      </c>
      <c r="BL6" s="404" t="s">
        <v>811</v>
      </c>
      <c r="BM6" s="404" t="s">
        <v>811</v>
      </c>
      <c r="BN6" s="404" t="s">
        <v>811</v>
      </c>
      <c r="BO6" s="404" t="s">
        <v>811</v>
      </c>
      <c r="BP6" s="404" t="s">
        <v>811</v>
      </c>
      <c r="BQ6" s="404" t="s">
        <v>811</v>
      </c>
      <c r="BR6" s="404" t="s">
        <v>811</v>
      </c>
      <c r="BS6" s="404" t="s">
        <v>811</v>
      </c>
      <c r="BT6" s="404" t="s">
        <v>811</v>
      </c>
      <c r="BU6" s="404" t="s">
        <v>811</v>
      </c>
      <c r="BV6" s="404" t="s">
        <v>811</v>
      </c>
      <c r="BW6" s="404" t="s">
        <v>811</v>
      </c>
      <c r="BX6" s="404" t="s">
        <v>811</v>
      </c>
      <c r="BY6" s="404" t="s">
        <v>811</v>
      </c>
      <c r="BZ6" s="404" t="s">
        <v>811</v>
      </c>
      <c r="CA6" s="404" t="s">
        <v>811</v>
      </c>
      <c r="CB6" s="404" t="s">
        <v>811</v>
      </c>
      <c r="CC6" s="404" t="s">
        <v>811</v>
      </c>
      <c r="CD6" s="404" t="s">
        <v>811</v>
      </c>
      <c r="CE6" s="404" t="s">
        <v>811</v>
      </c>
      <c r="CF6" s="404" t="s">
        <v>811</v>
      </c>
      <c r="CG6" s="404" t="s">
        <v>811</v>
      </c>
      <c r="CH6" s="404" t="s">
        <v>811</v>
      </c>
      <c r="CI6" s="404" t="s">
        <v>811</v>
      </c>
      <c r="CJ6" s="404" t="s">
        <v>811</v>
      </c>
      <c r="CK6" s="404" t="s">
        <v>811</v>
      </c>
      <c r="CL6" s="404" t="s">
        <v>811</v>
      </c>
      <c r="CM6" s="404" t="s">
        <v>811</v>
      </c>
      <c r="CN6" s="404" t="s">
        <v>811</v>
      </c>
      <c r="CO6" s="404" t="s">
        <v>811</v>
      </c>
      <c r="CP6" s="404" t="s">
        <v>811</v>
      </c>
      <c r="CQ6" s="404" t="s">
        <v>811</v>
      </c>
      <c r="CR6" s="404" t="s">
        <v>811</v>
      </c>
      <c r="CS6" s="404" t="s">
        <v>811</v>
      </c>
      <c r="CT6" s="404" t="s">
        <v>811</v>
      </c>
      <c r="CU6" s="404" t="s">
        <v>811</v>
      </c>
      <c r="CV6" s="404" t="s">
        <v>811</v>
      </c>
      <c r="CW6" s="404" t="s">
        <v>811</v>
      </c>
      <c r="CX6" s="404" t="s">
        <v>811</v>
      </c>
      <c r="CY6" s="404" t="s">
        <v>811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501</v>
      </c>
      <c r="D2" s="111" t="s">
        <v>743</v>
      </c>
      <c r="E2" s="255" t="s">
        <v>502</v>
      </c>
      <c r="F2" s="38"/>
      <c r="N2" s="1" t="str">
        <f>LEFT(D2,2)</f>
        <v>07</v>
      </c>
      <c r="O2" s="1" t="str">
        <f>IF(N2&gt;0,VLOOKUP(N2,$AD$6:$AE$3000,2,FALSE),"-")</f>
        <v>福島県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74" t="s">
        <v>503</v>
      </c>
      <c r="I5" s="375"/>
      <c r="J5" s="375"/>
      <c r="K5" s="375"/>
      <c r="L5" s="378" t="s">
        <v>504</v>
      </c>
      <c r="M5" s="366" t="s">
        <v>505</v>
      </c>
      <c r="N5" s="367"/>
      <c r="O5" s="368"/>
      <c r="P5" s="369" t="s">
        <v>692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112</v>
      </c>
      <c r="D6" s="54"/>
      <c r="E6" s="112">
        <f>Y6</f>
        <v>2001202</v>
      </c>
      <c r="F6" s="57"/>
      <c r="H6" s="376"/>
      <c r="I6" s="377"/>
      <c r="J6" s="377"/>
      <c r="K6" s="377"/>
      <c r="L6" s="347"/>
      <c r="M6" s="264" t="s">
        <v>506</v>
      </c>
      <c r="N6" s="2" t="s">
        <v>507</v>
      </c>
      <c r="O6" s="3" t="s">
        <v>508</v>
      </c>
      <c r="P6" s="370"/>
      <c r="V6" s="36" t="s">
        <v>112</v>
      </c>
      <c r="W6" s="163" t="s">
        <v>509</v>
      </c>
      <c r="X6" s="163" t="s">
        <v>4</v>
      </c>
      <c r="Y6" s="36">
        <f aca="true" ca="1" t="shared" si="0" ref="Y6:Y40">IF(Y$2=0,INDIRECT(W6&amp;"!"&amp;X6&amp;$AB$2),0)</f>
        <v>2001202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510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60" t="s">
        <v>511</v>
      </c>
      <c r="I7" s="360" t="s">
        <v>512</v>
      </c>
      <c r="J7" s="4" t="s">
        <v>513</v>
      </c>
      <c r="K7" s="5"/>
      <c r="L7" s="117">
        <f aca="true" t="shared" si="2" ref="L7:L14">Y42</f>
        <v>620108</v>
      </c>
      <c r="M7" s="118" t="s">
        <v>3</v>
      </c>
      <c r="N7" s="119" t="s">
        <v>3</v>
      </c>
      <c r="O7" s="120" t="s">
        <v>3</v>
      </c>
      <c r="P7" s="267">
        <f>Y135</f>
        <v>18778</v>
      </c>
      <c r="V7" s="36" t="s">
        <v>114</v>
      </c>
      <c r="W7" s="163" t="s">
        <v>509</v>
      </c>
      <c r="X7" s="163" t="s">
        <v>5</v>
      </c>
      <c r="Y7" s="36">
        <f ca="1" t="shared" si="0"/>
        <v>0</v>
      </c>
      <c r="Z7" s="36"/>
      <c r="AA7" s="36" t="str">
        <f ca="1" t="shared" si="1"/>
        <v>07000</v>
      </c>
      <c r="AB7" s="36">
        <v>7</v>
      </c>
      <c r="AD7" s="165" t="s">
        <v>514</v>
      </c>
      <c r="AE7" s="36" t="s">
        <v>16</v>
      </c>
    </row>
    <row r="8" spans="2:31" ht="15" customHeight="1" thickBot="1">
      <c r="B8" s="347" t="s">
        <v>515</v>
      </c>
      <c r="C8" s="348"/>
      <c r="D8" s="348"/>
      <c r="E8" s="113">
        <f>SUM(E6:E7)</f>
        <v>2001202</v>
      </c>
      <c r="F8" s="57"/>
      <c r="H8" s="361"/>
      <c r="I8" s="362"/>
      <c r="J8" s="349" t="s">
        <v>516</v>
      </c>
      <c r="K8" s="42" t="s">
        <v>500</v>
      </c>
      <c r="L8" s="112">
        <f t="shared" si="2"/>
        <v>9621</v>
      </c>
      <c r="M8" s="121" t="s">
        <v>3</v>
      </c>
      <c r="N8" s="122" t="s">
        <v>3</v>
      </c>
      <c r="O8" s="268" t="s">
        <v>3</v>
      </c>
      <c r="P8" s="269" t="s">
        <v>3</v>
      </c>
      <c r="V8" s="36" t="s">
        <v>100</v>
      </c>
      <c r="W8" s="163" t="s">
        <v>509</v>
      </c>
      <c r="X8" s="163" t="s">
        <v>8</v>
      </c>
      <c r="Y8" s="36">
        <f ca="1" t="shared" si="0"/>
        <v>9477</v>
      </c>
      <c r="Z8" s="36"/>
      <c r="AA8" s="36" t="str">
        <f ca="1" t="shared" si="1"/>
        <v>07201</v>
      </c>
      <c r="AB8" s="36">
        <v>8</v>
      </c>
      <c r="AD8" s="165" t="s">
        <v>517</v>
      </c>
      <c r="AE8" s="36" t="s">
        <v>17</v>
      </c>
    </row>
    <row r="9" spans="2:31" ht="15" customHeight="1" thickBot="1">
      <c r="B9" s="352" t="s">
        <v>100</v>
      </c>
      <c r="C9" s="348"/>
      <c r="D9" s="348"/>
      <c r="E9" s="113">
        <f>Y8</f>
        <v>9477</v>
      </c>
      <c r="F9" s="57"/>
      <c r="H9" s="361"/>
      <c r="I9" s="362"/>
      <c r="J9" s="350"/>
      <c r="K9" s="10" t="s">
        <v>133</v>
      </c>
      <c r="L9" s="41">
        <f t="shared" si="2"/>
        <v>0</v>
      </c>
      <c r="M9" s="123" t="s">
        <v>3</v>
      </c>
      <c r="N9" s="124" t="s">
        <v>3</v>
      </c>
      <c r="O9" s="270" t="s">
        <v>3</v>
      </c>
      <c r="P9" s="271" t="s">
        <v>3</v>
      </c>
      <c r="V9" s="36" t="s">
        <v>301</v>
      </c>
      <c r="W9" s="163" t="s">
        <v>518</v>
      </c>
      <c r="X9" s="163" t="s">
        <v>5</v>
      </c>
      <c r="Y9" s="36">
        <f ca="1" t="shared" si="0"/>
        <v>10193</v>
      </c>
      <c r="Z9" s="36"/>
      <c r="AA9" s="36" t="str">
        <f ca="1" t="shared" si="1"/>
        <v>07202</v>
      </c>
      <c r="AB9" s="36">
        <v>9</v>
      </c>
      <c r="AD9" s="165" t="s">
        <v>519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61"/>
      <c r="I10" s="362"/>
      <c r="J10" s="350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70" t="s">
        <v>3</v>
      </c>
      <c r="P10" s="271" t="s">
        <v>3</v>
      </c>
      <c r="V10" s="36" t="s">
        <v>303</v>
      </c>
      <c r="W10" s="163" t="s">
        <v>518</v>
      </c>
      <c r="X10" s="163" t="s">
        <v>10</v>
      </c>
      <c r="Y10" s="36">
        <f ca="1" t="shared" si="0"/>
        <v>397658</v>
      </c>
      <c r="Z10" s="36"/>
      <c r="AA10" s="36" t="str">
        <f ca="1" t="shared" si="1"/>
        <v>07203</v>
      </c>
      <c r="AB10" s="36">
        <v>10</v>
      </c>
      <c r="AD10" s="165" t="s">
        <v>520</v>
      </c>
      <c r="AE10" s="36" t="s">
        <v>19</v>
      </c>
    </row>
    <row r="11" spans="2:31" ht="15" customHeight="1" thickBot="1">
      <c r="B11" s="353"/>
      <c r="C11" s="353"/>
      <c r="D11" s="353"/>
      <c r="E11" s="35" t="s">
        <v>521</v>
      </c>
      <c r="F11" s="35" t="s">
        <v>522</v>
      </c>
      <c r="H11" s="361"/>
      <c r="I11" s="362"/>
      <c r="J11" s="350"/>
      <c r="K11" s="45" t="s">
        <v>137</v>
      </c>
      <c r="L11" s="41">
        <f t="shared" si="2"/>
        <v>0</v>
      </c>
      <c r="M11" s="123" t="s">
        <v>3</v>
      </c>
      <c r="N11" s="124" t="s">
        <v>3</v>
      </c>
      <c r="O11" s="270" t="s">
        <v>3</v>
      </c>
      <c r="P11" s="271" t="s">
        <v>3</v>
      </c>
      <c r="V11" s="36" t="s">
        <v>305</v>
      </c>
      <c r="W11" s="163" t="s">
        <v>518</v>
      </c>
      <c r="X11" s="163" t="s">
        <v>14</v>
      </c>
      <c r="Y11" s="36">
        <f ca="1" t="shared" si="0"/>
        <v>33743</v>
      </c>
      <c r="Z11" s="36"/>
      <c r="AA11" s="36" t="str">
        <f ca="1" t="shared" si="1"/>
        <v>07204</v>
      </c>
      <c r="AB11" s="36">
        <v>11</v>
      </c>
      <c r="AD11" s="165" t="s">
        <v>523</v>
      </c>
      <c r="AE11" s="36" t="s">
        <v>20</v>
      </c>
    </row>
    <row r="12" spans="2:31" ht="15" customHeight="1">
      <c r="B12" s="354" t="s">
        <v>116</v>
      </c>
      <c r="C12" s="357" t="s">
        <v>524</v>
      </c>
      <c r="D12" s="9" t="s">
        <v>301</v>
      </c>
      <c r="E12" s="112">
        <f aca="true" t="shared" si="3" ref="E12:E17">Y17</f>
        <v>10193</v>
      </c>
      <c r="F12" s="112">
        <f aca="true" t="shared" si="4" ref="F12:F17">Y29</f>
        <v>657</v>
      </c>
      <c r="H12" s="361"/>
      <c r="I12" s="362"/>
      <c r="J12" s="350"/>
      <c r="K12" s="45" t="s">
        <v>139</v>
      </c>
      <c r="L12" s="41">
        <f t="shared" si="2"/>
        <v>0</v>
      </c>
      <c r="M12" s="123" t="s">
        <v>3</v>
      </c>
      <c r="N12" s="124" t="s">
        <v>3</v>
      </c>
      <c r="O12" s="270" t="s">
        <v>3</v>
      </c>
      <c r="P12" s="271" t="s">
        <v>3</v>
      </c>
      <c r="V12" s="36" t="s">
        <v>307</v>
      </c>
      <c r="W12" s="163" t="s">
        <v>518</v>
      </c>
      <c r="X12" s="163" t="s">
        <v>525</v>
      </c>
      <c r="Y12" s="36">
        <f ca="1" t="shared" si="0"/>
        <v>67212</v>
      </c>
      <c r="Z12" s="36"/>
      <c r="AA12" s="36" t="str">
        <f ca="1" t="shared" si="1"/>
        <v>07205</v>
      </c>
      <c r="AB12" s="36">
        <v>12</v>
      </c>
      <c r="AD12" s="165" t="s">
        <v>526</v>
      </c>
      <c r="AE12" s="36" t="s">
        <v>21</v>
      </c>
    </row>
    <row r="13" spans="2:31" ht="15" customHeight="1">
      <c r="B13" s="355"/>
      <c r="C13" s="358"/>
      <c r="D13" s="10" t="s">
        <v>303</v>
      </c>
      <c r="E13" s="41">
        <f t="shared" si="3"/>
        <v>397658</v>
      </c>
      <c r="F13" s="41">
        <f t="shared" si="4"/>
        <v>152605</v>
      </c>
      <c r="H13" s="361"/>
      <c r="I13" s="362"/>
      <c r="J13" s="350"/>
      <c r="K13" s="45" t="s">
        <v>141</v>
      </c>
      <c r="L13" s="41">
        <f t="shared" si="2"/>
        <v>2080</v>
      </c>
      <c r="M13" s="123" t="s">
        <v>3</v>
      </c>
      <c r="N13" s="124" t="s">
        <v>3</v>
      </c>
      <c r="O13" s="270" t="s">
        <v>3</v>
      </c>
      <c r="P13" s="271" t="s">
        <v>3</v>
      </c>
      <c r="V13" s="36" t="s">
        <v>432</v>
      </c>
      <c r="W13" s="163" t="s">
        <v>518</v>
      </c>
      <c r="X13" s="163" t="s">
        <v>527</v>
      </c>
      <c r="Y13" s="36">
        <f ca="1" t="shared" si="0"/>
        <v>408</v>
      </c>
      <c r="Z13" s="36"/>
      <c r="AA13" s="36" t="str">
        <f ca="1" t="shared" si="1"/>
        <v>07207</v>
      </c>
      <c r="AB13" s="36">
        <v>13</v>
      </c>
      <c r="AD13" s="165" t="s">
        <v>528</v>
      </c>
      <c r="AE13" s="36" t="s">
        <v>22</v>
      </c>
    </row>
    <row r="14" spans="2:31" ht="15" customHeight="1" thickBot="1">
      <c r="B14" s="355"/>
      <c r="C14" s="358"/>
      <c r="D14" s="10" t="s">
        <v>305</v>
      </c>
      <c r="E14" s="41">
        <f t="shared" si="3"/>
        <v>33743</v>
      </c>
      <c r="F14" s="41">
        <f t="shared" si="4"/>
        <v>1402</v>
      </c>
      <c r="H14" s="361"/>
      <c r="I14" s="362"/>
      <c r="J14" s="351"/>
      <c r="K14" s="46" t="s">
        <v>529</v>
      </c>
      <c r="L14" s="113">
        <f t="shared" si="2"/>
        <v>0</v>
      </c>
      <c r="M14" s="126" t="s">
        <v>3</v>
      </c>
      <c r="N14" s="127" t="s">
        <v>3</v>
      </c>
      <c r="O14" s="272" t="s">
        <v>3</v>
      </c>
      <c r="P14" s="266" t="s">
        <v>3</v>
      </c>
      <c r="V14" s="36" t="s">
        <v>310</v>
      </c>
      <c r="W14" s="163" t="s">
        <v>518</v>
      </c>
      <c r="X14" s="163" t="s">
        <v>530</v>
      </c>
      <c r="Y14" s="36">
        <f ca="1" t="shared" si="0"/>
        <v>4797</v>
      </c>
      <c r="Z14" s="36"/>
      <c r="AA14" s="36" t="str">
        <f ca="1" t="shared" si="1"/>
        <v>07208</v>
      </c>
      <c r="AB14" s="36">
        <v>14</v>
      </c>
      <c r="AD14" s="165" t="s">
        <v>531</v>
      </c>
      <c r="AE14" s="36" t="s">
        <v>23</v>
      </c>
    </row>
    <row r="15" spans="2:31" ht="15" customHeight="1" thickBot="1">
      <c r="B15" s="355"/>
      <c r="C15" s="358"/>
      <c r="D15" s="10" t="s">
        <v>307</v>
      </c>
      <c r="E15" s="41">
        <f t="shared" si="3"/>
        <v>67212</v>
      </c>
      <c r="F15" s="41">
        <f t="shared" si="4"/>
        <v>1283</v>
      </c>
      <c r="H15" s="361"/>
      <c r="I15" s="11"/>
      <c r="J15" s="12" t="s">
        <v>532</v>
      </c>
      <c r="K15" s="13"/>
      <c r="L15" s="128">
        <f>SUM(L7:L14)</f>
        <v>631809</v>
      </c>
      <c r="M15" s="129" t="s">
        <v>3</v>
      </c>
      <c r="N15" s="130">
        <f aca="true" t="shared" si="5" ref="N15:N22">Y59</f>
        <v>71621</v>
      </c>
      <c r="O15" s="131">
        <f>Y67</f>
        <v>3807</v>
      </c>
      <c r="P15" s="267">
        <f>P7</f>
        <v>18778</v>
      </c>
      <c r="V15" s="36" t="s">
        <v>428</v>
      </c>
      <c r="W15" s="163" t="s">
        <v>518</v>
      </c>
      <c r="X15" s="163" t="s">
        <v>533</v>
      </c>
      <c r="Y15" s="36">
        <f ca="1" t="shared" si="0"/>
        <v>81354</v>
      </c>
      <c r="Z15" s="36"/>
      <c r="AA15" s="36" t="str">
        <f ca="1" t="shared" si="1"/>
        <v>07209</v>
      </c>
      <c r="AB15" s="36">
        <v>15</v>
      </c>
      <c r="AD15" s="165" t="s">
        <v>534</v>
      </c>
      <c r="AE15" s="36" t="s">
        <v>24</v>
      </c>
    </row>
    <row r="16" spans="2:31" ht="15" customHeight="1">
      <c r="B16" s="355"/>
      <c r="C16" s="358"/>
      <c r="D16" s="10" t="s">
        <v>432</v>
      </c>
      <c r="E16" s="41">
        <f t="shared" si="3"/>
        <v>408</v>
      </c>
      <c r="F16" s="41">
        <f t="shared" si="4"/>
        <v>5</v>
      </c>
      <c r="H16" s="361"/>
      <c r="I16" s="360" t="s">
        <v>535</v>
      </c>
      <c r="J16" s="15" t="s">
        <v>500</v>
      </c>
      <c r="K16" s="16"/>
      <c r="L16" s="132">
        <f aca="true" t="shared" si="6" ref="L16:L22">Y50</f>
        <v>48207</v>
      </c>
      <c r="M16" s="133">
        <f aca="true" t="shared" si="7" ref="M16:M22">L8</f>
        <v>9621</v>
      </c>
      <c r="N16" s="134">
        <f t="shared" si="5"/>
        <v>18416</v>
      </c>
      <c r="O16" s="273">
        <f aca="true" t="shared" si="8" ref="O16:O21">Y68</f>
        <v>15757</v>
      </c>
      <c r="P16" s="112">
        <f>Y136</f>
        <v>2134</v>
      </c>
      <c r="V16" s="36" t="s">
        <v>119</v>
      </c>
      <c r="W16" s="163" t="s">
        <v>509</v>
      </c>
      <c r="X16" s="163" t="s">
        <v>10</v>
      </c>
      <c r="Y16" s="36">
        <f ca="1" t="shared" si="0"/>
        <v>30730</v>
      </c>
      <c r="Z16" s="36"/>
      <c r="AA16" s="36" t="str">
        <f ca="1" t="shared" si="1"/>
        <v>07210</v>
      </c>
      <c r="AB16" s="36">
        <v>16</v>
      </c>
      <c r="AD16" s="165" t="s">
        <v>536</v>
      </c>
      <c r="AE16" s="36" t="s">
        <v>25</v>
      </c>
    </row>
    <row r="17" spans="2:31" ht="15" customHeight="1">
      <c r="B17" s="355"/>
      <c r="C17" s="358"/>
      <c r="D17" s="10" t="s">
        <v>310</v>
      </c>
      <c r="E17" s="41">
        <f t="shared" si="3"/>
        <v>4797</v>
      </c>
      <c r="F17" s="41">
        <f t="shared" si="4"/>
        <v>426</v>
      </c>
      <c r="H17" s="361"/>
      <c r="I17" s="362"/>
      <c r="J17" s="17" t="s">
        <v>133</v>
      </c>
      <c r="K17" s="18"/>
      <c r="L17" s="41">
        <f t="shared" si="6"/>
        <v>241</v>
      </c>
      <c r="M17" s="136">
        <f t="shared" si="7"/>
        <v>0</v>
      </c>
      <c r="N17" s="137">
        <f t="shared" si="5"/>
        <v>0</v>
      </c>
      <c r="O17" s="274">
        <f t="shared" si="8"/>
        <v>133</v>
      </c>
      <c r="P17" s="41">
        <f>Y137</f>
        <v>0</v>
      </c>
      <c r="V17" s="36" t="s">
        <v>537</v>
      </c>
      <c r="W17" s="163" t="s">
        <v>518</v>
      </c>
      <c r="X17" s="163" t="s">
        <v>538</v>
      </c>
      <c r="Y17" s="36">
        <f ca="1" t="shared" si="0"/>
        <v>10193</v>
      </c>
      <c r="Z17" s="36"/>
      <c r="AA17" s="36" t="str">
        <f ca="1" t="shared" si="1"/>
        <v>07211</v>
      </c>
      <c r="AB17" s="36">
        <v>17</v>
      </c>
      <c r="AD17" s="165" t="s">
        <v>539</v>
      </c>
      <c r="AE17" s="36" t="s">
        <v>26</v>
      </c>
    </row>
    <row r="18" spans="2:31" ht="15" customHeight="1">
      <c r="B18" s="355"/>
      <c r="C18" s="359"/>
      <c r="D18" s="60" t="s">
        <v>532</v>
      </c>
      <c r="E18" s="114">
        <f>SUM(E12:E17)</f>
        <v>514011</v>
      </c>
      <c r="F18" s="114">
        <f>SUM(F12:F17)</f>
        <v>156378</v>
      </c>
      <c r="H18" s="361"/>
      <c r="I18" s="362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4">
        <f t="shared" si="8"/>
        <v>0</v>
      </c>
      <c r="P18" s="41">
        <f>Y138</f>
        <v>0</v>
      </c>
      <c r="V18" s="36" t="s">
        <v>540</v>
      </c>
      <c r="W18" s="163" t="s">
        <v>518</v>
      </c>
      <c r="X18" s="163" t="s">
        <v>541</v>
      </c>
      <c r="Y18" s="36">
        <f ca="1" t="shared" si="0"/>
        <v>397658</v>
      </c>
      <c r="Z18" s="36"/>
      <c r="AA18" s="36" t="str">
        <f ca="1" t="shared" si="1"/>
        <v>07212</v>
      </c>
      <c r="AB18" s="36">
        <v>18</v>
      </c>
      <c r="AD18" s="165" t="s">
        <v>542</v>
      </c>
      <c r="AE18" s="36" t="s">
        <v>27</v>
      </c>
    </row>
    <row r="19" spans="2:31" ht="15" customHeight="1">
      <c r="B19" s="355"/>
      <c r="C19" s="363" t="s">
        <v>428</v>
      </c>
      <c r="D19" s="10" t="s">
        <v>301</v>
      </c>
      <c r="E19" s="115">
        <f aca="true" t="shared" si="9" ref="E19:E24">Y23</f>
        <v>817</v>
      </c>
      <c r="F19" s="41">
        <f aca="true" t="shared" si="10" ref="F19:F24">Y35</f>
        <v>0</v>
      </c>
      <c r="H19" s="361"/>
      <c r="I19" s="362"/>
      <c r="J19" s="19" t="s">
        <v>137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4">
        <f t="shared" si="8"/>
        <v>0</v>
      </c>
      <c r="P19" s="41">
        <f>Y139</f>
        <v>0</v>
      </c>
      <c r="V19" s="36" t="s">
        <v>543</v>
      </c>
      <c r="W19" s="163" t="s">
        <v>518</v>
      </c>
      <c r="X19" s="163" t="s">
        <v>544</v>
      </c>
      <c r="Y19" s="36">
        <f ca="1" t="shared" si="0"/>
        <v>33743</v>
      </c>
      <c r="Z19" s="36"/>
      <c r="AA19" s="36" t="str">
        <f ca="1" t="shared" si="1"/>
        <v>07213</v>
      </c>
      <c r="AB19" s="36">
        <v>19</v>
      </c>
      <c r="AD19" s="165" t="s">
        <v>545</v>
      </c>
      <c r="AE19" s="36" t="s">
        <v>28</v>
      </c>
    </row>
    <row r="20" spans="2:31" ht="15" customHeight="1">
      <c r="B20" s="355"/>
      <c r="C20" s="364"/>
      <c r="D20" s="10" t="s">
        <v>303</v>
      </c>
      <c r="E20" s="115">
        <f t="shared" si="9"/>
        <v>21611</v>
      </c>
      <c r="F20" s="41">
        <f t="shared" si="10"/>
        <v>39870</v>
      </c>
      <c r="H20" s="361"/>
      <c r="I20" s="362"/>
      <c r="J20" s="17" t="s">
        <v>139</v>
      </c>
      <c r="K20" s="18"/>
      <c r="L20" s="41">
        <f t="shared" si="6"/>
        <v>0</v>
      </c>
      <c r="M20" s="136">
        <f t="shared" si="7"/>
        <v>0</v>
      </c>
      <c r="N20" s="137">
        <f t="shared" si="5"/>
        <v>0</v>
      </c>
      <c r="O20" s="274">
        <f t="shared" si="8"/>
        <v>58</v>
      </c>
      <c r="P20" s="41">
        <f>Y140</f>
        <v>0</v>
      </c>
      <c r="V20" s="36" t="s">
        <v>546</v>
      </c>
      <c r="W20" s="163" t="s">
        <v>518</v>
      </c>
      <c r="X20" s="163" t="s">
        <v>547</v>
      </c>
      <c r="Y20" s="36">
        <f ca="1" t="shared" si="0"/>
        <v>67212</v>
      </c>
      <c r="Z20" s="36"/>
      <c r="AA20" s="36" t="str">
        <f ca="1" t="shared" si="1"/>
        <v>07214</v>
      </c>
      <c r="AB20" s="36">
        <v>20</v>
      </c>
      <c r="AD20" s="165" t="s">
        <v>548</v>
      </c>
      <c r="AE20" s="36" t="s">
        <v>29</v>
      </c>
    </row>
    <row r="21" spans="2:31" ht="15" customHeight="1">
      <c r="B21" s="355"/>
      <c r="C21" s="364"/>
      <c r="D21" s="10" t="s">
        <v>305</v>
      </c>
      <c r="E21" s="115">
        <f t="shared" si="9"/>
        <v>10276</v>
      </c>
      <c r="F21" s="41">
        <f t="shared" si="10"/>
        <v>2477</v>
      </c>
      <c r="H21" s="361"/>
      <c r="I21" s="362"/>
      <c r="J21" s="17" t="s">
        <v>141</v>
      </c>
      <c r="K21" s="18"/>
      <c r="L21" s="41">
        <f t="shared" si="6"/>
        <v>33081</v>
      </c>
      <c r="M21" s="136">
        <f t="shared" si="7"/>
        <v>2080</v>
      </c>
      <c r="N21" s="137">
        <f t="shared" si="5"/>
        <v>2845</v>
      </c>
      <c r="O21" s="274">
        <f t="shared" si="8"/>
        <v>28072</v>
      </c>
      <c r="P21" s="41">
        <f>Y141+Y142</f>
        <v>0</v>
      </c>
      <c r="V21" s="36" t="s">
        <v>549</v>
      </c>
      <c r="W21" s="163" t="s">
        <v>518</v>
      </c>
      <c r="X21" s="163" t="s">
        <v>550</v>
      </c>
      <c r="Y21" s="36">
        <f ca="1" t="shared" si="0"/>
        <v>408</v>
      </c>
      <c r="Z21" s="36"/>
      <c r="AA21" s="36" t="str">
        <f ca="1" t="shared" si="1"/>
        <v>07301</v>
      </c>
      <c r="AB21" s="36">
        <v>21</v>
      </c>
      <c r="AD21" s="165" t="s">
        <v>551</v>
      </c>
      <c r="AE21" s="36" t="s">
        <v>30</v>
      </c>
    </row>
    <row r="22" spans="2:31" ht="15" customHeight="1" thickBot="1">
      <c r="B22" s="355"/>
      <c r="C22" s="364"/>
      <c r="D22" s="10" t="s">
        <v>307</v>
      </c>
      <c r="E22" s="115">
        <f t="shared" si="9"/>
        <v>1155</v>
      </c>
      <c r="F22" s="41">
        <f t="shared" si="10"/>
        <v>779</v>
      </c>
      <c r="H22" s="361"/>
      <c r="I22" s="362"/>
      <c r="J22" s="20" t="s">
        <v>529</v>
      </c>
      <c r="K22" s="21"/>
      <c r="L22" s="113">
        <f t="shared" si="6"/>
        <v>17</v>
      </c>
      <c r="M22" s="139">
        <f t="shared" si="7"/>
        <v>0</v>
      </c>
      <c r="N22" s="140">
        <f t="shared" si="5"/>
        <v>17</v>
      </c>
      <c r="O22" s="272" t="s">
        <v>3</v>
      </c>
      <c r="P22" s="113">
        <f>Y143</f>
        <v>0</v>
      </c>
      <c r="V22" s="36" t="s">
        <v>552</v>
      </c>
      <c r="W22" s="163" t="s">
        <v>518</v>
      </c>
      <c r="X22" s="163" t="s">
        <v>553</v>
      </c>
      <c r="Y22" s="36">
        <f ca="1" t="shared" si="0"/>
        <v>4797</v>
      </c>
      <c r="Z22" s="36"/>
      <c r="AA22" s="36" t="str">
        <f ca="1" t="shared" si="1"/>
        <v>07303</v>
      </c>
      <c r="AB22" s="36">
        <v>22</v>
      </c>
      <c r="AD22" s="165" t="s">
        <v>554</v>
      </c>
      <c r="AE22" s="36" t="s">
        <v>31</v>
      </c>
    </row>
    <row r="23" spans="2:31" ht="15" customHeight="1" thickBot="1">
      <c r="B23" s="355"/>
      <c r="C23" s="364"/>
      <c r="D23" s="10" t="s">
        <v>432</v>
      </c>
      <c r="E23" s="115">
        <f t="shared" si="9"/>
        <v>21</v>
      </c>
      <c r="F23" s="41">
        <f t="shared" si="10"/>
        <v>5</v>
      </c>
      <c r="H23" s="361"/>
      <c r="I23" s="11"/>
      <c r="J23" s="22" t="s">
        <v>532</v>
      </c>
      <c r="K23" s="23"/>
      <c r="L23" s="141">
        <f>SUM(L16:L22)</f>
        <v>81546</v>
      </c>
      <c r="M23" s="142">
        <f>SUM(M16:M22)</f>
        <v>11701</v>
      </c>
      <c r="N23" s="143">
        <f>SUM(N16:N22)</f>
        <v>21278</v>
      </c>
      <c r="O23" s="144">
        <f>SUM(O16:O21)</f>
        <v>44020</v>
      </c>
      <c r="P23" s="117">
        <f>SUM(P16:P21)</f>
        <v>2134</v>
      </c>
      <c r="V23" s="36" t="s">
        <v>555</v>
      </c>
      <c r="W23" s="163" t="s">
        <v>518</v>
      </c>
      <c r="X23" s="163" t="s">
        <v>556</v>
      </c>
      <c r="Y23" s="36">
        <f ca="1" t="shared" si="0"/>
        <v>817</v>
      </c>
      <c r="Z23" s="36"/>
      <c r="AA23" s="36" t="str">
        <f ca="1" t="shared" si="1"/>
        <v>07308</v>
      </c>
      <c r="AB23" s="36">
        <v>23</v>
      </c>
      <c r="AD23" s="165" t="s">
        <v>557</v>
      </c>
      <c r="AE23" s="36" t="s">
        <v>32</v>
      </c>
    </row>
    <row r="24" spans="2:31" ht="15" customHeight="1" thickBot="1">
      <c r="B24" s="355"/>
      <c r="C24" s="364"/>
      <c r="D24" s="10" t="s">
        <v>310</v>
      </c>
      <c r="E24" s="115">
        <f t="shared" si="9"/>
        <v>1745</v>
      </c>
      <c r="F24" s="41">
        <f t="shared" si="10"/>
        <v>2598</v>
      </c>
      <c r="H24" s="24"/>
      <c r="I24" s="259" t="s">
        <v>558</v>
      </c>
      <c r="J24" s="22"/>
      <c r="K24" s="22"/>
      <c r="L24" s="117">
        <f>SUM(L7,L23)</f>
        <v>701654</v>
      </c>
      <c r="M24" s="145">
        <f>M23</f>
        <v>11701</v>
      </c>
      <c r="N24" s="146">
        <f>SUM(N15,N23)</f>
        <v>92899</v>
      </c>
      <c r="O24" s="147">
        <f>SUM(O15,O23)</f>
        <v>47827</v>
      </c>
      <c r="P24" s="275">
        <f>SUM(P15,P23)</f>
        <v>20912</v>
      </c>
      <c r="V24" s="36" t="s">
        <v>559</v>
      </c>
      <c r="W24" s="163" t="s">
        <v>518</v>
      </c>
      <c r="X24" s="163" t="s">
        <v>560</v>
      </c>
      <c r="Y24" s="36">
        <f ca="1" t="shared" si="0"/>
        <v>21611</v>
      </c>
      <c r="Z24" s="36"/>
      <c r="AA24" s="36" t="str">
        <f ca="1" t="shared" si="1"/>
        <v>07322</v>
      </c>
      <c r="AB24" s="36">
        <v>24</v>
      </c>
      <c r="AD24" s="165" t="s">
        <v>561</v>
      </c>
      <c r="AE24" s="36" t="s">
        <v>33</v>
      </c>
    </row>
    <row r="25" spans="2:31" ht="15" customHeight="1">
      <c r="B25" s="355"/>
      <c r="C25" s="365"/>
      <c r="D25" s="14" t="s">
        <v>532</v>
      </c>
      <c r="E25" s="116">
        <f>SUM(E19:E24)</f>
        <v>35625</v>
      </c>
      <c r="F25" s="41">
        <f>SUM(F19:F24)</f>
        <v>45729</v>
      </c>
      <c r="H25" s="25" t="s">
        <v>499</v>
      </c>
      <c r="I25" s="26"/>
      <c r="J25" s="26"/>
      <c r="K25" s="27"/>
      <c r="L25" s="132">
        <f>Y57</f>
        <v>30226</v>
      </c>
      <c r="M25" s="148" t="s">
        <v>3</v>
      </c>
      <c r="N25" s="149" t="s">
        <v>3</v>
      </c>
      <c r="O25" s="135">
        <f>L25</f>
        <v>30226</v>
      </c>
      <c r="P25" s="276" t="s">
        <v>3</v>
      </c>
      <c r="V25" s="36" t="s">
        <v>562</v>
      </c>
      <c r="W25" s="163" t="s">
        <v>518</v>
      </c>
      <c r="X25" s="163" t="s">
        <v>563</v>
      </c>
      <c r="Y25" s="36">
        <f ca="1" t="shared" si="0"/>
        <v>10276</v>
      </c>
      <c r="Z25" s="36"/>
      <c r="AA25" s="36" t="str">
        <f ca="1" t="shared" si="1"/>
        <v>07342</v>
      </c>
      <c r="AB25" s="36">
        <v>25</v>
      </c>
      <c r="AD25" s="165" t="s">
        <v>564</v>
      </c>
      <c r="AE25" s="36" t="s">
        <v>34</v>
      </c>
    </row>
    <row r="26" spans="2:31" ht="15" customHeight="1" thickBot="1">
      <c r="B26" s="356"/>
      <c r="C26" s="58" t="s">
        <v>1</v>
      </c>
      <c r="D26" s="59"/>
      <c r="E26" s="113">
        <f>E18+E25</f>
        <v>549636</v>
      </c>
      <c r="F26" s="113">
        <f>F18+F25</f>
        <v>202107</v>
      </c>
      <c r="H26" s="28" t="s">
        <v>498</v>
      </c>
      <c r="I26" s="29"/>
      <c r="J26" s="29"/>
      <c r="K26" s="30"/>
      <c r="L26" s="114">
        <f>Y58</f>
        <v>11360</v>
      </c>
      <c r="M26" s="150" t="s">
        <v>3</v>
      </c>
      <c r="N26" s="151">
        <f>L26</f>
        <v>11360</v>
      </c>
      <c r="O26" s="152" t="s">
        <v>3</v>
      </c>
      <c r="P26" s="277" t="s">
        <v>3</v>
      </c>
      <c r="V26" s="36" t="s">
        <v>565</v>
      </c>
      <c r="W26" s="163" t="s">
        <v>518</v>
      </c>
      <c r="X26" s="163" t="s">
        <v>566</v>
      </c>
      <c r="Y26" s="36">
        <f ca="1" t="shared" si="0"/>
        <v>1155</v>
      </c>
      <c r="Z26" s="36"/>
      <c r="AA26" s="36" t="str">
        <f ca="1" t="shared" si="1"/>
        <v>07344</v>
      </c>
      <c r="AB26" s="36">
        <v>26</v>
      </c>
      <c r="AD26" s="165" t="s">
        <v>567</v>
      </c>
      <c r="AE26" s="36" t="s">
        <v>35</v>
      </c>
    </row>
    <row r="27" spans="8:31" ht="15" customHeight="1" thickBot="1">
      <c r="H27" s="371" t="s">
        <v>1</v>
      </c>
      <c r="I27" s="372"/>
      <c r="J27" s="372"/>
      <c r="K27" s="373"/>
      <c r="L27" s="153">
        <f>SUM(L24:L26)</f>
        <v>743240</v>
      </c>
      <c r="M27" s="154">
        <f>SUM(M24:M26)</f>
        <v>11701</v>
      </c>
      <c r="N27" s="155">
        <f>SUM(N24:N26)</f>
        <v>104259</v>
      </c>
      <c r="O27" s="156">
        <f>SUM(O24:O26)</f>
        <v>78053</v>
      </c>
      <c r="P27" s="156">
        <f>SUM(P24:P26)</f>
        <v>20912</v>
      </c>
      <c r="V27" s="36" t="s">
        <v>568</v>
      </c>
      <c r="W27" s="163" t="s">
        <v>518</v>
      </c>
      <c r="X27" s="163" t="s">
        <v>569</v>
      </c>
      <c r="Y27" s="36">
        <f ca="1" t="shared" si="0"/>
        <v>21</v>
      </c>
      <c r="Z27" s="36"/>
      <c r="AA27" s="36" t="str">
        <f ca="1" t="shared" si="1"/>
        <v>07362</v>
      </c>
      <c r="AB27" s="36">
        <v>27</v>
      </c>
      <c r="AD27" s="165" t="s">
        <v>570</v>
      </c>
      <c r="AE27" s="36" t="s">
        <v>36</v>
      </c>
    </row>
    <row r="28" spans="6:31" ht="15" customHeight="1" thickBot="1">
      <c r="F28" s="5"/>
      <c r="H28" s="31" t="s">
        <v>571</v>
      </c>
      <c r="I28" s="31"/>
      <c r="J28" s="31"/>
      <c r="K28" s="31"/>
      <c r="V28" s="36" t="s">
        <v>572</v>
      </c>
      <c r="W28" s="163" t="s">
        <v>518</v>
      </c>
      <c r="X28" s="163" t="s">
        <v>573</v>
      </c>
      <c r="Y28" s="36">
        <f ca="1" t="shared" si="0"/>
        <v>1745</v>
      </c>
      <c r="Z28" s="36"/>
      <c r="AA28" s="36" t="str">
        <f ca="1" t="shared" si="1"/>
        <v>07364</v>
      </c>
      <c r="AB28" s="36">
        <v>28</v>
      </c>
      <c r="AD28" s="165" t="s">
        <v>574</v>
      </c>
      <c r="AE28" s="36" t="s">
        <v>37</v>
      </c>
    </row>
    <row r="29" spans="2:31" ht="15" customHeight="1">
      <c r="B29" s="62"/>
      <c r="C29" s="265" t="s">
        <v>278</v>
      </c>
      <c r="D29" s="7"/>
      <c r="E29" s="112">
        <f>E26</f>
        <v>549636</v>
      </c>
      <c r="F29" s="65"/>
      <c r="L29" s="66"/>
      <c r="M29" s="6" t="s">
        <v>499</v>
      </c>
      <c r="N29" s="6" t="s">
        <v>575</v>
      </c>
      <c r="O29" s="7" t="s">
        <v>119</v>
      </c>
      <c r="V29" s="36" t="s">
        <v>576</v>
      </c>
      <c r="W29" s="163" t="s">
        <v>518</v>
      </c>
      <c r="X29" s="163" t="s">
        <v>577</v>
      </c>
      <c r="Y29" s="36">
        <f ca="1" t="shared" si="0"/>
        <v>657</v>
      </c>
      <c r="Z29" s="36"/>
      <c r="AA29" s="36" t="str">
        <f ca="1" t="shared" si="1"/>
        <v>07367</v>
      </c>
      <c r="AB29" s="36">
        <v>29</v>
      </c>
      <c r="AD29" s="165" t="s">
        <v>578</v>
      </c>
      <c r="AE29" s="36" t="s">
        <v>38</v>
      </c>
    </row>
    <row r="30" spans="2:31" ht="15" customHeight="1">
      <c r="B30" s="63"/>
      <c r="C30" s="61" t="s">
        <v>280</v>
      </c>
      <c r="D30" s="8"/>
      <c r="E30" s="41">
        <f>F26</f>
        <v>202107</v>
      </c>
      <c r="F30" s="65"/>
      <c r="L30" s="67" t="s">
        <v>579</v>
      </c>
      <c r="M30" s="137">
        <f aca="true" t="shared" si="11" ref="M30:M39">Y74</f>
        <v>23949</v>
      </c>
      <c r="N30" s="137">
        <f aca="true" t="shared" si="12" ref="N30:N49">Y93</f>
        <v>1481</v>
      </c>
      <c r="O30" s="138">
        <f aca="true" t="shared" si="13" ref="O30:O39">Y113</f>
        <v>29289</v>
      </c>
      <c r="V30" s="36" t="s">
        <v>580</v>
      </c>
      <c r="W30" s="163" t="s">
        <v>518</v>
      </c>
      <c r="X30" s="163" t="s">
        <v>581</v>
      </c>
      <c r="Y30" s="36">
        <f ca="1" t="shared" si="0"/>
        <v>152605</v>
      </c>
      <c r="Z30" s="36"/>
      <c r="AA30" s="36" t="str">
        <f ca="1" t="shared" si="1"/>
        <v>07368</v>
      </c>
      <c r="AB30" s="36">
        <v>30</v>
      </c>
      <c r="AD30" s="165" t="s">
        <v>582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30730</v>
      </c>
      <c r="F31" s="65"/>
      <c r="L31" s="67" t="s">
        <v>478</v>
      </c>
      <c r="M31" s="137">
        <f t="shared" si="11"/>
        <v>136</v>
      </c>
      <c r="N31" s="137">
        <f t="shared" si="12"/>
        <v>35</v>
      </c>
      <c r="O31" s="138">
        <f t="shared" si="13"/>
        <v>73</v>
      </c>
      <c r="V31" s="36" t="s">
        <v>583</v>
      </c>
      <c r="W31" s="163" t="s">
        <v>518</v>
      </c>
      <c r="X31" s="163" t="s">
        <v>584</v>
      </c>
      <c r="Y31" s="36">
        <f ca="1" t="shared" si="0"/>
        <v>1402</v>
      </c>
      <c r="Z31" s="36"/>
      <c r="AA31" s="36" t="str">
        <f ca="1" t="shared" si="1"/>
        <v>07402</v>
      </c>
      <c r="AB31" s="36">
        <v>31</v>
      </c>
      <c r="AD31" s="165" t="s">
        <v>585</v>
      </c>
      <c r="AE31" s="36" t="s">
        <v>40</v>
      </c>
    </row>
    <row r="32" spans="2:31" ht="15" customHeight="1" thickBot="1">
      <c r="B32" s="344" t="s">
        <v>586</v>
      </c>
      <c r="C32" s="345"/>
      <c r="D32" s="346"/>
      <c r="E32" s="113">
        <f>SUM(E29:E31)</f>
        <v>782473</v>
      </c>
      <c r="F32" s="65"/>
      <c r="L32" s="67" t="s">
        <v>479</v>
      </c>
      <c r="M32" s="137">
        <f t="shared" si="11"/>
        <v>861</v>
      </c>
      <c r="N32" s="137">
        <f t="shared" si="12"/>
        <v>673</v>
      </c>
      <c r="O32" s="138">
        <f t="shared" si="13"/>
        <v>357</v>
      </c>
      <c r="V32" s="36" t="s">
        <v>587</v>
      </c>
      <c r="W32" s="163" t="s">
        <v>518</v>
      </c>
      <c r="X32" s="163" t="s">
        <v>588</v>
      </c>
      <c r="Y32" s="36">
        <f ca="1" t="shared" si="0"/>
        <v>1283</v>
      </c>
      <c r="Z32" s="36"/>
      <c r="AA32" s="36" t="str">
        <f ca="1" t="shared" si="1"/>
        <v>07405</v>
      </c>
      <c r="AB32" s="36">
        <v>32</v>
      </c>
      <c r="AD32" s="165" t="s">
        <v>589</v>
      </c>
      <c r="AE32" s="36" t="s">
        <v>41</v>
      </c>
    </row>
    <row r="33" spans="12:31" ht="15" customHeight="1">
      <c r="L33" s="67" t="s">
        <v>480</v>
      </c>
      <c r="M33" s="137">
        <f t="shared" si="11"/>
        <v>3033</v>
      </c>
      <c r="N33" s="137">
        <f t="shared" si="12"/>
        <v>15628</v>
      </c>
      <c r="O33" s="138">
        <f t="shared" si="13"/>
        <v>358</v>
      </c>
      <c r="V33" s="36" t="s">
        <v>590</v>
      </c>
      <c r="W33" s="163" t="s">
        <v>518</v>
      </c>
      <c r="X33" s="163" t="s">
        <v>591</v>
      </c>
      <c r="Y33" s="36">
        <f ca="1" t="shared" si="0"/>
        <v>5</v>
      </c>
      <c r="Z33" s="36"/>
      <c r="AA33" s="36" t="str">
        <f ca="1" t="shared" si="1"/>
        <v>07407</v>
      </c>
      <c r="AB33" s="36">
        <v>33</v>
      </c>
      <c r="AD33" s="165" t="s">
        <v>592</v>
      </c>
      <c r="AE33" s="36" t="s">
        <v>42</v>
      </c>
    </row>
    <row r="34" spans="12:31" ht="15" customHeight="1">
      <c r="L34" s="67" t="s">
        <v>481</v>
      </c>
      <c r="M34" s="137">
        <f t="shared" si="11"/>
        <v>1516</v>
      </c>
      <c r="N34" s="137">
        <f t="shared" si="12"/>
        <v>12062</v>
      </c>
      <c r="O34" s="138">
        <f t="shared" si="13"/>
        <v>593</v>
      </c>
      <c r="V34" s="36" t="s">
        <v>593</v>
      </c>
      <c r="W34" s="163" t="s">
        <v>518</v>
      </c>
      <c r="X34" s="163" t="s">
        <v>594</v>
      </c>
      <c r="Y34" s="36">
        <f ca="1" t="shared" si="0"/>
        <v>426</v>
      </c>
      <c r="Z34" s="36"/>
      <c r="AA34" s="36" t="str">
        <f ca="1" t="shared" si="1"/>
        <v>07408</v>
      </c>
      <c r="AB34" s="36">
        <v>34</v>
      </c>
      <c r="AD34" s="165" t="s">
        <v>595</v>
      </c>
      <c r="AE34" s="36" t="s">
        <v>43</v>
      </c>
    </row>
    <row r="35" spans="12:31" ht="15" customHeight="1">
      <c r="L35" s="67" t="s">
        <v>2</v>
      </c>
      <c r="M35" s="137">
        <f t="shared" si="11"/>
        <v>103</v>
      </c>
      <c r="N35" s="137">
        <f t="shared" si="12"/>
        <v>4975</v>
      </c>
      <c r="O35" s="138">
        <f t="shared" si="13"/>
        <v>18</v>
      </c>
      <c r="V35" s="36" t="s">
        <v>596</v>
      </c>
      <c r="W35" s="163" t="s">
        <v>518</v>
      </c>
      <c r="X35" s="163" t="s">
        <v>597</v>
      </c>
      <c r="Y35" s="36">
        <f ca="1" t="shared" si="0"/>
        <v>0</v>
      </c>
      <c r="Z35" s="36"/>
      <c r="AA35" s="36" t="str">
        <f ca="1" t="shared" si="1"/>
        <v>07421</v>
      </c>
      <c r="AB35" s="36">
        <v>35</v>
      </c>
      <c r="AD35" s="165" t="s">
        <v>598</v>
      </c>
      <c r="AE35" s="36" t="s">
        <v>44</v>
      </c>
    </row>
    <row r="36" spans="2:31" ht="15" customHeight="1">
      <c r="B36" s="25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収集ごみ（混合ごみ＋可燃ごみ＋不燃ごみ＋資源ごみ＋粗大ごみ＋その他）＝670,389t/年</v>
      </c>
      <c r="C36" s="255"/>
      <c r="L36" s="67" t="s">
        <v>482</v>
      </c>
      <c r="M36" s="137">
        <f t="shared" si="11"/>
        <v>0</v>
      </c>
      <c r="N36" s="137">
        <f t="shared" si="12"/>
        <v>2773</v>
      </c>
      <c r="O36" s="138">
        <f t="shared" si="13"/>
        <v>0</v>
      </c>
      <c r="V36" s="36" t="s">
        <v>599</v>
      </c>
      <c r="W36" s="163" t="s">
        <v>518</v>
      </c>
      <c r="X36" s="163" t="s">
        <v>600</v>
      </c>
      <c r="Y36" s="36">
        <f ca="1" t="shared" si="0"/>
        <v>39870</v>
      </c>
      <c r="Z36" s="36"/>
      <c r="AA36" s="36" t="str">
        <f ca="1" t="shared" si="1"/>
        <v>07422</v>
      </c>
      <c r="AB36" s="36">
        <v>36</v>
      </c>
      <c r="AD36" s="165" t="s">
        <v>601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計画収集量（収集ごみ＋直接搬入ごみ）＝751,743t/年</v>
      </c>
      <c r="L37" s="67" t="s">
        <v>602</v>
      </c>
      <c r="M37" s="137">
        <f t="shared" si="11"/>
        <v>166</v>
      </c>
      <c r="N37" s="137">
        <f t="shared" si="12"/>
        <v>5427</v>
      </c>
      <c r="O37" s="138">
        <f t="shared" si="13"/>
        <v>11</v>
      </c>
      <c r="V37" s="36" t="s">
        <v>603</v>
      </c>
      <c r="W37" s="163" t="s">
        <v>518</v>
      </c>
      <c r="X37" s="163" t="s">
        <v>604</v>
      </c>
      <c r="Y37" s="36">
        <f ca="1" t="shared" si="0"/>
        <v>2477</v>
      </c>
      <c r="Z37" s="36"/>
      <c r="AA37" s="36" t="str">
        <f ca="1" t="shared" si="1"/>
        <v>07423</v>
      </c>
      <c r="AB37" s="36">
        <v>37</v>
      </c>
      <c r="AD37" s="165" t="s">
        <v>605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ごみ総排出量（計画収集量＋集団回収量）＝782,473t/年</v>
      </c>
      <c r="L38" s="67" t="s">
        <v>606</v>
      </c>
      <c r="M38" s="137">
        <f t="shared" si="11"/>
        <v>304</v>
      </c>
      <c r="N38" s="137">
        <f t="shared" si="12"/>
        <v>64</v>
      </c>
      <c r="O38" s="138">
        <f t="shared" si="13"/>
        <v>0</v>
      </c>
      <c r="V38" s="36" t="s">
        <v>607</v>
      </c>
      <c r="W38" s="163" t="s">
        <v>518</v>
      </c>
      <c r="X38" s="163" t="s">
        <v>608</v>
      </c>
      <c r="Y38" s="36">
        <f ca="1" t="shared" si="0"/>
        <v>779</v>
      </c>
      <c r="Z38" s="36"/>
      <c r="AA38" s="36" t="str">
        <f ca="1" t="shared" si="1"/>
        <v>07444</v>
      </c>
      <c r="AB38" s="36">
        <v>38</v>
      </c>
      <c r="AD38" s="165" t="s">
        <v>609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ごみ処理量（直接最終処分量＋直接焼却量＋焼却以外の中間処理量＋直接資源化量）＝743,240t/年</v>
      </c>
      <c r="L39" s="67" t="s">
        <v>485</v>
      </c>
      <c r="M39" s="137">
        <f t="shared" si="11"/>
        <v>3</v>
      </c>
      <c r="N39" s="137">
        <f t="shared" si="12"/>
        <v>447</v>
      </c>
      <c r="O39" s="138">
        <f t="shared" si="13"/>
        <v>18</v>
      </c>
      <c r="V39" s="36" t="s">
        <v>610</v>
      </c>
      <c r="W39" s="163" t="s">
        <v>518</v>
      </c>
      <c r="X39" s="163" t="s">
        <v>611</v>
      </c>
      <c r="Y39" s="36">
        <f ca="1" t="shared" si="0"/>
        <v>5</v>
      </c>
      <c r="Z39" s="36"/>
      <c r="AA39" s="36" t="str">
        <f ca="1" t="shared" si="1"/>
        <v>07445</v>
      </c>
      <c r="AB39" s="36">
        <v>39</v>
      </c>
      <c r="AD39" s="165" t="s">
        <v>612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１人１日あたりごみ排出量（ごみ総排出量/総人口）＝1,068g/人日</v>
      </c>
      <c r="L40" s="67" t="s">
        <v>486</v>
      </c>
      <c r="M40" s="124" t="s">
        <v>3</v>
      </c>
      <c r="N40" s="137">
        <f t="shared" si="12"/>
        <v>0</v>
      </c>
      <c r="O40" s="125" t="s">
        <v>3</v>
      </c>
      <c r="V40" s="36" t="s">
        <v>613</v>
      </c>
      <c r="W40" s="163" t="s">
        <v>518</v>
      </c>
      <c r="X40" s="163" t="s">
        <v>614</v>
      </c>
      <c r="Y40" s="36">
        <f ca="1" t="shared" si="0"/>
        <v>2598</v>
      </c>
      <c r="Z40" s="36"/>
      <c r="AA40" s="36" t="str">
        <f ca="1" t="shared" si="1"/>
        <v>07446</v>
      </c>
      <c r="AB40" s="36">
        <v>40</v>
      </c>
      <c r="AD40" s="165" t="s">
        <v>615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リサイクル率（[資源化量合計＋集団回収量]/[ごみ処理量＋集団回収量]）＝14.06％</v>
      </c>
      <c r="L41" s="67" t="s">
        <v>487</v>
      </c>
      <c r="M41" s="124" t="s">
        <v>3</v>
      </c>
      <c r="N41" s="137">
        <f t="shared" si="12"/>
        <v>0</v>
      </c>
      <c r="O41" s="125" t="s">
        <v>3</v>
      </c>
      <c r="W41" s="163"/>
      <c r="X41" s="163"/>
      <c r="Z41" s="36"/>
      <c r="AA41" s="36" t="str">
        <f ca="1" t="shared" si="1"/>
        <v>07447</v>
      </c>
      <c r="AB41" s="36">
        <v>41</v>
      </c>
      <c r="AD41" s="165" t="s">
        <v>616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中間処理による減量化量（施設処理量-施設処理後資源化量-施設処理後残渣処分量）＝560,928t/年</v>
      </c>
      <c r="L42" s="67" t="s">
        <v>488</v>
      </c>
      <c r="M42" s="124" t="s">
        <v>3</v>
      </c>
      <c r="N42" s="137">
        <f t="shared" si="12"/>
        <v>873</v>
      </c>
      <c r="O42" s="125" t="s">
        <v>3</v>
      </c>
      <c r="V42" s="36" t="s">
        <v>513</v>
      </c>
      <c r="W42" s="163" t="s">
        <v>617</v>
      </c>
      <c r="X42" s="36" t="s">
        <v>4</v>
      </c>
      <c r="Y42" s="36">
        <f aca="true" ca="1" t="shared" si="14" ref="Y42:Y83">IF(Y$2=0,INDIRECT(W42&amp;"!"&amp;X42&amp;$AB$2),0)</f>
        <v>620108</v>
      </c>
      <c r="Z42" s="36"/>
      <c r="AA42" s="36" t="str">
        <f ca="1" t="shared" si="1"/>
        <v>07461</v>
      </c>
      <c r="AB42" s="36">
        <v>42</v>
      </c>
      <c r="AD42" s="165" t="s">
        <v>618</v>
      </c>
      <c r="AE42" s="36" t="s">
        <v>51</v>
      </c>
    </row>
    <row r="43" spans="12:31" ht="15" customHeight="1">
      <c r="L43" s="67" t="s">
        <v>619</v>
      </c>
      <c r="M43" s="124" t="s">
        <v>3</v>
      </c>
      <c r="N43" s="137">
        <f t="shared" si="12"/>
        <v>0</v>
      </c>
      <c r="O43" s="125" t="s">
        <v>3</v>
      </c>
      <c r="U43" s="1" t="s">
        <v>516</v>
      </c>
      <c r="V43" s="36" t="s">
        <v>500</v>
      </c>
      <c r="W43" s="163" t="s">
        <v>617</v>
      </c>
      <c r="X43" s="36" t="s">
        <v>620</v>
      </c>
      <c r="Y43" s="36">
        <f ca="1" t="shared" si="14"/>
        <v>9621</v>
      </c>
      <c r="Z43" s="36"/>
      <c r="AA43" s="36" t="str">
        <f ca="1" t="shared" si="1"/>
        <v>07464</v>
      </c>
      <c r="AB43" s="36">
        <v>43</v>
      </c>
      <c r="AD43" s="165" t="s">
        <v>621</v>
      </c>
      <c r="AE43" s="36" t="s">
        <v>52</v>
      </c>
    </row>
    <row r="44" spans="12:31" ht="15" customHeight="1">
      <c r="L44" s="67" t="s">
        <v>622</v>
      </c>
      <c r="M44" s="124" t="s">
        <v>3</v>
      </c>
      <c r="N44" s="137">
        <f t="shared" si="12"/>
        <v>0</v>
      </c>
      <c r="O44" s="125" t="s">
        <v>3</v>
      </c>
      <c r="U44" s="1" t="s">
        <v>516</v>
      </c>
      <c r="V44" s="36" t="s">
        <v>133</v>
      </c>
      <c r="W44" s="163" t="s">
        <v>617</v>
      </c>
      <c r="X44" s="36" t="s">
        <v>623</v>
      </c>
      <c r="Y44" s="36">
        <f ca="1" t="shared" si="14"/>
        <v>0</v>
      </c>
      <c r="Z44" s="36"/>
      <c r="AA44" s="36" t="str">
        <f ca="1" t="shared" si="1"/>
        <v>07465</v>
      </c>
      <c r="AB44" s="36">
        <v>44</v>
      </c>
      <c r="AD44" s="165" t="s">
        <v>624</v>
      </c>
      <c r="AE44" s="36" t="s">
        <v>53</v>
      </c>
    </row>
    <row r="45" spans="11:31" ht="15" customHeight="1">
      <c r="K45" s="49"/>
      <c r="L45" s="67" t="s">
        <v>625</v>
      </c>
      <c r="M45" s="124" t="s">
        <v>3</v>
      </c>
      <c r="N45" s="137">
        <f t="shared" si="12"/>
        <v>0</v>
      </c>
      <c r="O45" s="125" t="s">
        <v>3</v>
      </c>
      <c r="U45" s="1" t="s">
        <v>516</v>
      </c>
      <c r="V45" s="36" t="s">
        <v>135</v>
      </c>
      <c r="W45" s="163" t="s">
        <v>617</v>
      </c>
      <c r="X45" s="36" t="s">
        <v>626</v>
      </c>
      <c r="Y45" s="36">
        <f ca="1" t="shared" si="14"/>
        <v>0</v>
      </c>
      <c r="Z45" s="36"/>
      <c r="AA45" s="36" t="str">
        <f ca="1" t="shared" si="1"/>
        <v>07466</v>
      </c>
      <c r="AB45" s="36">
        <v>45</v>
      </c>
      <c r="AD45" s="165" t="s">
        <v>627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516</v>
      </c>
      <c r="V46" s="36" t="s">
        <v>137</v>
      </c>
      <c r="W46" s="163" t="s">
        <v>617</v>
      </c>
      <c r="X46" s="36" t="s">
        <v>527</v>
      </c>
      <c r="Y46" s="36">
        <f ca="1" t="shared" si="14"/>
        <v>0</v>
      </c>
      <c r="Z46" s="36"/>
      <c r="AA46" s="36" t="str">
        <f ca="1" t="shared" si="1"/>
        <v>07481</v>
      </c>
      <c r="AB46" s="36">
        <v>46</v>
      </c>
      <c r="AD46" s="165" t="s">
        <v>628</v>
      </c>
      <c r="AE46" s="36" t="s">
        <v>55</v>
      </c>
    </row>
    <row r="47" spans="11:31" ht="15" customHeight="1">
      <c r="K47" s="49"/>
      <c r="L47" s="67" t="s">
        <v>629</v>
      </c>
      <c r="M47" s="124" t="s">
        <v>3</v>
      </c>
      <c r="N47" s="137">
        <f t="shared" si="12"/>
        <v>1311</v>
      </c>
      <c r="O47" s="125" t="s">
        <v>3</v>
      </c>
      <c r="U47" s="1" t="s">
        <v>516</v>
      </c>
      <c r="V47" s="36" t="s">
        <v>139</v>
      </c>
      <c r="W47" s="163" t="s">
        <v>617</v>
      </c>
      <c r="X47" s="36" t="s">
        <v>630</v>
      </c>
      <c r="Y47" s="36">
        <f ca="1" t="shared" si="14"/>
        <v>0</v>
      </c>
      <c r="Z47" s="36"/>
      <c r="AA47" s="36" t="str">
        <f ca="1" t="shared" si="1"/>
        <v>07482</v>
      </c>
      <c r="AB47" s="36">
        <v>47</v>
      </c>
      <c r="AD47" s="165" t="s">
        <v>631</v>
      </c>
      <c r="AE47" s="36" t="s">
        <v>56</v>
      </c>
    </row>
    <row r="48" spans="11:31" ht="15" customHeight="1">
      <c r="K48" s="49"/>
      <c r="L48" s="68" t="s">
        <v>632</v>
      </c>
      <c r="M48" s="137">
        <f>Y91</f>
        <v>2</v>
      </c>
      <c r="N48" s="137">
        <f t="shared" si="12"/>
        <v>0</v>
      </c>
      <c r="O48" s="138">
        <f>Y130</f>
        <v>1</v>
      </c>
      <c r="U48" s="1" t="s">
        <v>516</v>
      </c>
      <c r="V48" s="36" t="s">
        <v>141</v>
      </c>
      <c r="W48" s="163" t="s">
        <v>617</v>
      </c>
      <c r="X48" s="36" t="s">
        <v>633</v>
      </c>
      <c r="Y48" s="36">
        <f ca="1" t="shared" si="14"/>
        <v>2080</v>
      </c>
      <c r="Z48" s="36"/>
      <c r="AA48" s="36" t="str">
        <f ca="1" t="shared" si="1"/>
        <v>07483</v>
      </c>
      <c r="AB48" s="36">
        <v>48</v>
      </c>
      <c r="AD48" s="165" t="s">
        <v>634</v>
      </c>
      <c r="AE48" s="36" t="s">
        <v>57</v>
      </c>
    </row>
    <row r="49" spans="12:31" ht="15" customHeight="1" thickBot="1">
      <c r="L49" s="69" t="s">
        <v>432</v>
      </c>
      <c r="M49" s="140">
        <f>Y92</f>
        <v>153</v>
      </c>
      <c r="N49" s="137">
        <f t="shared" si="12"/>
        <v>2078</v>
      </c>
      <c r="O49" s="157">
        <f>Y131</f>
        <v>12</v>
      </c>
      <c r="U49" s="1" t="s">
        <v>516</v>
      </c>
      <c r="V49" s="36" t="s">
        <v>529</v>
      </c>
      <c r="W49" s="163" t="s">
        <v>617</v>
      </c>
      <c r="X49" s="36" t="s">
        <v>635</v>
      </c>
      <c r="Y49" s="36">
        <f ca="1" t="shared" si="14"/>
        <v>0</v>
      </c>
      <c r="Z49" s="36"/>
      <c r="AA49" s="36" t="str">
        <f ca="1" t="shared" si="1"/>
        <v>07484</v>
      </c>
      <c r="AB49" s="36">
        <v>49</v>
      </c>
      <c r="AD49" s="165" t="s">
        <v>636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30226</v>
      </c>
      <c r="N50" s="146">
        <f>SUM(N30:N49)</f>
        <v>47827</v>
      </c>
      <c r="O50" s="147">
        <f>SUM(O30:O49)</f>
        <v>30730</v>
      </c>
      <c r="U50" s="1" t="s">
        <v>504</v>
      </c>
      <c r="V50" s="36" t="s">
        <v>500</v>
      </c>
      <c r="W50" s="163" t="s">
        <v>617</v>
      </c>
      <c r="X50" s="36" t="s">
        <v>8</v>
      </c>
      <c r="Y50" s="36">
        <f ca="1" t="shared" si="14"/>
        <v>48207</v>
      </c>
      <c r="Z50" s="36"/>
      <c r="AA50" s="36" t="str">
        <f ca="1" t="shared" si="1"/>
        <v>07501</v>
      </c>
      <c r="AB50" s="36">
        <v>50</v>
      </c>
      <c r="AD50" s="165" t="s">
        <v>637</v>
      </c>
      <c r="AE50" s="36" t="s">
        <v>59</v>
      </c>
    </row>
    <row r="51" spans="12:31" ht="15" customHeight="1">
      <c r="L51" s="50"/>
      <c r="M51" s="51"/>
      <c r="U51" s="1" t="s">
        <v>504</v>
      </c>
      <c r="V51" s="36" t="s">
        <v>133</v>
      </c>
      <c r="W51" s="163" t="s">
        <v>617</v>
      </c>
      <c r="X51" s="36" t="s">
        <v>9</v>
      </c>
      <c r="Y51" s="36">
        <f ca="1" t="shared" si="14"/>
        <v>241</v>
      </c>
      <c r="Z51" s="36"/>
      <c r="AA51" s="36" t="str">
        <f ca="1" t="shared" si="1"/>
        <v>07502</v>
      </c>
      <c r="AB51" s="36">
        <v>51</v>
      </c>
      <c r="AD51" s="165" t="s">
        <v>638</v>
      </c>
      <c r="AE51" s="36" t="s">
        <v>60</v>
      </c>
    </row>
    <row r="52" spans="21:31" ht="15" customHeight="1" hidden="1">
      <c r="U52" s="1" t="s">
        <v>504</v>
      </c>
      <c r="V52" s="36" t="s">
        <v>135</v>
      </c>
      <c r="W52" s="163" t="s">
        <v>617</v>
      </c>
      <c r="X52" s="36" t="s">
        <v>6</v>
      </c>
      <c r="Y52" s="36">
        <f ca="1" t="shared" si="14"/>
        <v>0</v>
      </c>
      <c r="Z52" s="36"/>
      <c r="AA52" s="36" t="str">
        <f ca="1" t="shared" si="1"/>
        <v>07503</v>
      </c>
      <c r="AB52" s="36">
        <v>52</v>
      </c>
      <c r="AD52" s="165" t="s">
        <v>639</v>
      </c>
      <c r="AE52" s="36" t="s">
        <v>61</v>
      </c>
    </row>
    <row r="53" spans="21:31" ht="15" customHeight="1" hidden="1">
      <c r="U53" s="1" t="s">
        <v>504</v>
      </c>
      <c r="V53" s="36" t="s">
        <v>137</v>
      </c>
      <c r="W53" s="163" t="s">
        <v>617</v>
      </c>
      <c r="X53" s="36" t="s">
        <v>10</v>
      </c>
      <c r="Y53" s="36">
        <f ca="1" t="shared" si="14"/>
        <v>0</v>
      </c>
      <c r="Z53" s="36"/>
      <c r="AA53" s="36" t="str">
        <f ca="1" t="shared" si="1"/>
        <v>07504</v>
      </c>
      <c r="AB53" s="36">
        <v>53</v>
      </c>
      <c r="AD53" s="165" t="s">
        <v>693</v>
      </c>
      <c r="AE53" s="36" t="s">
        <v>694</v>
      </c>
    </row>
    <row r="54" spans="21:28" ht="15" customHeight="1" hidden="1">
      <c r="U54" s="1" t="s">
        <v>504</v>
      </c>
      <c r="V54" s="36" t="s">
        <v>139</v>
      </c>
      <c r="W54" s="163" t="s">
        <v>617</v>
      </c>
      <c r="X54" s="36" t="s">
        <v>11</v>
      </c>
      <c r="Y54" s="36">
        <f ca="1" t="shared" si="14"/>
        <v>0</v>
      </c>
      <c r="Z54" s="36"/>
      <c r="AA54" s="36" t="str">
        <f ca="1" t="shared" si="1"/>
        <v>07505</v>
      </c>
      <c r="AB54" s="36">
        <v>54</v>
      </c>
    </row>
    <row r="55" spans="21:28" ht="15" customHeight="1" hidden="1">
      <c r="U55" s="1" t="s">
        <v>504</v>
      </c>
      <c r="V55" s="36" t="s">
        <v>141</v>
      </c>
      <c r="W55" s="163" t="s">
        <v>617</v>
      </c>
      <c r="X55" s="36" t="s">
        <v>12</v>
      </c>
      <c r="Y55" s="36">
        <f ca="1" t="shared" si="14"/>
        <v>33081</v>
      </c>
      <c r="Z55" s="36"/>
      <c r="AA55" s="36" t="str">
        <f ca="1" t="shared" si="1"/>
        <v>07521</v>
      </c>
      <c r="AB55" s="36">
        <v>55</v>
      </c>
    </row>
    <row r="56" spans="21:28" ht="15" customHeight="1" hidden="1">
      <c r="U56" s="1" t="s">
        <v>504</v>
      </c>
      <c r="V56" s="36" t="s">
        <v>529</v>
      </c>
      <c r="W56" s="163" t="s">
        <v>617</v>
      </c>
      <c r="X56" s="36" t="s">
        <v>7</v>
      </c>
      <c r="Y56" s="36">
        <f ca="1" t="shared" si="14"/>
        <v>17</v>
      </c>
      <c r="Z56" s="36"/>
      <c r="AA56" s="36" t="str">
        <f ca="1" t="shared" si="1"/>
        <v>07522</v>
      </c>
      <c r="AB56" s="36">
        <v>56</v>
      </c>
    </row>
    <row r="57" spans="22:28" ht="15" customHeight="1" hidden="1">
      <c r="V57" s="36" t="s">
        <v>499</v>
      </c>
      <c r="W57" s="163" t="s">
        <v>617</v>
      </c>
      <c r="X57" s="36" t="s">
        <v>13</v>
      </c>
      <c r="Y57" s="36">
        <f ca="1" t="shared" si="14"/>
        <v>30226</v>
      </c>
      <c r="Z57" s="36"/>
      <c r="AA57" s="36" t="str">
        <f ca="1" t="shared" si="1"/>
        <v>07541</v>
      </c>
      <c r="AB57" s="36">
        <v>57</v>
      </c>
    </row>
    <row r="58" spans="22:28" ht="15" customHeight="1" hidden="1">
      <c r="V58" s="36" t="s">
        <v>498</v>
      </c>
      <c r="W58" s="163" t="s">
        <v>617</v>
      </c>
      <c r="X58" s="36" t="s">
        <v>14</v>
      </c>
      <c r="Y58" s="36">
        <f ca="1" t="shared" si="14"/>
        <v>11360</v>
      </c>
      <c r="Z58" s="36"/>
      <c r="AA58" s="36" t="str">
        <f ca="1" t="shared" si="1"/>
        <v>07542</v>
      </c>
      <c r="AB58" s="36">
        <v>58</v>
      </c>
    </row>
    <row r="59" spans="21:28" ht="15" customHeight="1" hidden="1">
      <c r="U59" s="1" t="s">
        <v>640</v>
      </c>
      <c r="V59" s="36" t="s">
        <v>130</v>
      </c>
      <c r="W59" s="163" t="s">
        <v>617</v>
      </c>
      <c r="X59" s="36" t="s">
        <v>641</v>
      </c>
      <c r="Y59" s="36">
        <f ca="1" t="shared" si="14"/>
        <v>71621</v>
      </c>
      <c r="Z59" s="36"/>
      <c r="AA59" s="36" t="str">
        <f ca="1" t="shared" si="1"/>
        <v>07543</v>
      </c>
      <c r="AB59" s="36">
        <v>59</v>
      </c>
    </row>
    <row r="60" spans="21:28" ht="13.5" hidden="1">
      <c r="U60" s="1" t="s">
        <v>640</v>
      </c>
      <c r="V60" s="36" t="s">
        <v>500</v>
      </c>
      <c r="W60" s="163" t="s">
        <v>617</v>
      </c>
      <c r="X60" s="36" t="s">
        <v>642</v>
      </c>
      <c r="Y60" s="36">
        <f ca="1" t="shared" si="14"/>
        <v>18416</v>
      </c>
      <c r="Z60" s="36"/>
      <c r="AA60" s="36" t="str">
        <f ca="1" t="shared" si="1"/>
        <v>07544</v>
      </c>
      <c r="AB60" s="36">
        <v>60</v>
      </c>
    </row>
    <row r="61" spans="21:28" ht="13.5" hidden="1">
      <c r="U61" s="1" t="s">
        <v>640</v>
      </c>
      <c r="V61" s="36" t="s">
        <v>133</v>
      </c>
      <c r="W61" s="163" t="s">
        <v>617</v>
      </c>
      <c r="X61" s="36" t="s">
        <v>643</v>
      </c>
      <c r="Y61" s="36">
        <f ca="1" t="shared" si="14"/>
        <v>0</v>
      </c>
      <c r="Z61" s="36"/>
      <c r="AA61" s="36" t="str">
        <f ca="1" t="shared" si="1"/>
        <v>07545</v>
      </c>
      <c r="AB61" s="36">
        <v>61</v>
      </c>
    </row>
    <row r="62" spans="21:28" ht="13.5" hidden="1">
      <c r="U62" s="1" t="s">
        <v>640</v>
      </c>
      <c r="V62" s="36" t="s">
        <v>135</v>
      </c>
      <c r="W62" s="163" t="s">
        <v>617</v>
      </c>
      <c r="X62" s="36" t="s">
        <v>644</v>
      </c>
      <c r="Y62" s="36">
        <f ca="1" t="shared" si="14"/>
        <v>0</v>
      </c>
      <c r="Z62" s="36"/>
      <c r="AA62" s="36" t="str">
        <f ca="1" t="shared" si="1"/>
        <v>07546</v>
      </c>
      <c r="AB62" s="36">
        <v>62</v>
      </c>
    </row>
    <row r="63" spans="21:28" ht="13.5" hidden="1">
      <c r="U63" s="1" t="s">
        <v>640</v>
      </c>
      <c r="V63" s="36" t="s">
        <v>137</v>
      </c>
      <c r="W63" s="163" t="s">
        <v>617</v>
      </c>
      <c r="X63" s="36" t="s">
        <v>645</v>
      </c>
      <c r="Y63" s="36">
        <f ca="1" t="shared" si="14"/>
        <v>0</v>
      </c>
      <c r="Z63" s="36"/>
      <c r="AA63" s="36" t="str">
        <f ca="1" t="shared" si="1"/>
        <v>07547</v>
      </c>
      <c r="AB63" s="36">
        <v>63</v>
      </c>
    </row>
    <row r="64" spans="21:28" ht="13.5" hidden="1">
      <c r="U64" s="1" t="s">
        <v>640</v>
      </c>
      <c r="V64" s="36" t="s">
        <v>139</v>
      </c>
      <c r="W64" s="163" t="s">
        <v>617</v>
      </c>
      <c r="X64" s="36" t="s">
        <v>646</v>
      </c>
      <c r="Y64" s="36">
        <f ca="1" t="shared" si="14"/>
        <v>0</v>
      </c>
      <c r="Z64" s="36"/>
      <c r="AA64" s="36" t="str">
        <f ca="1" t="shared" si="1"/>
        <v>07548</v>
      </c>
      <c r="AB64" s="36">
        <v>64</v>
      </c>
    </row>
    <row r="65" spans="21:31" ht="13.5" hidden="1">
      <c r="U65" s="1" t="s">
        <v>640</v>
      </c>
      <c r="V65" s="36" t="s">
        <v>141</v>
      </c>
      <c r="W65" s="163" t="s">
        <v>617</v>
      </c>
      <c r="X65" s="36" t="s">
        <v>647</v>
      </c>
      <c r="Y65" s="36">
        <f ca="1" t="shared" si="14"/>
        <v>2845</v>
      </c>
      <c r="Z65" s="36"/>
      <c r="AA65" s="36" t="str">
        <f ca="1" t="shared" si="1"/>
        <v>07561</v>
      </c>
      <c r="AB65" s="36">
        <v>65</v>
      </c>
      <c r="AC65" s="1"/>
      <c r="AE65" s="1"/>
    </row>
    <row r="66" spans="21:31" ht="13.5" hidden="1">
      <c r="U66" s="1" t="s">
        <v>640</v>
      </c>
      <c r="V66" s="36" t="s">
        <v>529</v>
      </c>
      <c r="W66" s="163" t="s">
        <v>617</v>
      </c>
      <c r="X66" s="36" t="s">
        <v>648</v>
      </c>
      <c r="Y66" s="36">
        <f ca="1" t="shared" si="14"/>
        <v>17</v>
      </c>
      <c r="Z66" s="36"/>
      <c r="AA66" s="36" t="str">
        <f ca="1" t="shared" si="1"/>
        <v>07564</v>
      </c>
      <c r="AB66" s="36">
        <v>66</v>
      </c>
      <c r="AC66" s="1"/>
      <c r="AE66" s="1"/>
    </row>
    <row r="67" spans="21:31" ht="13.5" hidden="1">
      <c r="U67" s="1" t="s">
        <v>508</v>
      </c>
      <c r="V67" s="36" t="s">
        <v>130</v>
      </c>
      <c r="W67" s="163" t="s">
        <v>0</v>
      </c>
      <c r="X67" s="164" t="s">
        <v>635</v>
      </c>
      <c r="Y67" s="36">
        <f ca="1" t="shared" si="14"/>
        <v>3807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508</v>
      </c>
      <c r="V68" s="36" t="s">
        <v>500</v>
      </c>
      <c r="W68" s="163" t="s">
        <v>0</v>
      </c>
      <c r="X68" s="164" t="s">
        <v>649</v>
      </c>
      <c r="Y68" s="36">
        <f ca="1" t="shared" si="14"/>
        <v>15757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508</v>
      </c>
      <c r="V69" s="36" t="s">
        <v>133</v>
      </c>
      <c r="W69" s="163" t="s">
        <v>0</v>
      </c>
      <c r="X69" s="164" t="s">
        <v>650</v>
      </c>
      <c r="Y69" s="36">
        <f ca="1" t="shared" si="14"/>
        <v>133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508</v>
      </c>
      <c r="V70" s="36" t="s">
        <v>135</v>
      </c>
      <c r="W70" s="163" t="s">
        <v>0</v>
      </c>
      <c r="X70" s="164" t="s">
        <v>566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508</v>
      </c>
      <c r="V71" s="36" t="s">
        <v>137</v>
      </c>
      <c r="W71" s="163" t="s">
        <v>0</v>
      </c>
      <c r="X71" s="164" t="s">
        <v>608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508</v>
      </c>
      <c r="V72" s="36" t="s">
        <v>139</v>
      </c>
      <c r="W72" s="163" t="s">
        <v>0</v>
      </c>
      <c r="X72" s="164" t="s">
        <v>651</v>
      </c>
      <c r="Y72" s="36">
        <f ca="1" t="shared" si="14"/>
        <v>58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508</v>
      </c>
      <c r="V73" s="36" t="s">
        <v>141</v>
      </c>
      <c r="W73" s="163" t="s">
        <v>0</v>
      </c>
      <c r="X73" s="164" t="s">
        <v>652</v>
      </c>
      <c r="Y73" s="36">
        <f ca="1" t="shared" si="14"/>
        <v>28072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653</v>
      </c>
      <c r="V74" s="36" t="s">
        <v>477</v>
      </c>
      <c r="W74" s="163" t="s">
        <v>94</v>
      </c>
      <c r="X74" s="164" t="s">
        <v>530</v>
      </c>
      <c r="Y74" s="36">
        <f ca="1" t="shared" si="14"/>
        <v>23949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653</v>
      </c>
      <c r="V75" s="36" t="s">
        <v>478</v>
      </c>
      <c r="W75" s="163" t="s">
        <v>94</v>
      </c>
      <c r="X75" s="164" t="s">
        <v>654</v>
      </c>
      <c r="Y75" s="36">
        <f ca="1" t="shared" si="14"/>
        <v>136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653</v>
      </c>
      <c r="V76" s="36" t="s">
        <v>479</v>
      </c>
      <c r="W76" s="163" t="s">
        <v>94</v>
      </c>
      <c r="X76" s="164" t="s">
        <v>641</v>
      </c>
      <c r="Y76" s="36">
        <f ca="1" t="shared" si="14"/>
        <v>861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653</v>
      </c>
      <c r="V77" s="36" t="s">
        <v>480</v>
      </c>
      <c r="W77" s="163" t="s">
        <v>94</v>
      </c>
      <c r="X77" s="164" t="s">
        <v>655</v>
      </c>
      <c r="Y77" s="36">
        <f ca="1" t="shared" si="14"/>
        <v>3033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653</v>
      </c>
      <c r="V78" s="36" t="s">
        <v>481</v>
      </c>
      <c r="W78" s="163" t="s">
        <v>94</v>
      </c>
      <c r="X78" s="164" t="s">
        <v>642</v>
      </c>
      <c r="Y78" s="36">
        <f ca="1" t="shared" si="14"/>
        <v>1516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653</v>
      </c>
      <c r="V79" s="36" t="s">
        <v>2</v>
      </c>
      <c r="W79" s="163" t="s">
        <v>94</v>
      </c>
      <c r="X79" s="164" t="s">
        <v>643</v>
      </c>
      <c r="Y79" s="36">
        <f ca="1" t="shared" si="14"/>
        <v>103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653</v>
      </c>
      <c r="V80" s="36" t="s">
        <v>482</v>
      </c>
      <c r="W80" s="163" t="s">
        <v>94</v>
      </c>
      <c r="X80" s="164" t="s">
        <v>644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653</v>
      </c>
      <c r="V81" s="36" t="s">
        <v>483</v>
      </c>
      <c r="W81" s="278" t="s">
        <v>94</v>
      </c>
      <c r="X81" s="164" t="s">
        <v>645</v>
      </c>
      <c r="Y81" s="36">
        <f ca="1" t="shared" si="14"/>
        <v>166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653</v>
      </c>
      <c r="V82" s="36" t="s">
        <v>484</v>
      </c>
      <c r="W82" s="163" t="s">
        <v>94</v>
      </c>
      <c r="X82" s="164" t="s">
        <v>646</v>
      </c>
      <c r="Y82" s="36">
        <f ca="1" t="shared" si="14"/>
        <v>304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653</v>
      </c>
      <c r="V83" s="36" t="s">
        <v>485</v>
      </c>
      <c r="W83" s="163" t="s">
        <v>94</v>
      </c>
      <c r="X83" s="164" t="s">
        <v>647</v>
      </c>
      <c r="Y83" s="36">
        <f ca="1" t="shared" si="14"/>
        <v>3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653</v>
      </c>
      <c r="V84" s="36" t="s">
        <v>486</v>
      </c>
      <c r="W84" s="163" t="s">
        <v>94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653</v>
      </c>
      <c r="V85" s="36" t="s">
        <v>487</v>
      </c>
      <c r="W85" s="163" t="s">
        <v>94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653</v>
      </c>
      <c r="V86" s="36" t="s">
        <v>488</v>
      </c>
      <c r="W86" s="163" t="s">
        <v>94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653</v>
      </c>
      <c r="V87" s="36" t="s">
        <v>619</v>
      </c>
      <c r="W87" s="163" t="s">
        <v>94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653</v>
      </c>
      <c r="V88" s="36" t="s">
        <v>622</v>
      </c>
      <c r="W88" s="163" t="s">
        <v>94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653</v>
      </c>
      <c r="V89" s="36" t="s">
        <v>489</v>
      </c>
      <c r="W89" s="163" t="s">
        <v>94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653</v>
      </c>
      <c r="V90" s="36" t="s">
        <v>490</v>
      </c>
      <c r="W90" s="163" t="s">
        <v>94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653</v>
      </c>
      <c r="V91" s="36" t="s">
        <v>491</v>
      </c>
      <c r="W91" s="163" t="s">
        <v>94</v>
      </c>
      <c r="X91" s="164" t="s">
        <v>656</v>
      </c>
      <c r="Y91" s="36">
        <f aca="true" ca="1" t="shared" si="16" ref="Y91:Y122">IF(Y$2=0,INDIRECT(W91&amp;"!"&amp;X91&amp;$AB$2),0)</f>
        <v>2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653</v>
      </c>
      <c r="V92" s="36" t="s">
        <v>432</v>
      </c>
      <c r="W92" s="163" t="s">
        <v>94</v>
      </c>
      <c r="X92" s="164" t="s">
        <v>657</v>
      </c>
      <c r="Y92" s="36">
        <f ca="1" t="shared" si="16"/>
        <v>153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477</v>
      </c>
      <c r="W93" s="163" t="s">
        <v>94</v>
      </c>
      <c r="X93" s="164" t="s">
        <v>658</v>
      </c>
      <c r="Y93" s="36">
        <f ca="1" t="shared" si="16"/>
        <v>1481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478</v>
      </c>
      <c r="W94" s="163" t="s">
        <v>94</v>
      </c>
      <c r="X94" s="164" t="s">
        <v>659</v>
      </c>
      <c r="Y94" s="36">
        <f ca="1" t="shared" si="16"/>
        <v>35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479</v>
      </c>
      <c r="W95" s="163" t="s">
        <v>94</v>
      </c>
      <c r="X95" s="164" t="s">
        <v>660</v>
      </c>
      <c r="Y95" s="36">
        <f ca="1" t="shared" si="16"/>
        <v>673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480</v>
      </c>
      <c r="W96" s="163" t="s">
        <v>94</v>
      </c>
      <c r="X96" s="164" t="s">
        <v>661</v>
      </c>
      <c r="Y96" s="36">
        <f ca="1" t="shared" si="16"/>
        <v>15628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481</v>
      </c>
      <c r="W97" s="163" t="s">
        <v>94</v>
      </c>
      <c r="X97" s="164" t="s">
        <v>662</v>
      </c>
      <c r="Y97" s="36">
        <f ca="1" t="shared" si="16"/>
        <v>12062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3" t="s">
        <v>94</v>
      </c>
      <c r="X98" s="164" t="s">
        <v>663</v>
      </c>
      <c r="Y98" s="36">
        <f ca="1" t="shared" si="16"/>
        <v>4975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482</v>
      </c>
      <c r="W99" s="163" t="s">
        <v>94</v>
      </c>
      <c r="X99" s="164" t="s">
        <v>664</v>
      </c>
      <c r="Y99" s="36">
        <f ca="1" t="shared" si="16"/>
        <v>2773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483</v>
      </c>
      <c r="W100" s="278" t="s">
        <v>94</v>
      </c>
      <c r="X100" s="164" t="s">
        <v>665</v>
      </c>
      <c r="Y100" s="36">
        <f ca="1" t="shared" si="16"/>
        <v>5427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484</v>
      </c>
      <c r="W101" s="163" t="s">
        <v>94</v>
      </c>
      <c r="X101" s="164" t="s">
        <v>533</v>
      </c>
      <c r="Y101" s="36">
        <f ca="1" t="shared" si="16"/>
        <v>64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485</v>
      </c>
      <c r="W102" s="163" t="s">
        <v>94</v>
      </c>
      <c r="X102" s="164" t="s">
        <v>666</v>
      </c>
      <c r="Y102" s="36">
        <f ca="1" t="shared" si="16"/>
        <v>447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486</v>
      </c>
      <c r="W103" s="163" t="s">
        <v>94</v>
      </c>
      <c r="X103" s="164" t="s">
        <v>667</v>
      </c>
      <c r="Y103" s="36">
        <f ca="1" t="shared" si="16"/>
        <v>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487</v>
      </c>
      <c r="W104" s="163" t="s">
        <v>94</v>
      </c>
      <c r="X104" s="164" t="s">
        <v>668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488</v>
      </c>
      <c r="W105" s="163" t="s">
        <v>94</v>
      </c>
      <c r="X105" s="164" t="s">
        <v>669</v>
      </c>
      <c r="Y105" s="36">
        <f ca="1" t="shared" si="16"/>
        <v>873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619</v>
      </c>
      <c r="W106" s="163" t="s">
        <v>94</v>
      </c>
      <c r="X106" s="164" t="s">
        <v>670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622</v>
      </c>
      <c r="W107" s="163" t="s">
        <v>94</v>
      </c>
      <c r="X107" s="164" t="s">
        <v>671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489</v>
      </c>
      <c r="W108" s="163" t="s">
        <v>94</v>
      </c>
      <c r="X108" s="164" t="s">
        <v>672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3" t="s">
        <v>94</v>
      </c>
      <c r="X109" s="164" t="s">
        <v>673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490</v>
      </c>
      <c r="W110" s="163" t="s">
        <v>94</v>
      </c>
      <c r="X110" s="164" t="s">
        <v>674</v>
      </c>
      <c r="Y110" s="36">
        <f ca="1" t="shared" si="16"/>
        <v>1311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491</v>
      </c>
      <c r="W111" s="163" t="s">
        <v>94</v>
      </c>
      <c r="X111" s="164" t="s">
        <v>675</v>
      </c>
      <c r="Y111" s="36">
        <f ca="1" t="shared" si="16"/>
        <v>0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432</v>
      </c>
      <c r="W112" s="163" t="s">
        <v>94</v>
      </c>
      <c r="X112" s="164" t="s">
        <v>676</v>
      </c>
      <c r="Y112" s="36">
        <f ca="1" t="shared" si="16"/>
        <v>2078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677</v>
      </c>
      <c r="V113" s="36" t="s">
        <v>477</v>
      </c>
      <c r="W113" s="163" t="s">
        <v>94</v>
      </c>
      <c r="X113" s="164" t="s">
        <v>678</v>
      </c>
      <c r="Y113" s="36">
        <f ca="1" t="shared" si="16"/>
        <v>29289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677</v>
      </c>
      <c r="V114" s="36" t="s">
        <v>478</v>
      </c>
      <c r="W114" s="163" t="s">
        <v>94</v>
      </c>
      <c r="X114" s="164" t="s">
        <v>679</v>
      </c>
      <c r="Y114" s="36">
        <f ca="1" t="shared" si="16"/>
        <v>73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677</v>
      </c>
      <c r="V115" s="36" t="s">
        <v>479</v>
      </c>
      <c r="W115" s="163" t="s">
        <v>94</v>
      </c>
      <c r="X115" s="164" t="s">
        <v>680</v>
      </c>
      <c r="Y115" s="36">
        <f ca="1" t="shared" si="16"/>
        <v>357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677</v>
      </c>
      <c r="V116" s="36" t="s">
        <v>480</v>
      </c>
      <c r="W116" s="163" t="s">
        <v>94</v>
      </c>
      <c r="X116" s="164" t="s">
        <v>681</v>
      </c>
      <c r="Y116" s="36">
        <f ca="1" t="shared" si="16"/>
        <v>358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677</v>
      </c>
      <c r="V117" s="36" t="s">
        <v>481</v>
      </c>
      <c r="W117" s="163" t="s">
        <v>94</v>
      </c>
      <c r="X117" s="164" t="s">
        <v>682</v>
      </c>
      <c r="Y117" s="36">
        <f ca="1" t="shared" si="16"/>
        <v>593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677</v>
      </c>
      <c r="V118" s="36" t="s">
        <v>2</v>
      </c>
      <c r="W118" s="163" t="s">
        <v>94</v>
      </c>
      <c r="X118" s="164" t="s">
        <v>683</v>
      </c>
      <c r="Y118" s="36">
        <f ca="1" t="shared" si="16"/>
        <v>18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677</v>
      </c>
      <c r="V119" s="36" t="s">
        <v>482</v>
      </c>
      <c r="W119" s="163" t="s">
        <v>94</v>
      </c>
      <c r="X119" s="164" t="s">
        <v>684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677</v>
      </c>
      <c r="V120" s="36" t="s">
        <v>483</v>
      </c>
      <c r="W120" s="278" t="s">
        <v>94</v>
      </c>
      <c r="X120" s="164" t="s">
        <v>685</v>
      </c>
      <c r="Y120" s="36">
        <f ca="1" t="shared" si="16"/>
        <v>11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677</v>
      </c>
      <c r="V121" s="36" t="s">
        <v>484</v>
      </c>
      <c r="W121" s="163" t="s">
        <v>94</v>
      </c>
      <c r="X121" s="164" t="s">
        <v>686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677</v>
      </c>
      <c r="V122" s="36" t="s">
        <v>485</v>
      </c>
      <c r="W122" s="163" t="s">
        <v>94</v>
      </c>
      <c r="X122" s="164" t="s">
        <v>687</v>
      </c>
      <c r="Y122" s="36">
        <f ca="1" t="shared" si="16"/>
        <v>18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677</v>
      </c>
      <c r="V123" s="36" t="s">
        <v>486</v>
      </c>
      <c r="W123" s="163" t="s">
        <v>94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677</v>
      </c>
      <c r="V124" s="36" t="s">
        <v>487</v>
      </c>
      <c r="W124" s="163" t="s">
        <v>94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677</v>
      </c>
      <c r="V125" s="36" t="s">
        <v>488</v>
      </c>
      <c r="W125" s="163" t="s">
        <v>94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677</v>
      </c>
      <c r="V126" s="36" t="s">
        <v>619</v>
      </c>
      <c r="W126" s="163" t="s">
        <v>94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677</v>
      </c>
      <c r="V127" s="36" t="s">
        <v>622</v>
      </c>
      <c r="W127" s="163" t="s">
        <v>94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677</v>
      </c>
      <c r="V128" s="36" t="s">
        <v>489</v>
      </c>
      <c r="W128" s="163" t="s">
        <v>94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677</v>
      </c>
      <c r="V129" s="36" t="s">
        <v>490</v>
      </c>
      <c r="W129" s="163" t="s">
        <v>94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677</v>
      </c>
      <c r="V130" s="36" t="s">
        <v>491</v>
      </c>
      <c r="W130" s="163" t="s">
        <v>94</v>
      </c>
      <c r="X130" s="164" t="s">
        <v>560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677</v>
      </c>
      <c r="V131" s="36" t="s">
        <v>432</v>
      </c>
      <c r="W131" s="163" t="s">
        <v>94</v>
      </c>
      <c r="X131" s="164" t="s">
        <v>563</v>
      </c>
      <c r="Y131" s="36">
        <f ca="1">IF(Y$2=0,INDIRECT(W131&amp;"!"&amp;X131&amp;$AB$2),0)</f>
        <v>12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3" t="s">
        <v>518</v>
      </c>
      <c r="X133" s="163" t="s">
        <v>688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695</v>
      </c>
      <c r="V135" s="36" t="s">
        <v>690</v>
      </c>
      <c r="W135" s="163" t="s">
        <v>617</v>
      </c>
      <c r="X135" s="36" t="s">
        <v>696</v>
      </c>
      <c r="Y135" s="36">
        <f ca="1">IF(Y$2=0,INDIRECT(W135&amp;"!"&amp;X135&amp;$AB$2),0)</f>
        <v>18778</v>
      </c>
      <c r="AA135" s="36">
        <f ca="1" t="shared" si="17"/>
        <v>0</v>
      </c>
      <c r="AB135" s="36">
        <v>135</v>
      </c>
    </row>
    <row r="136" spans="21:28" ht="13.5" hidden="1">
      <c r="U136" s="1" t="s">
        <v>695</v>
      </c>
      <c r="V136" s="36" t="s">
        <v>697</v>
      </c>
      <c r="W136" s="163" t="s">
        <v>617</v>
      </c>
      <c r="X136" s="36" t="s">
        <v>698</v>
      </c>
      <c r="Y136" s="36">
        <f aca="true" ca="1" t="shared" si="18" ref="Y136:Y144">IF(Y$2=0,INDIRECT(W136&amp;"!"&amp;X136&amp;$AB$2),0)</f>
        <v>2134</v>
      </c>
      <c r="AA136" s="36">
        <f ca="1" t="shared" si="17"/>
        <v>0</v>
      </c>
      <c r="AB136" s="36">
        <v>136</v>
      </c>
    </row>
    <row r="137" spans="21:28" ht="13.5" hidden="1">
      <c r="U137" s="1" t="s">
        <v>695</v>
      </c>
      <c r="V137" s="36" t="s">
        <v>133</v>
      </c>
      <c r="W137" s="163" t="s">
        <v>617</v>
      </c>
      <c r="X137" s="36" t="s">
        <v>699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695</v>
      </c>
      <c r="V138" s="36" t="s">
        <v>135</v>
      </c>
      <c r="W138" s="163" t="s">
        <v>617</v>
      </c>
      <c r="X138" s="36" t="s">
        <v>700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695</v>
      </c>
      <c r="V139" s="36" t="s">
        <v>137</v>
      </c>
      <c r="W139" s="163" t="s">
        <v>617</v>
      </c>
      <c r="X139" s="36" t="s">
        <v>701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695</v>
      </c>
      <c r="V140" s="36" t="s">
        <v>702</v>
      </c>
      <c r="W140" s="163" t="s">
        <v>617</v>
      </c>
      <c r="X140" s="36" t="s">
        <v>703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695</v>
      </c>
      <c r="V141" s="36" t="s">
        <v>141</v>
      </c>
      <c r="W141" s="163" t="s">
        <v>617</v>
      </c>
      <c r="X141" s="36" t="s">
        <v>704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695</v>
      </c>
      <c r="V142" s="36" t="s">
        <v>691</v>
      </c>
      <c r="W142" s="163" t="s">
        <v>617</v>
      </c>
      <c r="X142" s="36" t="s">
        <v>705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695</v>
      </c>
      <c r="V143" s="36" t="s">
        <v>706</v>
      </c>
      <c r="W143" s="163" t="s">
        <v>617</v>
      </c>
      <c r="X143" s="36" t="s">
        <v>707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695</v>
      </c>
      <c r="V144" s="36" t="s">
        <v>708</v>
      </c>
      <c r="W144" s="163" t="s">
        <v>617</v>
      </c>
      <c r="X144" s="36" t="s">
        <v>709</v>
      </c>
      <c r="Y144" s="36">
        <f ca="1" t="shared" si="18"/>
        <v>20912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C19:C25"/>
    <mergeCell ref="M5:O5"/>
    <mergeCell ref="P5:P6"/>
    <mergeCell ref="H27:K27"/>
    <mergeCell ref="H5:K6"/>
    <mergeCell ref="L5:L6"/>
    <mergeCell ref="B32:D32"/>
    <mergeCell ref="B8:D8"/>
    <mergeCell ref="J8:J14"/>
    <mergeCell ref="B9:D9"/>
    <mergeCell ref="B11:D11"/>
    <mergeCell ref="B12:B26"/>
    <mergeCell ref="C12:C18"/>
    <mergeCell ref="H7:H23"/>
    <mergeCell ref="I7:I14"/>
    <mergeCell ref="I16:I22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9" t="str">
        <f>'ごみ集計結果'!B4&amp;" ごみ処理フローシート"</f>
        <v>合計 処理量（平成２３年度実績） ごみ処理フローシート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3.5" customHeight="1">
      <c r="A2" s="380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="280" customFormat="1" ht="7.5" customHeight="1" thickBot="1">
      <c r="A3" s="279"/>
    </row>
    <row r="4" spans="1:16" s="72" customFormat="1" ht="21.75" customHeight="1">
      <c r="A4" s="380"/>
      <c r="B4" s="379"/>
      <c r="C4" s="379"/>
      <c r="E4" s="281" t="s">
        <v>710</v>
      </c>
      <c r="F4" s="73"/>
      <c r="H4" s="74"/>
      <c r="I4" s="75"/>
      <c r="L4" s="75"/>
      <c r="M4" s="75"/>
      <c r="O4" s="76" t="s">
        <v>711</v>
      </c>
      <c r="P4" s="77"/>
    </row>
    <row r="5" spans="1:16" s="72" customFormat="1" ht="21.75" customHeight="1" thickBot="1">
      <c r="A5" s="160"/>
      <c r="B5" s="78"/>
      <c r="C5" s="78"/>
      <c r="E5" s="79" t="s">
        <v>62</v>
      </c>
      <c r="F5" s="80">
        <f ca="1">INDIRECT(B47&amp;"!L26")</f>
        <v>11360</v>
      </c>
      <c r="H5" s="74"/>
      <c r="I5" s="75"/>
      <c r="L5" s="75"/>
      <c r="M5" s="75"/>
      <c r="O5" s="79" t="s">
        <v>63</v>
      </c>
      <c r="P5" s="80">
        <f ca="1">INDIRECT(B47&amp;"!N27")</f>
        <v>104259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1" t="s">
        <v>712</v>
      </c>
      <c r="F7" s="77"/>
      <c r="H7" s="82" t="s">
        <v>713</v>
      </c>
      <c r="I7" s="77"/>
      <c r="K7" s="83" t="s">
        <v>714</v>
      </c>
      <c r="L7" s="282" t="s">
        <v>64</v>
      </c>
      <c r="M7" s="84">
        <f ca="1">INDIRECT(B47&amp;"!N15")</f>
        <v>71621</v>
      </c>
    </row>
    <row r="8" spans="1:13" s="72" customFormat="1" ht="21.75" customHeight="1" thickBot="1">
      <c r="A8" s="81"/>
      <c r="B8" s="381" t="s">
        <v>715</v>
      </c>
      <c r="C8" s="381"/>
      <c r="E8" s="79" t="s">
        <v>65</v>
      </c>
      <c r="F8" s="80">
        <f ca="1">INDIRECT(B47&amp;"!L7")</f>
        <v>620108</v>
      </c>
      <c r="H8" s="79" t="s">
        <v>66</v>
      </c>
      <c r="I8" s="80">
        <f ca="1">INDIRECT(B47&amp;"!L15")</f>
        <v>631809</v>
      </c>
      <c r="K8" s="85" t="s">
        <v>716</v>
      </c>
      <c r="L8" s="283" t="s">
        <v>67</v>
      </c>
      <c r="M8" s="86">
        <f ca="1">INDIRECT(B47&amp;"!O15")</f>
        <v>3807</v>
      </c>
    </row>
    <row r="9" spans="1:13" s="72" customFormat="1" ht="21.75" customHeight="1" thickBot="1">
      <c r="A9" s="81"/>
      <c r="C9" s="81"/>
      <c r="F9" s="81"/>
      <c r="H9" s="74"/>
      <c r="I9" s="81"/>
      <c r="K9" s="297"/>
      <c r="L9" s="298" t="s">
        <v>744</v>
      </c>
      <c r="M9" s="299">
        <f ca="1">INDIRECT(B47&amp;"!P7")</f>
        <v>18778</v>
      </c>
    </row>
    <row r="10" spans="1:16" s="72" customFormat="1" ht="21.75" customHeight="1" thickBot="1">
      <c r="A10" s="81"/>
      <c r="B10" s="284" t="s">
        <v>717</v>
      </c>
      <c r="C10" s="87">
        <f ca="1">INDIRECT(B47&amp;"!E12")+INDIRECT(B47&amp;"!F12")</f>
        <v>10850</v>
      </c>
      <c r="F10" s="81"/>
      <c r="H10" s="74"/>
      <c r="K10" s="88" t="s">
        <v>718</v>
      </c>
      <c r="L10" s="285" t="s">
        <v>68</v>
      </c>
      <c r="M10" s="87">
        <f ca="1">INDIRECT(B47&amp;"!M23")</f>
        <v>11701</v>
      </c>
      <c r="O10" s="76" t="s">
        <v>719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21278</v>
      </c>
    </row>
    <row r="12" spans="1:13" s="72" customFormat="1" ht="21.75" customHeight="1" thickBot="1">
      <c r="A12" s="81"/>
      <c r="B12" s="284" t="s">
        <v>720</v>
      </c>
      <c r="C12" s="87">
        <f ca="1">INDIRECT(B47&amp;"!E13")+INDIRECT(B47&amp;"!F13")</f>
        <v>550263</v>
      </c>
      <c r="F12" s="81"/>
      <c r="H12" s="82" t="s">
        <v>721</v>
      </c>
      <c r="I12" s="77"/>
      <c r="K12" s="83" t="s">
        <v>718</v>
      </c>
      <c r="L12" s="282" t="s">
        <v>69</v>
      </c>
      <c r="M12" s="84">
        <f ca="1">INDIRECT(B47&amp;"!M16")</f>
        <v>9621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48207</v>
      </c>
      <c r="K13" s="90" t="s">
        <v>719</v>
      </c>
      <c r="L13" s="286" t="s">
        <v>71</v>
      </c>
      <c r="M13" s="91">
        <f ca="1">INDIRECT(B47&amp;"!N16")</f>
        <v>18416</v>
      </c>
    </row>
    <row r="14" spans="1:13" s="72" customFormat="1" ht="21.75" customHeight="1" thickBot="1">
      <c r="A14" s="81"/>
      <c r="B14" s="284" t="s">
        <v>722</v>
      </c>
      <c r="C14" s="87">
        <f ca="1">INDIRECT(B47&amp;"!E14")+INDIRECT(B47&amp;"!F14")</f>
        <v>35145</v>
      </c>
      <c r="F14" s="81"/>
      <c r="H14" s="74"/>
      <c r="I14" s="81"/>
      <c r="K14" s="92" t="s">
        <v>716</v>
      </c>
      <c r="L14" s="287" t="s">
        <v>72</v>
      </c>
      <c r="M14" s="80">
        <f ca="1">INDIRECT(B47&amp;"!O16")</f>
        <v>15757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8" t="s">
        <v>744</v>
      </c>
      <c r="M15" s="299">
        <f ca="1">INDIRECT(B47&amp;"!P16")</f>
        <v>2134</v>
      </c>
    </row>
    <row r="16" spans="1:13" s="72" customFormat="1" ht="21.75" customHeight="1" thickBot="1">
      <c r="A16" s="81"/>
      <c r="B16" s="284" t="s">
        <v>723</v>
      </c>
      <c r="C16" s="87">
        <f ca="1">INDIRECT(B47&amp;"!E15")+INDIRECT(B47&amp;"!F15")</f>
        <v>68495</v>
      </c>
      <c r="F16" s="81"/>
      <c r="H16" s="82" t="s">
        <v>724</v>
      </c>
      <c r="I16" s="77"/>
      <c r="K16" s="83" t="s">
        <v>718</v>
      </c>
      <c r="L16" s="282" t="s">
        <v>745</v>
      </c>
      <c r="M16" s="84">
        <f ca="1">INDIRECT(B47&amp;"!M21")</f>
        <v>2080</v>
      </c>
    </row>
    <row r="17" spans="1:13" s="72" customFormat="1" ht="21.75" customHeight="1" thickBot="1">
      <c r="A17" s="81"/>
      <c r="C17" s="96"/>
      <c r="H17" s="79" t="s">
        <v>746</v>
      </c>
      <c r="I17" s="80">
        <f ca="1">INDIRECT(B47&amp;"!L21")</f>
        <v>33081</v>
      </c>
      <c r="K17" s="90" t="s">
        <v>719</v>
      </c>
      <c r="L17" s="286" t="s">
        <v>747</v>
      </c>
      <c r="M17" s="91">
        <f ca="1">INDIRECT(B47&amp;"!N21")</f>
        <v>2845</v>
      </c>
    </row>
    <row r="18" spans="1:13" s="72" customFormat="1" ht="21.75" customHeight="1" thickBot="1">
      <c r="A18" s="81"/>
      <c r="B18" s="97" t="s">
        <v>725</v>
      </c>
      <c r="C18" s="87">
        <f ca="1">INDIRECT(B47&amp;"!E16")+INDIRECT(B47&amp;"!F16")</f>
        <v>413</v>
      </c>
      <c r="H18" s="74"/>
      <c r="I18" s="81"/>
      <c r="K18" s="92" t="s">
        <v>716</v>
      </c>
      <c r="L18" s="287" t="s">
        <v>748</v>
      </c>
      <c r="M18" s="80">
        <f ca="1">INDIRECT(B47&amp;"!O21")</f>
        <v>28072</v>
      </c>
    </row>
    <row r="19" spans="1:13" s="72" customFormat="1" ht="21.75" customHeight="1" thickBot="1">
      <c r="A19" s="81"/>
      <c r="C19" s="89"/>
      <c r="H19" s="74"/>
      <c r="I19" s="81"/>
      <c r="K19" s="95"/>
      <c r="L19" s="298" t="s">
        <v>744</v>
      </c>
      <c r="M19" s="299">
        <f ca="1">INDIRECT(B47&amp;"!P21")</f>
        <v>0</v>
      </c>
    </row>
    <row r="20" spans="1:17" s="72" customFormat="1" ht="21.75" customHeight="1" thickBot="1">
      <c r="A20" s="81"/>
      <c r="B20" s="97" t="s">
        <v>726</v>
      </c>
      <c r="C20" s="87">
        <f ca="1">INDIRECT(B47&amp;"!E17")+INDIRECT(B47&amp;"!F17")</f>
        <v>5223</v>
      </c>
      <c r="E20" s="82" t="s">
        <v>727</v>
      </c>
      <c r="F20" s="73"/>
      <c r="H20" s="82" t="s">
        <v>728</v>
      </c>
      <c r="I20" s="77"/>
      <c r="K20" s="83" t="s">
        <v>718</v>
      </c>
      <c r="L20" s="282" t="s">
        <v>73</v>
      </c>
      <c r="M20" s="288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81546</v>
      </c>
      <c r="H21" s="79" t="s">
        <v>74</v>
      </c>
      <c r="I21" s="80">
        <f ca="1">INDIRECT(B47&amp;"!L17")</f>
        <v>241</v>
      </c>
      <c r="K21" s="90" t="s">
        <v>719</v>
      </c>
      <c r="L21" s="286" t="s">
        <v>75</v>
      </c>
      <c r="M21" s="289">
        <f ca="1">INDIRECT(B47&amp;"!N17")</f>
        <v>0</v>
      </c>
    </row>
    <row r="22" spans="1:13" s="72" customFormat="1" ht="21.75" customHeight="1" thickBot="1">
      <c r="A22" s="81"/>
      <c r="B22" s="97" t="s">
        <v>729</v>
      </c>
      <c r="C22" s="87">
        <f ca="1">INDIRECT(B47&amp;"!E25")+INDIRECT(B47&amp;"!F25")</f>
        <v>81354</v>
      </c>
      <c r="F22" s="81"/>
      <c r="K22" s="92" t="s">
        <v>716</v>
      </c>
      <c r="L22" s="287" t="s">
        <v>76</v>
      </c>
      <c r="M22" s="86">
        <f ca="1">INDIRECT(B47&amp;"!O17")</f>
        <v>133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8" t="s">
        <v>744</v>
      </c>
      <c r="M23" s="299">
        <f ca="1">INDIRECT(B47&amp;"!P17")</f>
        <v>0</v>
      </c>
    </row>
    <row r="24" spans="1:13" s="72" customFormat="1" ht="21.75" customHeight="1" thickBot="1">
      <c r="A24" s="81"/>
      <c r="B24" s="97" t="s">
        <v>730</v>
      </c>
      <c r="C24" s="87">
        <f ca="1">INDIRECT(B47&amp;"!Y133")</f>
        <v>0</v>
      </c>
      <c r="F24" s="81"/>
      <c r="H24" s="76" t="s">
        <v>731</v>
      </c>
      <c r="I24" s="77"/>
      <c r="K24" s="83" t="s">
        <v>718</v>
      </c>
      <c r="L24" s="290" t="s">
        <v>77</v>
      </c>
      <c r="M24" s="288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719</v>
      </c>
      <c r="L25" s="291" t="s">
        <v>79</v>
      </c>
      <c r="M25" s="289">
        <f ca="1">INDIRECT(B47&amp;"!N18")</f>
        <v>0</v>
      </c>
    </row>
    <row r="26" spans="1:13" s="72" customFormat="1" ht="21.75" customHeight="1" thickBot="1">
      <c r="A26" s="81"/>
      <c r="B26" s="292" t="s">
        <v>732</v>
      </c>
      <c r="C26" s="87">
        <f ca="1">INDIRECT(B47&amp;"!E31")</f>
        <v>30730</v>
      </c>
      <c r="F26" s="81"/>
      <c r="K26" s="92" t="s">
        <v>716</v>
      </c>
      <c r="L26" s="293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8" t="s">
        <v>744</v>
      </c>
      <c r="M27" s="299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733</v>
      </c>
      <c r="I28" s="77"/>
      <c r="K28" s="83" t="s">
        <v>718</v>
      </c>
      <c r="L28" s="290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719</v>
      </c>
      <c r="L29" s="291" t="s">
        <v>749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716</v>
      </c>
      <c r="L30" s="293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8" t="s">
        <v>744</v>
      </c>
      <c r="M31" s="299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734</v>
      </c>
      <c r="I32" s="77"/>
      <c r="K32" s="83" t="s">
        <v>718</v>
      </c>
      <c r="L32" s="282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0</v>
      </c>
      <c r="K33" s="90" t="s">
        <v>719</v>
      </c>
      <c r="L33" s="286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716</v>
      </c>
      <c r="L34" s="287" t="s">
        <v>87</v>
      </c>
      <c r="M34" s="80">
        <f ca="1">INDIRECT(B47&amp;"!O20")</f>
        <v>58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8" t="s">
        <v>744</v>
      </c>
      <c r="M35" s="299">
        <f ca="1">INDIRECT(B47&amp;"!P20")</f>
        <v>0</v>
      </c>
      <c r="N35" s="104"/>
    </row>
    <row r="36" spans="1:15" s="72" customFormat="1" ht="21.75" customHeight="1">
      <c r="A36" s="81"/>
      <c r="F36" s="81"/>
      <c r="H36" s="281" t="s">
        <v>735</v>
      </c>
      <c r="I36" s="77"/>
      <c r="K36" s="106" t="s">
        <v>718</v>
      </c>
      <c r="L36" s="294" t="s">
        <v>88</v>
      </c>
      <c r="M36" s="84">
        <f ca="1">INDIRECT(B47&amp;"!M22")</f>
        <v>0</v>
      </c>
      <c r="N36" s="104"/>
      <c r="O36" s="72" t="s">
        <v>736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17</v>
      </c>
      <c r="K37" s="92" t="s">
        <v>719</v>
      </c>
      <c r="L37" s="287" t="s">
        <v>90</v>
      </c>
      <c r="M37" s="86">
        <f ca="1">INDIRECT(B47&amp;"!N22")</f>
        <v>17</v>
      </c>
      <c r="O37" s="382">
        <f ca="1">INDIRECT(B47&amp;"!O24")</f>
        <v>47827</v>
      </c>
      <c r="P37" s="382"/>
    </row>
    <row r="38" spans="2:16" s="72" customFormat="1" ht="21.75" customHeight="1" thickBot="1">
      <c r="B38" s="295" t="s">
        <v>737</v>
      </c>
      <c r="C38" s="107">
        <f ca="1">INDIRECT(B47&amp;"!E6")</f>
        <v>2001202</v>
      </c>
      <c r="F38" s="81"/>
      <c r="H38" s="74"/>
      <c r="I38" s="75"/>
      <c r="L38" s="298" t="s">
        <v>744</v>
      </c>
      <c r="M38" s="299">
        <f ca="1">INDIRECT(B47&amp;"!P22")</f>
        <v>0</v>
      </c>
      <c r="O38" s="383"/>
      <c r="P38" s="383"/>
    </row>
    <row r="39" spans="2:16" s="72" customFormat="1" ht="21.75" customHeight="1">
      <c r="B39" s="296" t="s">
        <v>738</v>
      </c>
      <c r="C39" s="108">
        <f ca="1">INDIRECT(B47&amp;"!E7")</f>
        <v>0</v>
      </c>
      <c r="E39" s="82" t="s">
        <v>739</v>
      </c>
      <c r="F39" s="77"/>
      <c r="H39" s="74"/>
      <c r="I39" s="75"/>
      <c r="L39" s="75"/>
      <c r="M39" s="75"/>
      <c r="O39" s="82" t="s">
        <v>740</v>
      </c>
      <c r="P39" s="77"/>
    </row>
    <row r="40" spans="2:16" s="72" customFormat="1" ht="21.75" customHeight="1" thickBot="1">
      <c r="B40" s="158" t="s">
        <v>741</v>
      </c>
      <c r="C40" s="109">
        <f ca="1">INDIRECT(B47&amp;"!E8")</f>
        <v>2001202</v>
      </c>
      <c r="E40" s="79" t="s">
        <v>750</v>
      </c>
      <c r="F40" s="80">
        <f ca="1">INDIRECT(B47&amp;"!L25")</f>
        <v>30226</v>
      </c>
      <c r="H40" s="74"/>
      <c r="I40" s="75"/>
      <c r="L40" s="75"/>
      <c r="M40" s="75"/>
      <c r="O40" s="79"/>
      <c r="P40" s="80">
        <f ca="1">INDIRECT(B47&amp;"!O27")</f>
        <v>78053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742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2013-10-24T10:45:40Z</dcterms:modified>
  <cp:category/>
  <cp:version/>
  <cp:contentType/>
  <cp:contentStatus/>
</cp:coreProperties>
</file>