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'委託許可件数（市町村）'!$A$6:$S$27</definedName>
    <definedName name="_xlnm._FilterDatabase" localSheetId="6" hidden="1">'委託許可件数（組合）'!$A$6:$S$14</definedName>
    <definedName name="_xlnm._FilterDatabase" localSheetId="3" hidden="1">'収集運搬機材（市町村）'!$A$6:$AY$27</definedName>
    <definedName name="_xlnm._FilterDatabase" localSheetId="4" hidden="1">'収集運搬機材（組合）'!$A$6:$AY$14</definedName>
    <definedName name="_xlnm._FilterDatabase" localSheetId="7" hidden="1">'処理業者と従業員数'!$A$6:$J$27</definedName>
    <definedName name="_xlnm._FilterDatabase" localSheetId="0" hidden="1">'組合状況'!$A$6:$CC$14</definedName>
    <definedName name="_xlnm._FilterDatabase" localSheetId="1" hidden="1">'廃棄物処理従事職員数（市町村）'!$A$6:$AE$27</definedName>
    <definedName name="_xlnm._FilterDatabase" localSheetId="2" hidden="1">'廃棄物処理従事職員数（組合）'!$A$6:$AE$14</definedName>
    <definedName name="_xlnm.Print_Area" localSheetId="5">'委託許可件数（市町村）'!$A$2:$S$27</definedName>
    <definedName name="_xlnm.Print_Area" localSheetId="6">'委託許可件数（組合）'!$A$2:$S$14</definedName>
    <definedName name="_xlnm.Print_Area" localSheetId="3">'収集運搬機材（市町村）'!$A$2:$AY$27</definedName>
    <definedName name="_xlnm.Print_Area" localSheetId="4">'収集運搬機材（組合）'!$A$2:$AY$14</definedName>
    <definedName name="_xlnm.Print_Area" localSheetId="7">'処理業者と従業員数'!$A$2:$J$27</definedName>
    <definedName name="_xlnm.Print_Area" localSheetId="0">'組合状況'!$A$2:$CC$14</definedName>
    <definedName name="_xlnm.Print_Area" localSheetId="1">'廃棄物処理従事職員数（市町村）'!$A$2:$AD$27</definedName>
    <definedName name="_xlnm.Print_Area" localSheetId="2">'廃棄物処理従事職員数（組合）'!$A$2:$AD$14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<sst xmlns="http://schemas.openxmlformats.org/spreadsheetml/2006/main" count="941" uniqueCount="143">
  <si>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</si>
  <si>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</si>
  <si>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</si>
  <si>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</si>
  <si>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</si>
  <si>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</si>
  <si>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</si>
  <si>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</si>
  <si>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</si>
  <si>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</si>
  <si>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</si>
  <si>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</si>
  <si>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</si>
  <si>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</si>
  <si>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</si>
  <si>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</si>
  <si>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</si>
  <si>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</si>
  <si>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</si>
  <si>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</si>
  <si>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</si>
  <si>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</si>
  <si>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</si>
  <si>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</si>
  <si>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</si>
  <si>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</si>
  <si>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</si>
  <si>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</si>
  <si>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</si>
  <si>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</si>
  <si>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</si>
  <si>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</si>
  <si>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</si>
  <si>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</si>
  <si>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</si>
  <si>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</si>
  <si>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</si>
  <si>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</si>
  <si>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</si>
  <si>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</si>
  <si>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</si>
  <si>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</si>
  <si>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</si>
  <si>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</si>
  <si>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</si>
  <si>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</si>
  <si>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</si>
  <si>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</si>
  <si>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</si>
  <si>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</si>
  <si>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</si>
  <si>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</si>
  <si>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</si>
  <si>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松前町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</si>
  <si>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</si>
  <si>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</si>
  <si>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</si>
  <si>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</si>
  <si>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</si>
  <si>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</si>
  <si>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</si>
  <si>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</si>
  <si>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</si>
  <si>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</si>
  <si>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</si>
  <si>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</si>
  <si>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</si>
  <si>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</si>
  <si>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</si>
  <si>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</si>
  <si>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</si>
  <si>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</si>
  <si>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</si>
  <si>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</si>
  <si>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</si>
  <si>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</si>
  <si>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</si>
  <si>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</si>
  <si>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</si>
  <si>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愛媛県</t>
  </si>
  <si>
    <t>38000</t>
  </si>
  <si>
    <t>38826</t>
  </si>
  <si>
    <t>松山衛生事務組合</t>
  </si>
  <si>
    <t>38201</t>
  </si>
  <si>
    <t>松山市</t>
  </si>
  <si>
    <t>38215</t>
  </si>
  <si>
    <t>東温市</t>
  </si>
  <si>
    <t>38402</t>
  </si>
  <si>
    <t>砥部町</t>
  </si>
  <si>
    <t>38840</t>
  </si>
  <si>
    <t>伊予市松前町共立衛生組合</t>
  </si>
  <si>
    <t>38210</t>
  </si>
  <si>
    <t>伊予市</t>
  </si>
  <si>
    <t>38401</t>
  </si>
  <si>
    <t>38842</t>
  </si>
  <si>
    <t>大洲・喜多衛生事務組合</t>
  </si>
  <si>
    <t>38207</t>
  </si>
  <si>
    <t>大洲市</t>
  </si>
  <si>
    <t>38422</t>
  </si>
  <si>
    <t>内子町</t>
  </si>
  <si>
    <t>38862</t>
  </si>
  <si>
    <t>八幡浜地区施設事務組合</t>
  </si>
  <si>
    <t>38204</t>
  </si>
  <si>
    <t>八幡浜市</t>
  </si>
  <si>
    <t>38442</t>
  </si>
  <si>
    <t>伊方町</t>
  </si>
  <si>
    <t>38865</t>
  </si>
  <si>
    <t>伊予地区ごみ処理施設管理組合</t>
  </si>
  <si>
    <t>38888</t>
  </si>
  <si>
    <t>宇和島地区広域事務組合</t>
  </si>
  <si>
    <t>38203</t>
  </si>
  <si>
    <t>宇和島市</t>
  </si>
  <si>
    <t>38484</t>
  </si>
  <si>
    <t>松野町</t>
  </si>
  <si>
    <t>38488</t>
  </si>
  <si>
    <t>鬼北町</t>
  </si>
  <si>
    <t>38506</t>
  </si>
  <si>
    <t>愛南町</t>
  </si>
  <si>
    <t>38892</t>
  </si>
  <si>
    <t>内山衛生事務組合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</si>
  <si>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</si>
  <si>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</si>
  <si>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</si>
  <si>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</si>
  <si>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</si>
  <si>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</si>
  <si>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</si>
  <si>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</si>
  <si>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</si>
  <si>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38202</t>
  </si>
  <si>
    <t>今治市</t>
  </si>
  <si>
    <t>38205</t>
  </si>
  <si>
    <t>新居浜市</t>
  </si>
  <si>
    <t>38206</t>
  </si>
  <si>
    <t>西条市</t>
  </si>
  <si>
    <t>38213</t>
  </si>
  <si>
    <t>四国中央市</t>
  </si>
  <si>
    <t>38214</t>
  </si>
  <si>
    <t>西予市</t>
  </si>
  <si>
    <t>38356</t>
  </si>
  <si>
    <t>上島町</t>
  </si>
  <si>
    <t>38386</t>
  </si>
  <si>
    <t>久万高原町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</si>
</sst>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79</v>
      </c>
      <c r="B7" s="117" t="s">
        <v>80</v>
      </c>
      <c r="C7" s="116" t="s">
        <v>51</v>
      </c>
      <c r="D7" s="118">
        <f>COUNTIF(D8:D52,"○")</f>
        <v>4</v>
      </c>
      <c r="E7" s="118">
        <f>COUNTIF(E8:E52,"○")</f>
        <v>0</v>
      </c>
      <c r="F7" s="118">
        <f>COUNTIF(F8:F52,"○")</f>
        <v>3</v>
      </c>
      <c r="G7" s="118">
        <f>COUNTIF(G8:G52,"○")</f>
        <v>1</v>
      </c>
      <c r="H7" s="118">
        <f>COUNTIF(H8:H52,"○")</f>
        <v>0</v>
      </c>
      <c r="I7" s="118">
        <f>COUNTIF(I8:I52,"○")</f>
        <v>1</v>
      </c>
      <c r="J7" s="118">
        <f>COUNTIF(J8:J52,"○")</f>
        <v>2</v>
      </c>
      <c r="K7" s="118">
        <f>COUNTIF(K8:K52,"○")</f>
        <v>1</v>
      </c>
      <c r="L7" s="118">
        <f>COUNTIF(L8:L52,"○")</f>
        <v>0</v>
      </c>
      <c r="M7" s="118">
        <f>COUNTIF(M8:M52,"○")</f>
        <v>2</v>
      </c>
      <c r="N7" s="118">
        <f>COUNTIF(N8:N52,"○")</f>
        <v>1</v>
      </c>
      <c r="O7" s="118">
        <f>COUNTIF(O8:O52,"○")</f>
        <v>5</v>
      </c>
      <c r="P7" s="118">
        <f>COUNTIF(P8:P52,"○")</f>
        <v>1</v>
      </c>
      <c r="Q7" s="118">
        <f>COUNTIF(Q8:Q52,"○")</f>
        <v>1</v>
      </c>
      <c r="R7" s="118">
        <f>COUNTIF(R8:R52,"○")</f>
        <v>2</v>
      </c>
      <c r="S7" s="118">
        <f>COUNTIF(S8:S52,"○")</f>
        <v>1</v>
      </c>
      <c r="T7" s="118">
        <f>COUNTIF(T8:T52,"○")</f>
        <v>1</v>
      </c>
      <c r="U7" s="118">
        <f>COUNTIF(U8:U52,"&lt;&gt;")</f>
        <v>7</v>
      </c>
      <c r="V7" s="118">
        <f>COUNTIF(V8:V52,"&lt;&gt;")</f>
        <v>7</v>
      </c>
      <c r="W7" s="118">
        <f>COUNTIF(W8:W52,"&lt;&gt;")</f>
        <v>7</v>
      </c>
      <c r="X7" s="118">
        <f>COUNTIF(X8:X52,"&lt;&gt;")</f>
        <v>7</v>
      </c>
      <c r="Y7" s="118">
        <f>COUNTIF(Y8:Y52,"&lt;&gt;")</f>
        <v>7</v>
      </c>
      <c r="Z7" s="118">
        <f>COUNTIF(Z8:Z52,"&lt;&gt;")</f>
        <v>4</v>
      </c>
      <c r="AA7" s="118">
        <f>COUNTIF(AA8:AA52,"&lt;&gt;")</f>
        <v>4</v>
      </c>
      <c r="AB7" s="118">
        <f>COUNTIF(AB8:AB52,"&lt;&gt;")</f>
        <v>3</v>
      </c>
      <c r="AC7" s="118">
        <f>COUNTIF(AC8:AC52,"&lt;&gt;")</f>
        <v>3</v>
      </c>
      <c r="AD7" s="118">
        <f>COUNTIF(AD8:AD52,"&lt;&gt;")</f>
        <v>0</v>
      </c>
      <c r="AE7" s="118">
        <f>COUNTIF(AE8:AE52,"&lt;&gt;")</f>
        <v>0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79</v>
      </c>
      <c r="B8" s="63" t="s">
        <v>81</v>
      </c>
      <c r="C8" s="62" t="s">
        <v>82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/>
      <c r="Q8" s="62"/>
      <c r="R8" s="62" t="s">
        <v>52</v>
      </c>
      <c r="S8" s="62"/>
      <c r="T8" s="62"/>
      <c r="U8" s="62">
        <v>3</v>
      </c>
      <c r="V8" s="63" t="s">
        <v>83</v>
      </c>
      <c r="W8" s="62" t="s">
        <v>84</v>
      </c>
      <c r="X8" s="63" t="s">
        <v>85</v>
      </c>
      <c r="Y8" s="62" t="s">
        <v>86</v>
      </c>
      <c r="Z8" s="63" t="s">
        <v>87</v>
      </c>
      <c r="AA8" s="62" t="s">
        <v>88</v>
      </c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79</v>
      </c>
      <c r="B9" s="63" t="s">
        <v>89</v>
      </c>
      <c r="C9" s="62" t="s">
        <v>90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/>
      <c r="Q9" s="62"/>
      <c r="R9" s="62" t="s">
        <v>52</v>
      </c>
      <c r="S9" s="62"/>
      <c r="T9" s="62" t="s">
        <v>52</v>
      </c>
      <c r="U9" s="62">
        <v>2</v>
      </c>
      <c r="V9" s="63" t="s">
        <v>91</v>
      </c>
      <c r="W9" s="62" t="s">
        <v>92</v>
      </c>
      <c r="X9" s="63" t="s">
        <v>93</v>
      </c>
      <c r="Y9" s="62" t="s">
        <v>53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79</v>
      </c>
      <c r="B10" s="63" t="s">
        <v>94</v>
      </c>
      <c r="C10" s="62" t="s">
        <v>95</v>
      </c>
      <c r="D10" s="62" t="s">
        <v>52</v>
      </c>
      <c r="E10" s="62"/>
      <c r="F10" s="62"/>
      <c r="G10" s="62"/>
      <c r="H10" s="62"/>
      <c r="I10" s="62"/>
      <c r="J10" s="62"/>
      <c r="K10" s="62"/>
      <c r="L10" s="62"/>
      <c r="M10" s="62"/>
      <c r="N10" s="62" t="s">
        <v>52</v>
      </c>
      <c r="O10" s="62" t="s">
        <v>52</v>
      </c>
      <c r="P10" s="62" t="s">
        <v>52</v>
      </c>
      <c r="Q10" s="62" t="s">
        <v>52</v>
      </c>
      <c r="R10" s="62"/>
      <c r="S10" s="62" t="s">
        <v>52</v>
      </c>
      <c r="T10" s="62"/>
      <c r="U10" s="62">
        <v>4</v>
      </c>
      <c r="V10" s="63" t="s">
        <v>96</v>
      </c>
      <c r="W10" s="62" t="s">
        <v>97</v>
      </c>
      <c r="X10" s="63" t="s">
        <v>98</v>
      </c>
      <c r="Y10" s="62" t="s">
        <v>99</v>
      </c>
      <c r="Z10" s="63" t="s">
        <v>91</v>
      </c>
      <c r="AA10" s="62" t="s">
        <v>92</v>
      </c>
      <c r="AB10" s="63" t="s">
        <v>87</v>
      </c>
      <c r="AC10" s="62" t="s">
        <v>88</v>
      </c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79</v>
      </c>
      <c r="B11" s="63" t="s">
        <v>100</v>
      </c>
      <c r="C11" s="62" t="s">
        <v>101</v>
      </c>
      <c r="D11" s="62" t="s">
        <v>52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52</v>
      </c>
      <c r="P11" s="62"/>
      <c r="Q11" s="62"/>
      <c r="R11" s="62"/>
      <c r="S11" s="62"/>
      <c r="T11" s="62"/>
      <c r="U11" s="62">
        <v>2</v>
      </c>
      <c r="V11" s="63" t="s">
        <v>102</v>
      </c>
      <c r="W11" s="62" t="s">
        <v>103</v>
      </c>
      <c r="X11" s="63" t="s">
        <v>104</v>
      </c>
      <c r="Y11" s="62" t="s">
        <v>105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79</v>
      </c>
      <c r="B12" s="63" t="s">
        <v>106</v>
      </c>
      <c r="C12" s="62" t="s">
        <v>107</v>
      </c>
      <c r="D12" s="62"/>
      <c r="E12" s="62"/>
      <c r="F12" s="62" t="s">
        <v>52</v>
      </c>
      <c r="G12" s="62"/>
      <c r="H12" s="62"/>
      <c r="I12" s="62"/>
      <c r="J12" s="62"/>
      <c r="K12" s="62"/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2</v>
      </c>
      <c r="V12" s="63" t="s">
        <v>91</v>
      </c>
      <c r="W12" s="62" t="s">
        <v>92</v>
      </c>
      <c r="X12" s="63" t="s">
        <v>93</v>
      </c>
      <c r="Y12" s="62" t="s">
        <v>53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79</v>
      </c>
      <c r="B13" s="63" t="s">
        <v>108</v>
      </c>
      <c r="C13" s="62" t="s">
        <v>109</v>
      </c>
      <c r="D13" s="62"/>
      <c r="E13" s="62"/>
      <c r="F13" s="62" t="s">
        <v>52</v>
      </c>
      <c r="G13" s="62"/>
      <c r="H13" s="62"/>
      <c r="I13" s="62"/>
      <c r="J13" s="62" t="s">
        <v>52</v>
      </c>
      <c r="K13" s="62"/>
      <c r="L13" s="62"/>
      <c r="M13" s="62"/>
      <c r="N13" s="62"/>
      <c r="O13" s="62" t="s">
        <v>52</v>
      </c>
      <c r="P13" s="62"/>
      <c r="Q13" s="62"/>
      <c r="R13" s="62"/>
      <c r="S13" s="62"/>
      <c r="T13" s="62"/>
      <c r="U13" s="62">
        <v>4</v>
      </c>
      <c r="V13" s="63" t="s">
        <v>110</v>
      </c>
      <c r="W13" s="62" t="s">
        <v>111</v>
      </c>
      <c r="X13" s="63" t="s">
        <v>112</v>
      </c>
      <c r="Y13" s="62" t="s">
        <v>113</v>
      </c>
      <c r="Z13" s="63" t="s">
        <v>114</v>
      </c>
      <c r="AA13" s="62" t="s">
        <v>115</v>
      </c>
      <c r="AB13" s="63" t="s">
        <v>116</v>
      </c>
      <c r="AC13" s="62" t="s">
        <v>117</v>
      </c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79</v>
      </c>
      <c r="B14" s="63" t="s">
        <v>118</v>
      </c>
      <c r="C14" s="62" t="s">
        <v>119</v>
      </c>
      <c r="D14" s="62"/>
      <c r="E14" s="62"/>
      <c r="F14" s="62" t="s">
        <v>52</v>
      </c>
      <c r="G14" s="62" t="s">
        <v>52</v>
      </c>
      <c r="H14" s="62"/>
      <c r="I14" s="62" t="s">
        <v>52</v>
      </c>
      <c r="J14" s="62" t="s">
        <v>52</v>
      </c>
      <c r="K14" s="62" t="s">
        <v>52</v>
      </c>
      <c r="L14" s="62"/>
      <c r="M14" s="62" t="s">
        <v>52</v>
      </c>
      <c r="N14" s="62"/>
      <c r="O14" s="62"/>
      <c r="P14" s="62"/>
      <c r="Q14" s="62"/>
      <c r="R14" s="62"/>
      <c r="S14" s="62"/>
      <c r="T14" s="62"/>
      <c r="U14" s="62">
        <v>4</v>
      </c>
      <c r="V14" s="63" t="s">
        <v>98</v>
      </c>
      <c r="W14" s="62" t="s">
        <v>99</v>
      </c>
      <c r="X14" s="63" t="s">
        <v>96</v>
      </c>
      <c r="Y14" s="62" t="s">
        <v>97</v>
      </c>
      <c r="Z14" s="63" t="s">
        <v>91</v>
      </c>
      <c r="AA14" s="62" t="s">
        <v>92</v>
      </c>
      <c r="AB14" s="63" t="s">
        <v>87</v>
      </c>
      <c r="AC14" s="62" t="s">
        <v>88</v>
      </c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</sheetData>
  <sheetProtection/>
  <autoFilter ref="A6:CC14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120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121</v>
      </c>
      <c r="E2" s="33"/>
      <c r="F2" s="26"/>
      <c r="G2" s="33"/>
      <c r="H2" s="33"/>
      <c r="I2" s="33"/>
      <c r="J2" s="33"/>
      <c r="K2" s="33"/>
      <c r="L2" s="34"/>
      <c r="M2" s="56" t="s">
        <v>122</v>
      </c>
      <c r="N2" s="33"/>
      <c r="O2" s="26"/>
      <c r="P2" s="33"/>
      <c r="Q2" s="33"/>
      <c r="R2" s="33"/>
      <c r="S2" s="33"/>
      <c r="T2" s="33"/>
      <c r="U2" s="34"/>
      <c r="V2" s="56" t="s">
        <v>123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124</v>
      </c>
      <c r="F3" s="26"/>
      <c r="G3" s="34"/>
      <c r="H3" s="57" t="s">
        <v>125</v>
      </c>
      <c r="I3" s="33"/>
      <c r="J3" s="33"/>
      <c r="K3" s="33"/>
      <c r="L3" s="34"/>
      <c r="M3" s="27" t="s">
        <v>51</v>
      </c>
      <c r="N3" s="57" t="s">
        <v>124</v>
      </c>
      <c r="O3" s="26"/>
      <c r="P3" s="34"/>
      <c r="Q3" s="57" t="s">
        <v>125</v>
      </c>
      <c r="R3" s="33"/>
      <c r="S3" s="33"/>
      <c r="T3" s="33"/>
      <c r="U3" s="34"/>
      <c r="V3" s="27"/>
      <c r="W3" s="57" t="s">
        <v>124</v>
      </c>
      <c r="X3" s="26"/>
      <c r="Y3" s="34"/>
      <c r="Z3" s="57" t="s">
        <v>125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126</v>
      </c>
      <c r="G4" s="78" t="s">
        <v>127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126</v>
      </c>
      <c r="P4" s="78" t="s">
        <v>127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126</v>
      </c>
      <c r="Y4" s="78" t="s">
        <v>127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128</v>
      </c>
      <c r="E6" s="35" t="s">
        <v>128</v>
      </c>
      <c r="F6" s="54" t="s">
        <v>128</v>
      </c>
      <c r="G6" s="54" t="s">
        <v>128</v>
      </c>
      <c r="H6" s="35" t="s">
        <v>128</v>
      </c>
      <c r="I6" s="54" t="s">
        <v>128</v>
      </c>
      <c r="J6" s="54" t="s">
        <v>128</v>
      </c>
      <c r="K6" s="54" t="s">
        <v>128</v>
      </c>
      <c r="L6" s="54" t="s">
        <v>128</v>
      </c>
      <c r="M6" s="35" t="s">
        <v>128</v>
      </c>
      <c r="N6" s="35" t="s">
        <v>128</v>
      </c>
      <c r="O6" s="54" t="s">
        <v>128</v>
      </c>
      <c r="P6" s="54" t="s">
        <v>128</v>
      </c>
      <c r="Q6" s="35" t="s">
        <v>128</v>
      </c>
      <c r="R6" s="54" t="s">
        <v>128</v>
      </c>
      <c r="S6" s="54" t="s">
        <v>128</v>
      </c>
      <c r="T6" s="54" t="s">
        <v>128</v>
      </c>
      <c r="U6" s="54" t="s">
        <v>128</v>
      </c>
      <c r="V6" s="35" t="s">
        <v>128</v>
      </c>
      <c r="W6" s="35" t="s">
        <v>128</v>
      </c>
      <c r="X6" s="54" t="s">
        <v>128</v>
      </c>
      <c r="Y6" s="54" t="s">
        <v>128</v>
      </c>
      <c r="Z6" s="35" t="s">
        <v>128</v>
      </c>
      <c r="AA6" s="54" t="s">
        <v>128</v>
      </c>
      <c r="AB6" s="54" t="s">
        <v>128</v>
      </c>
      <c r="AC6" s="54" t="s">
        <v>128</v>
      </c>
      <c r="AD6" s="54" t="s">
        <v>128</v>
      </c>
    </row>
    <row r="7" spans="1:30" s="67" customFormat="1" ht="12" customHeight="1">
      <c r="A7" s="119" t="s">
        <v>79</v>
      </c>
      <c r="B7" s="120" t="s">
        <v>80</v>
      </c>
      <c r="C7" s="119" t="s">
        <v>51</v>
      </c>
      <c r="D7" s="121">
        <f>SUM(D8:D186)</f>
        <v>537</v>
      </c>
      <c r="E7" s="121">
        <f>SUM(E8:E186)</f>
        <v>246</v>
      </c>
      <c r="F7" s="121">
        <f>SUM(F8:F186)</f>
        <v>181</v>
      </c>
      <c r="G7" s="121">
        <f>SUM(G8:G186)</f>
        <v>65</v>
      </c>
      <c r="H7" s="121">
        <f>SUM(H8:H186)</f>
        <v>291</v>
      </c>
      <c r="I7" s="121">
        <f>SUM(I8:I186)</f>
        <v>166</v>
      </c>
      <c r="J7" s="121">
        <f>SUM(J8:J186)</f>
        <v>104</v>
      </c>
      <c r="K7" s="121">
        <f>SUM(K8:K186)</f>
        <v>15</v>
      </c>
      <c r="L7" s="121">
        <f>SUM(L8:L186)</f>
        <v>6</v>
      </c>
      <c r="M7" s="121">
        <f>SUM(M8:M186)</f>
        <v>72</v>
      </c>
      <c r="N7" s="121">
        <f>SUM(N8:N186)</f>
        <v>58</v>
      </c>
      <c r="O7" s="121">
        <f>SUM(O8:O186)</f>
        <v>40</v>
      </c>
      <c r="P7" s="121">
        <f>SUM(P8:P186)</f>
        <v>18</v>
      </c>
      <c r="Q7" s="121">
        <f>SUM(Q8:Q186)</f>
        <v>14</v>
      </c>
      <c r="R7" s="121">
        <f>SUM(R8:R186)</f>
        <v>0</v>
      </c>
      <c r="S7" s="121">
        <f>SUM(S8:S186)</f>
        <v>14</v>
      </c>
      <c r="T7" s="121">
        <f>SUM(T8:T186)</f>
        <v>0</v>
      </c>
      <c r="U7" s="121">
        <f>SUM(U8:U186)</f>
        <v>0</v>
      </c>
      <c r="V7" s="121">
        <f>SUM(V8:V186)</f>
        <v>609</v>
      </c>
      <c r="W7" s="121">
        <f>SUM(W8:W186)</f>
        <v>304</v>
      </c>
      <c r="X7" s="121">
        <f>SUM(X8:X186)</f>
        <v>221</v>
      </c>
      <c r="Y7" s="121">
        <f>SUM(Y8:Y186)</f>
        <v>83</v>
      </c>
      <c r="Z7" s="121">
        <f>SUM(Z8:Z186)</f>
        <v>305</v>
      </c>
      <c r="AA7" s="121">
        <f>SUM(AA8:AA186)</f>
        <v>166</v>
      </c>
      <c r="AB7" s="121">
        <f>SUM(AB8:AB186)</f>
        <v>118</v>
      </c>
      <c r="AC7" s="121">
        <f>SUM(AC8:AC186)</f>
        <v>15</v>
      </c>
      <c r="AD7" s="121">
        <f>SUM(AD8:AD186)</f>
        <v>6</v>
      </c>
    </row>
    <row r="8" spans="1:30" s="68" customFormat="1" ht="12" customHeight="1">
      <c r="A8" s="64" t="s">
        <v>79</v>
      </c>
      <c r="B8" s="65" t="s">
        <v>83</v>
      </c>
      <c r="C8" s="64" t="s">
        <v>84</v>
      </c>
      <c r="D8" s="66">
        <f aca="true" t="shared" si="0" ref="D8:D27">SUM(E8,+H8)</f>
        <v>171</v>
      </c>
      <c r="E8" s="66">
        <f aca="true" t="shared" si="1" ref="E8:E27">SUM(F8:G8)</f>
        <v>54</v>
      </c>
      <c r="F8" s="66">
        <v>34</v>
      </c>
      <c r="G8" s="66">
        <v>20</v>
      </c>
      <c r="H8" s="66">
        <f aca="true" t="shared" si="2" ref="H8:H27">SUM(I8:L8)</f>
        <v>117</v>
      </c>
      <c r="I8" s="66">
        <v>116</v>
      </c>
      <c r="J8" s="66">
        <v>0</v>
      </c>
      <c r="K8" s="66">
        <v>1</v>
      </c>
      <c r="L8" s="66">
        <v>0</v>
      </c>
      <c r="M8" s="66">
        <f aca="true" t="shared" si="3" ref="M8:M27">SUM(N8,+Q8)</f>
        <v>2</v>
      </c>
      <c r="N8" s="66">
        <f aca="true" t="shared" si="4" ref="N8:N27">SUM(O8:P8)</f>
        <v>2</v>
      </c>
      <c r="O8" s="66">
        <v>2</v>
      </c>
      <c r="P8" s="66">
        <v>0</v>
      </c>
      <c r="Q8" s="66">
        <f aca="true" t="shared" si="5" ref="Q8:Q27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7">SUM(D8,+M8)</f>
        <v>173</v>
      </c>
      <c r="W8" s="66">
        <f aca="true" t="shared" si="7" ref="W8:W27">SUM(E8,+N8)</f>
        <v>56</v>
      </c>
      <c r="X8" s="66">
        <f aca="true" t="shared" si="8" ref="X8:X27">SUM(F8,+O8)</f>
        <v>36</v>
      </c>
      <c r="Y8" s="66">
        <f aca="true" t="shared" si="9" ref="Y8:Y27">SUM(G8,+P8)</f>
        <v>20</v>
      </c>
      <c r="Z8" s="66">
        <f aca="true" t="shared" si="10" ref="Z8:Z27">SUM(H8,+Q8)</f>
        <v>117</v>
      </c>
      <c r="AA8" s="66">
        <f aca="true" t="shared" si="11" ref="AA8:AA27">SUM(I8,+R8)</f>
        <v>116</v>
      </c>
      <c r="AB8" s="66">
        <f aca="true" t="shared" si="12" ref="AB8:AB27">SUM(J8,+S8)</f>
        <v>0</v>
      </c>
      <c r="AC8" s="66">
        <f aca="true" t="shared" si="13" ref="AC8:AC27">SUM(K8,+T8)</f>
        <v>1</v>
      </c>
      <c r="AD8" s="66">
        <f aca="true" t="shared" si="14" ref="AD8:AD27">SUM(L8,+U8)</f>
        <v>0</v>
      </c>
    </row>
    <row r="9" spans="1:30" s="68" customFormat="1" ht="12" customHeight="1">
      <c r="A9" s="64" t="s">
        <v>79</v>
      </c>
      <c r="B9" s="65" t="s">
        <v>129</v>
      </c>
      <c r="C9" s="64" t="s">
        <v>130</v>
      </c>
      <c r="D9" s="66">
        <f t="shared" si="0"/>
        <v>95</v>
      </c>
      <c r="E9" s="66">
        <f t="shared" si="1"/>
        <v>44</v>
      </c>
      <c r="F9" s="66">
        <v>24</v>
      </c>
      <c r="G9" s="66">
        <v>20</v>
      </c>
      <c r="H9" s="66">
        <f t="shared" si="2"/>
        <v>51</v>
      </c>
      <c r="I9" s="66">
        <v>10</v>
      </c>
      <c r="J9" s="66">
        <v>37</v>
      </c>
      <c r="K9" s="66">
        <v>4</v>
      </c>
      <c r="L9" s="66">
        <v>0</v>
      </c>
      <c r="M9" s="66">
        <f t="shared" si="3"/>
        <v>18</v>
      </c>
      <c r="N9" s="66">
        <f t="shared" si="4"/>
        <v>15</v>
      </c>
      <c r="O9" s="66">
        <v>6</v>
      </c>
      <c r="P9" s="66">
        <v>9</v>
      </c>
      <c r="Q9" s="66">
        <f t="shared" si="5"/>
        <v>3</v>
      </c>
      <c r="R9" s="66">
        <v>0</v>
      </c>
      <c r="S9" s="66">
        <v>3</v>
      </c>
      <c r="T9" s="66">
        <v>0</v>
      </c>
      <c r="U9" s="66">
        <v>0</v>
      </c>
      <c r="V9" s="66">
        <f t="shared" si="6"/>
        <v>113</v>
      </c>
      <c r="W9" s="66">
        <f t="shared" si="7"/>
        <v>59</v>
      </c>
      <c r="X9" s="66">
        <f t="shared" si="8"/>
        <v>30</v>
      </c>
      <c r="Y9" s="66">
        <f t="shared" si="9"/>
        <v>29</v>
      </c>
      <c r="Z9" s="66">
        <f t="shared" si="10"/>
        <v>54</v>
      </c>
      <c r="AA9" s="66">
        <f t="shared" si="11"/>
        <v>10</v>
      </c>
      <c r="AB9" s="66">
        <f t="shared" si="12"/>
        <v>40</v>
      </c>
      <c r="AC9" s="66">
        <f t="shared" si="13"/>
        <v>4</v>
      </c>
      <c r="AD9" s="66">
        <f t="shared" si="14"/>
        <v>0</v>
      </c>
    </row>
    <row r="10" spans="1:30" s="68" customFormat="1" ht="12" customHeight="1">
      <c r="A10" s="64" t="s">
        <v>79</v>
      </c>
      <c r="B10" s="65" t="s">
        <v>110</v>
      </c>
      <c r="C10" s="64" t="s">
        <v>111</v>
      </c>
      <c r="D10" s="66">
        <f t="shared" si="0"/>
        <v>84</v>
      </c>
      <c r="E10" s="66">
        <f t="shared" si="1"/>
        <v>26</v>
      </c>
      <c r="F10" s="66">
        <v>26</v>
      </c>
      <c r="G10" s="66">
        <v>0</v>
      </c>
      <c r="H10" s="66">
        <f t="shared" si="2"/>
        <v>58</v>
      </c>
      <c r="I10" s="66">
        <v>24</v>
      </c>
      <c r="J10" s="66">
        <v>29</v>
      </c>
      <c r="K10" s="66">
        <v>5</v>
      </c>
      <c r="L10" s="66">
        <v>0</v>
      </c>
      <c r="M10" s="66">
        <f t="shared" si="3"/>
        <v>1</v>
      </c>
      <c r="N10" s="66">
        <f t="shared" si="4"/>
        <v>1</v>
      </c>
      <c r="O10" s="66">
        <v>1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85</v>
      </c>
      <c r="W10" s="66">
        <f t="shared" si="7"/>
        <v>27</v>
      </c>
      <c r="X10" s="66">
        <f t="shared" si="8"/>
        <v>27</v>
      </c>
      <c r="Y10" s="66">
        <f t="shared" si="9"/>
        <v>0</v>
      </c>
      <c r="Z10" s="66">
        <f t="shared" si="10"/>
        <v>58</v>
      </c>
      <c r="AA10" s="66">
        <f t="shared" si="11"/>
        <v>24</v>
      </c>
      <c r="AB10" s="66">
        <f t="shared" si="12"/>
        <v>29</v>
      </c>
      <c r="AC10" s="66">
        <f t="shared" si="13"/>
        <v>5</v>
      </c>
      <c r="AD10" s="66">
        <f t="shared" si="14"/>
        <v>0</v>
      </c>
    </row>
    <row r="11" spans="1:30" s="68" customFormat="1" ht="12" customHeight="1">
      <c r="A11" s="64" t="s">
        <v>79</v>
      </c>
      <c r="B11" s="65" t="s">
        <v>102</v>
      </c>
      <c r="C11" s="64" t="s">
        <v>103</v>
      </c>
      <c r="D11" s="66">
        <f t="shared" si="0"/>
        <v>14</v>
      </c>
      <c r="E11" s="66">
        <f t="shared" si="1"/>
        <v>8</v>
      </c>
      <c r="F11" s="66">
        <v>8</v>
      </c>
      <c r="G11" s="66">
        <v>0</v>
      </c>
      <c r="H11" s="66">
        <f t="shared" si="2"/>
        <v>6</v>
      </c>
      <c r="I11" s="66">
        <v>6</v>
      </c>
      <c r="J11" s="66">
        <v>0</v>
      </c>
      <c r="K11" s="66">
        <v>0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14</v>
      </c>
      <c r="W11" s="66">
        <f t="shared" si="7"/>
        <v>8</v>
      </c>
      <c r="X11" s="66">
        <f t="shared" si="8"/>
        <v>8</v>
      </c>
      <c r="Y11" s="66">
        <f t="shared" si="9"/>
        <v>0</v>
      </c>
      <c r="Z11" s="66">
        <f t="shared" si="10"/>
        <v>6</v>
      </c>
      <c r="AA11" s="66">
        <f t="shared" si="11"/>
        <v>6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79</v>
      </c>
      <c r="B12" s="70" t="s">
        <v>131</v>
      </c>
      <c r="C12" s="64" t="s">
        <v>132</v>
      </c>
      <c r="D12" s="71">
        <f t="shared" si="0"/>
        <v>24</v>
      </c>
      <c r="E12" s="71">
        <f t="shared" si="1"/>
        <v>20</v>
      </c>
      <c r="F12" s="71">
        <v>15</v>
      </c>
      <c r="G12" s="71">
        <v>5</v>
      </c>
      <c r="H12" s="71">
        <f t="shared" si="2"/>
        <v>4</v>
      </c>
      <c r="I12" s="71">
        <v>4</v>
      </c>
      <c r="J12" s="71">
        <v>0</v>
      </c>
      <c r="K12" s="71">
        <v>0</v>
      </c>
      <c r="L12" s="71">
        <v>0</v>
      </c>
      <c r="M12" s="71">
        <f t="shared" si="3"/>
        <v>5</v>
      </c>
      <c r="N12" s="71">
        <f t="shared" si="4"/>
        <v>5</v>
      </c>
      <c r="O12" s="71">
        <v>2</v>
      </c>
      <c r="P12" s="71">
        <v>3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29</v>
      </c>
      <c r="W12" s="71">
        <f t="shared" si="7"/>
        <v>25</v>
      </c>
      <c r="X12" s="71">
        <f t="shared" si="8"/>
        <v>17</v>
      </c>
      <c r="Y12" s="71">
        <f t="shared" si="9"/>
        <v>8</v>
      </c>
      <c r="Z12" s="71">
        <f t="shared" si="10"/>
        <v>4</v>
      </c>
      <c r="AA12" s="71">
        <f t="shared" si="11"/>
        <v>4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79</v>
      </c>
      <c r="B13" s="70" t="s">
        <v>133</v>
      </c>
      <c r="C13" s="64" t="s">
        <v>134</v>
      </c>
      <c r="D13" s="71">
        <f t="shared" si="0"/>
        <v>11</v>
      </c>
      <c r="E13" s="71">
        <f t="shared" si="1"/>
        <v>11</v>
      </c>
      <c r="F13" s="71">
        <v>11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11</v>
      </c>
      <c r="N13" s="71">
        <f t="shared" si="4"/>
        <v>6</v>
      </c>
      <c r="O13" s="71">
        <v>6</v>
      </c>
      <c r="P13" s="71">
        <v>0</v>
      </c>
      <c r="Q13" s="71">
        <f t="shared" si="5"/>
        <v>5</v>
      </c>
      <c r="R13" s="71">
        <v>0</v>
      </c>
      <c r="S13" s="71">
        <v>5</v>
      </c>
      <c r="T13" s="71">
        <v>0</v>
      </c>
      <c r="U13" s="71">
        <v>0</v>
      </c>
      <c r="V13" s="71">
        <f t="shared" si="6"/>
        <v>22</v>
      </c>
      <c r="W13" s="71">
        <f t="shared" si="7"/>
        <v>17</v>
      </c>
      <c r="X13" s="71">
        <f t="shared" si="8"/>
        <v>17</v>
      </c>
      <c r="Y13" s="71">
        <f t="shared" si="9"/>
        <v>0</v>
      </c>
      <c r="Z13" s="71">
        <f t="shared" si="10"/>
        <v>5</v>
      </c>
      <c r="AA13" s="71">
        <f t="shared" si="11"/>
        <v>0</v>
      </c>
      <c r="AB13" s="71">
        <f t="shared" si="12"/>
        <v>5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79</v>
      </c>
      <c r="B14" s="70" t="s">
        <v>96</v>
      </c>
      <c r="C14" s="64" t="s">
        <v>97</v>
      </c>
      <c r="D14" s="71">
        <f t="shared" si="0"/>
        <v>19</v>
      </c>
      <c r="E14" s="71">
        <f t="shared" si="1"/>
        <v>13</v>
      </c>
      <c r="F14" s="71">
        <v>13</v>
      </c>
      <c r="G14" s="71">
        <v>0</v>
      </c>
      <c r="H14" s="71">
        <f t="shared" si="2"/>
        <v>6</v>
      </c>
      <c r="I14" s="71">
        <v>0</v>
      </c>
      <c r="J14" s="71">
        <v>6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19</v>
      </c>
      <c r="W14" s="71">
        <f t="shared" si="7"/>
        <v>13</v>
      </c>
      <c r="X14" s="71">
        <f t="shared" si="8"/>
        <v>13</v>
      </c>
      <c r="Y14" s="71">
        <f t="shared" si="9"/>
        <v>0</v>
      </c>
      <c r="Z14" s="71">
        <f t="shared" si="10"/>
        <v>6</v>
      </c>
      <c r="AA14" s="71">
        <f t="shared" si="11"/>
        <v>0</v>
      </c>
      <c r="AB14" s="71">
        <f t="shared" si="12"/>
        <v>6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79</v>
      </c>
      <c r="B15" s="70" t="s">
        <v>91</v>
      </c>
      <c r="C15" s="64" t="s">
        <v>92</v>
      </c>
      <c r="D15" s="71">
        <f t="shared" si="0"/>
        <v>4</v>
      </c>
      <c r="E15" s="71">
        <f t="shared" si="1"/>
        <v>4</v>
      </c>
      <c r="F15" s="71">
        <v>4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4</v>
      </c>
      <c r="W15" s="71">
        <f t="shared" si="7"/>
        <v>4</v>
      </c>
      <c r="X15" s="71">
        <f t="shared" si="8"/>
        <v>4</v>
      </c>
      <c r="Y15" s="71">
        <f t="shared" si="9"/>
        <v>0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79</v>
      </c>
      <c r="B16" s="70" t="s">
        <v>135</v>
      </c>
      <c r="C16" s="64" t="s">
        <v>136</v>
      </c>
      <c r="D16" s="71">
        <f t="shared" si="0"/>
        <v>10</v>
      </c>
      <c r="E16" s="71">
        <f t="shared" si="1"/>
        <v>10</v>
      </c>
      <c r="F16" s="71">
        <v>10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3</v>
      </c>
      <c r="N16" s="71">
        <f t="shared" si="4"/>
        <v>3</v>
      </c>
      <c r="O16" s="71">
        <v>3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13</v>
      </c>
      <c r="W16" s="71">
        <f t="shared" si="7"/>
        <v>13</v>
      </c>
      <c r="X16" s="71">
        <f t="shared" si="8"/>
        <v>13</v>
      </c>
      <c r="Y16" s="71">
        <f t="shared" si="9"/>
        <v>0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79</v>
      </c>
      <c r="B17" s="70" t="s">
        <v>137</v>
      </c>
      <c r="C17" s="64" t="s">
        <v>138</v>
      </c>
      <c r="D17" s="71">
        <f t="shared" si="0"/>
        <v>34</v>
      </c>
      <c r="E17" s="71">
        <f t="shared" si="1"/>
        <v>11</v>
      </c>
      <c r="F17" s="71">
        <v>11</v>
      </c>
      <c r="G17" s="71">
        <v>0</v>
      </c>
      <c r="H17" s="71">
        <f t="shared" si="2"/>
        <v>23</v>
      </c>
      <c r="I17" s="71">
        <v>0</v>
      </c>
      <c r="J17" s="71">
        <v>18</v>
      </c>
      <c r="K17" s="71">
        <v>5</v>
      </c>
      <c r="L17" s="71">
        <v>0</v>
      </c>
      <c r="M17" s="71">
        <f t="shared" si="3"/>
        <v>13</v>
      </c>
      <c r="N17" s="71">
        <f t="shared" si="4"/>
        <v>7</v>
      </c>
      <c r="O17" s="71">
        <v>7</v>
      </c>
      <c r="P17" s="71">
        <v>0</v>
      </c>
      <c r="Q17" s="71">
        <f t="shared" si="5"/>
        <v>6</v>
      </c>
      <c r="R17" s="71">
        <v>0</v>
      </c>
      <c r="S17" s="71">
        <v>6</v>
      </c>
      <c r="T17" s="71">
        <v>0</v>
      </c>
      <c r="U17" s="71">
        <v>0</v>
      </c>
      <c r="V17" s="71">
        <f t="shared" si="6"/>
        <v>47</v>
      </c>
      <c r="W17" s="71">
        <f t="shared" si="7"/>
        <v>18</v>
      </c>
      <c r="X17" s="71">
        <f t="shared" si="8"/>
        <v>18</v>
      </c>
      <c r="Y17" s="71">
        <f t="shared" si="9"/>
        <v>0</v>
      </c>
      <c r="Z17" s="71">
        <f t="shared" si="10"/>
        <v>29</v>
      </c>
      <c r="AA17" s="71">
        <f t="shared" si="11"/>
        <v>0</v>
      </c>
      <c r="AB17" s="71">
        <f t="shared" si="12"/>
        <v>24</v>
      </c>
      <c r="AC17" s="71">
        <f t="shared" si="13"/>
        <v>5</v>
      </c>
      <c r="AD17" s="71">
        <f t="shared" si="14"/>
        <v>0</v>
      </c>
    </row>
    <row r="18" spans="1:30" s="68" customFormat="1" ht="12" customHeight="1">
      <c r="A18" s="69" t="s">
        <v>79</v>
      </c>
      <c r="B18" s="70" t="s">
        <v>85</v>
      </c>
      <c r="C18" s="64" t="s">
        <v>86</v>
      </c>
      <c r="D18" s="71">
        <f t="shared" si="0"/>
        <v>10</v>
      </c>
      <c r="E18" s="71">
        <f t="shared" si="1"/>
        <v>0</v>
      </c>
      <c r="F18" s="71">
        <v>0</v>
      </c>
      <c r="G18" s="71">
        <v>0</v>
      </c>
      <c r="H18" s="71">
        <f t="shared" si="2"/>
        <v>10</v>
      </c>
      <c r="I18" s="71">
        <v>0</v>
      </c>
      <c r="J18" s="71">
        <v>10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10</v>
      </c>
      <c r="W18" s="71">
        <f t="shared" si="7"/>
        <v>0</v>
      </c>
      <c r="X18" s="71">
        <f t="shared" si="8"/>
        <v>0</v>
      </c>
      <c r="Y18" s="71">
        <f t="shared" si="9"/>
        <v>0</v>
      </c>
      <c r="Z18" s="71">
        <f t="shared" si="10"/>
        <v>10</v>
      </c>
      <c r="AA18" s="71">
        <f t="shared" si="11"/>
        <v>0</v>
      </c>
      <c r="AB18" s="71">
        <f t="shared" si="12"/>
        <v>10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79</v>
      </c>
      <c r="B19" s="70" t="s">
        <v>139</v>
      </c>
      <c r="C19" s="64" t="s">
        <v>140</v>
      </c>
      <c r="D19" s="71">
        <f t="shared" si="0"/>
        <v>5</v>
      </c>
      <c r="E19" s="71">
        <f t="shared" si="1"/>
        <v>5</v>
      </c>
      <c r="F19" s="71">
        <v>5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1</v>
      </c>
      <c r="N19" s="71">
        <f t="shared" si="4"/>
        <v>1</v>
      </c>
      <c r="O19" s="71">
        <v>1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6</v>
      </c>
      <c r="W19" s="71">
        <f t="shared" si="7"/>
        <v>6</v>
      </c>
      <c r="X19" s="71">
        <f t="shared" si="8"/>
        <v>6</v>
      </c>
      <c r="Y19" s="71">
        <f t="shared" si="9"/>
        <v>0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79</v>
      </c>
      <c r="B20" s="70" t="s">
        <v>141</v>
      </c>
      <c r="C20" s="64" t="s">
        <v>142</v>
      </c>
      <c r="D20" s="71">
        <f t="shared" si="0"/>
        <v>7</v>
      </c>
      <c r="E20" s="71">
        <f t="shared" si="1"/>
        <v>4</v>
      </c>
      <c r="F20" s="71">
        <v>2</v>
      </c>
      <c r="G20" s="71">
        <v>2</v>
      </c>
      <c r="H20" s="71">
        <f t="shared" si="2"/>
        <v>3</v>
      </c>
      <c r="I20" s="71">
        <v>2</v>
      </c>
      <c r="J20" s="71">
        <v>0</v>
      </c>
      <c r="K20" s="71">
        <v>0</v>
      </c>
      <c r="L20" s="71">
        <v>1</v>
      </c>
      <c r="M20" s="71">
        <f t="shared" si="3"/>
        <v>4</v>
      </c>
      <c r="N20" s="71">
        <f t="shared" si="4"/>
        <v>4</v>
      </c>
      <c r="O20" s="71">
        <v>1</v>
      </c>
      <c r="P20" s="71">
        <v>3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11</v>
      </c>
      <c r="W20" s="71">
        <f t="shared" si="7"/>
        <v>8</v>
      </c>
      <c r="X20" s="71">
        <f t="shared" si="8"/>
        <v>3</v>
      </c>
      <c r="Y20" s="71">
        <f t="shared" si="9"/>
        <v>5</v>
      </c>
      <c r="Z20" s="71">
        <f t="shared" si="10"/>
        <v>3</v>
      </c>
      <c r="AA20" s="71">
        <f t="shared" si="11"/>
        <v>2</v>
      </c>
      <c r="AB20" s="71">
        <f t="shared" si="12"/>
        <v>0</v>
      </c>
      <c r="AC20" s="71">
        <f t="shared" si="13"/>
        <v>0</v>
      </c>
      <c r="AD20" s="71">
        <f t="shared" si="14"/>
        <v>1</v>
      </c>
    </row>
    <row r="21" spans="1:30" s="68" customFormat="1" ht="12" customHeight="1">
      <c r="A21" s="69" t="s">
        <v>79</v>
      </c>
      <c r="B21" s="70" t="s">
        <v>93</v>
      </c>
      <c r="C21" s="64" t="s">
        <v>53</v>
      </c>
      <c r="D21" s="71">
        <f t="shared" si="0"/>
        <v>3</v>
      </c>
      <c r="E21" s="71">
        <f t="shared" si="1"/>
        <v>3</v>
      </c>
      <c r="F21" s="71">
        <v>3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4</v>
      </c>
      <c r="W21" s="71">
        <f t="shared" si="7"/>
        <v>4</v>
      </c>
      <c r="X21" s="71">
        <f t="shared" si="8"/>
        <v>4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79</v>
      </c>
      <c r="B22" s="70" t="s">
        <v>87</v>
      </c>
      <c r="C22" s="64" t="s">
        <v>88</v>
      </c>
      <c r="D22" s="71">
        <f t="shared" si="0"/>
        <v>8</v>
      </c>
      <c r="E22" s="71">
        <f t="shared" si="1"/>
        <v>4</v>
      </c>
      <c r="F22" s="71">
        <v>4</v>
      </c>
      <c r="G22" s="71">
        <v>0</v>
      </c>
      <c r="H22" s="71">
        <f t="shared" si="2"/>
        <v>4</v>
      </c>
      <c r="I22" s="71">
        <v>0</v>
      </c>
      <c r="J22" s="71">
        <v>4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8</v>
      </c>
      <c r="W22" s="71">
        <f t="shared" si="7"/>
        <v>4</v>
      </c>
      <c r="X22" s="71">
        <f t="shared" si="8"/>
        <v>4</v>
      </c>
      <c r="Y22" s="71">
        <f t="shared" si="9"/>
        <v>0</v>
      </c>
      <c r="Z22" s="71">
        <f t="shared" si="10"/>
        <v>4</v>
      </c>
      <c r="AA22" s="71">
        <f t="shared" si="11"/>
        <v>0</v>
      </c>
      <c r="AB22" s="71">
        <f t="shared" si="12"/>
        <v>4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79</v>
      </c>
      <c r="B23" s="70" t="s">
        <v>98</v>
      </c>
      <c r="C23" s="64" t="s">
        <v>99</v>
      </c>
      <c r="D23" s="71">
        <f t="shared" si="0"/>
        <v>1</v>
      </c>
      <c r="E23" s="71">
        <f t="shared" si="1"/>
        <v>1</v>
      </c>
      <c r="F23" s="71">
        <v>1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1</v>
      </c>
      <c r="N23" s="71">
        <f t="shared" si="4"/>
        <v>1</v>
      </c>
      <c r="O23" s="71">
        <v>1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2</v>
      </c>
      <c r="W23" s="71">
        <f t="shared" si="7"/>
        <v>2</v>
      </c>
      <c r="X23" s="71">
        <f t="shared" si="8"/>
        <v>2</v>
      </c>
      <c r="Y23" s="71">
        <f t="shared" si="9"/>
        <v>0</v>
      </c>
      <c r="Z23" s="71">
        <f t="shared" si="10"/>
        <v>0</v>
      </c>
      <c r="AA23" s="71">
        <f t="shared" si="11"/>
        <v>0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79</v>
      </c>
      <c r="B24" s="70" t="s">
        <v>104</v>
      </c>
      <c r="C24" s="64" t="s">
        <v>105</v>
      </c>
      <c r="D24" s="71">
        <f t="shared" si="0"/>
        <v>4</v>
      </c>
      <c r="E24" s="71">
        <f t="shared" si="1"/>
        <v>4</v>
      </c>
      <c r="F24" s="71">
        <v>4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4</v>
      </c>
      <c r="N24" s="71">
        <f t="shared" si="4"/>
        <v>4</v>
      </c>
      <c r="O24" s="71">
        <v>4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8</v>
      </c>
      <c r="W24" s="71">
        <f t="shared" si="7"/>
        <v>8</v>
      </c>
      <c r="X24" s="71">
        <f t="shared" si="8"/>
        <v>8</v>
      </c>
      <c r="Y24" s="71">
        <f t="shared" si="9"/>
        <v>0</v>
      </c>
      <c r="Z24" s="71">
        <f t="shared" si="10"/>
        <v>0</v>
      </c>
      <c r="AA24" s="71">
        <f t="shared" si="11"/>
        <v>0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79</v>
      </c>
      <c r="B25" s="70" t="s">
        <v>112</v>
      </c>
      <c r="C25" s="64" t="s">
        <v>113</v>
      </c>
      <c r="D25" s="71">
        <f t="shared" si="0"/>
        <v>5</v>
      </c>
      <c r="E25" s="71">
        <f t="shared" si="1"/>
        <v>1</v>
      </c>
      <c r="F25" s="71">
        <v>1</v>
      </c>
      <c r="G25" s="71">
        <v>0</v>
      </c>
      <c r="H25" s="71">
        <f t="shared" si="2"/>
        <v>4</v>
      </c>
      <c r="I25" s="71">
        <v>4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5</v>
      </c>
      <c r="W25" s="71">
        <f t="shared" si="7"/>
        <v>1</v>
      </c>
      <c r="X25" s="71">
        <f t="shared" si="8"/>
        <v>1</v>
      </c>
      <c r="Y25" s="71">
        <f t="shared" si="9"/>
        <v>0</v>
      </c>
      <c r="Z25" s="71">
        <f t="shared" si="10"/>
        <v>4</v>
      </c>
      <c r="AA25" s="71">
        <f t="shared" si="11"/>
        <v>4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79</v>
      </c>
      <c r="B26" s="70" t="s">
        <v>114</v>
      </c>
      <c r="C26" s="64" t="s">
        <v>115</v>
      </c>
      <c r="D26" s="71">
        <f t="shared" si="0"/>
        <v>2</v>
      </c>
      <c r="E26" s="71">
        <f t="shared" si="1"/>
        <v>2</v>
      </c>
      <c r="F26" s="71">
        <v>2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2</v>
      </c>
      <c r="N26" s="71">
        <f t="shared" si="4"/>
        <v>2</v>
      </c>
      <c r="O26" s="71">
        <v>2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4</v>
      </c>
      <c r="W26" s="71">
        <f t="shared" si="7"/>
        <v>4</v>
      </c>
      <c r="X26" s="71">
        <f t="shared" si="8"/>
        <v>4</v>
      </c>
      <c r="Y26" s="71">
        <f t="shared" si="9"/>
        <v>0</v>
      </c>
      <c r="Z26" s="71">
        <f t="shared" si="10"/>
        <v>0</v>
      </c>
      <c r="AA26" s="71">
        <f t="shared" si="11"/>
        <v>0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  <row r="27" spans="1:30" s="68" customFormat="1" ht="12" customHeight="1">
      <c r="A27" s="69" t="s">
        <v>79</v>
      </c>
      <c r="B27" s="70" t="s">
        <v>116</v>
      </c>
      <c r="C27" s="64" t="s">
        <v>117</v>
      </c>
      <c r="D27" s="71">
        <f t="shared" si="0"/>
        <v>26</v>
      </c>
      <c r="E27" s="71">
        <f t="shared" si="1"/>
        <v>21</v>
      </c>
      <c r="F27" s="71">
        <v>3</v>
      </c>
      <c r="G27" s="71">
        <v>18</v>
      </c>
      <c r="H27" s="71">
        <f t="shared" si="2"/>
        <v>5</v>
      </c>
      <c r="I27" s="71">
        <v>0</v>
      </c>
      <c r="J27" s="71">
        <v>0</v>
      </c>
      <c r="K27" s="71">
        <v>0</v>
      </c>
      <c r="L27" s="71">
        <v>5</v>
      </c>
      <c r="M27" s="71">
        <f t="shared" si="3"/>
        <v>6</v>
      </c>
      <c r="N27" s="71">
        <f t="shared" si="4"/>
        <v>6</v>
      </c>
      <c r="O27" s="71">
        <v>3</v>
      </c>
      <c r="P27" s="71">
        <v>3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32</v>
      </c>
      <c r="W27" s="71">
        <f t="shared" si="7"/>
        <v>27</v>
      </c>
      <c r="X27" s="71">
        <f t="shared" si="8"/>
        <v>6</v>
      </c>
      <c r="Y27" s="71">
        <f t="shared" si="9"/>
        <v>21</v>
      </c>
      <c r="Z27" s="71">
        <f t="shared" si="10"/>
        <v>5</v>
      </c>
      <c r="AA27" s="71">
        <f t="shared" si="11"/>
        <v>0</v>
      </c>
      <c r="AB27" s="71">
        <f t="shared" si="12"/>
        <v>0</v>
      </c>
      <c r="AC27" s="71">
        <f t="shared" si="13"/>
        <v>0</v>
      </c>
      <c r="AD27" s="71">
        <f t="shared" si="14"/>
        <v>5</v>
      </c>
    </row>
  </sheetData>
  <sheetProtection/>
  <autoFilter ref="A6:AE27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54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121</v>
      </c>
      <c r="E2" s="33"/>
      <c r="F2" s="26"/>
      <c r="G2" s="33"/>
      <c r="H2" s="33"/>
      <c r="I2" s="33"/>
      <c r="J2" s="33"/>
      <c r="K2" s="33"/>
      <c r="L2" s="34"/>
      <c r="M2" s="56" t="s">
        <v>122</v>
      </c>
      <c r="N2" s="33"/>
      <c r="O2" s="26"/>
      <c r="P2" s="33"/>
      <c r="Q2" s="33"/>
      <c r="R2" s="33"/>
      <c r="S2" s="33"/>
      <c r="T2" s="33"/>
      <c r="U2" s="34"/>
      <c r="V2" s="56" t="s">
        <v>123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124</v>
      </c>
      <c r="F3" s="26"/>
      <c r="G3" s="34"/>
      <c r="H3" s="57" t="s">
        <v>125</v>
      </c>
      <c r="I3" s="33"/>
      <c r="J3" s="33"/>
      <c r="K3" s="33"/>
      <c r="L3" s="34"/>
      <c r="M3" s="27" t="s">
        <v>51</v>
      </c>
      <c r="N3" s="57" t="s">
        <v>124</v>
      </c>
      <c r="O3" s="26"/>
      <c r="P3" s="34"/>
      <c r="Q3" s="57" t="s">
        <v>125</v>
      </c>
      <c r="R3" s="33"/>
      <c r="S3" s="33"/>
      <c r="T3" s="33"/>
      <c r="U3" s="34"/>
      <c r="V3" s="27"/>
      <c r="W3" s="57" t="s">
        <v>124</v>
      </c>
      <c r="X3" s="26"/>
      <c r="Y3" s="34"/>
      <c r="Z3" s="57" t="s">
        <v>125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126</v>
      </c>
      <c r="G4" s="78" t="s">
        <v>127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126</v>
      </c>
      <c r="P4" s="78" t="s">
        <v>127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126</v>
      </c>
      <c r="Y4" s="78" t="s">
        <v>127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128</v>
      </c>
      <c r="E6" s="35" t="s">
        <v>128</v>
      </c>
      <c r="F6" s="54" t="s">
        <v>128</v>
      </c>
      <c r="G6" s="54" t="s">
        <v>128</v>
      </c>
      <c r="H6" s="35" t="s">
        <v>128</v>
      </c>
      <c r="I6" s="54" t="s">
        <v>128</v>
      </c>
      <c r="J6" s="54" t="s">
        <v>128</v>
      </c>
      <c r="K6" s="54" t="s">
        <v>128</v>
      </c>
      <c r="L6" s="54" t="s">
        <v>128</v>
      </c>
      <c r="M6" s="35" t="s">
        <v>128</v>
      </c>
      <c r="N6" s="35" t="s">
        <v>128</v>
      </c>
      <c r="O6" s="54" t="s">
        <v>128</v>
      </c>
      <c r="P6" s="54" t="s">
        <v>128</v>
      </c>
      <c r="Q6" s="35" t="s">
        <v>128</v>
      </c>
      <c r="R6" s="54" t="s">
        <v>128</v>
      </c>
      <c r="S6" s="54" t="s">
        <v>128</v>
      </c>
      <c r="T6" s="54" t="s">
        <v>128</v>
      </c>
      <c r="U6" s="54" t="s">
        <v>128</v>
      </c>
      <c r="V6" s="35" t="s">
        <v>128</v>
      </c>
      <c r="W6" s="35" t="s">
        <v>128</v>
      </c>
      <c r="X6" s="54" t="s">
        <v>128</v>
      </c>
      <c r="Y6" s="54" t="s">
        <v>128</v>
      </c>
      <c r="Z6" s="35" t="s">
        <v>128</v>
      </c>
      <c r="AA6" s="54" t="s">
        <v>128</v>
      </c>
      <c r="AB6" s="54" t="s">
        <v>128</v>
      </c>
      <c r="AC6" s="54" t="s">
        <v>128</v>
      </c>
      <c r="AD6" s="54" t="s">
        <v>128</v>
      </c>
    </row>
    <row r="7" spans="1:30" s="67" customFormat="1" ht="12" customHeight="1">
      <c r="A7" s="119" t="s">
        <v>79</v>
      </c>
      <c r="B7" s="120" t="s">
        <v>80</v>
      </c>
      <c r="C7" s="119" t="s">
        <v>51</v>
      </c>
      <c r="D7" s="121">
        <f>SUM(D8:D52)</f>
        <v>17</v>
      </c>
      <c r="E7" s="121">
        <f>SUM(E8:E52)</f>
        <v>6</v>
      </c>
      <c r="F7" s="121">
        <f>SUM(F8:F52)</f>
        <v>6</v>
      </c>
      <c r="G7" s="121">
        <f>SUM(G8:G52)</f>
        <v>0</v>
      </c>
      <c r="H7" s="121">
        <f>SUM(H8:H52)</f>
        <v>11</v>
      </c>
      <c r="I7" s="121">
        <f>SUM(I8:I52)</f>
        <v>0</v>
      </c>
      <c r="J7" s="121">
        <f>SUM(J8:J52)</f>
        <v>11</v>
      </c>
      <c r="K7" s="121">
        <f>SUM(K8:K52)</f>
        <v>0</v>
      </c>
      <c r="L7" s="121">
        <f>SUM(L8:L52)</f>
        <v>0</v>
      </c>
      <c r="M7" s="121">
        <f>SUM(M8:M52)</f>
        <v>37</v>
      </c>
      <c r="N7" s="121">
        <f>SUM(N8:N52)</f>
        <v>31</v>
      </c>
      <c r="O7" s="121">
        <f>SUM(O8:O52)</f>
        <v>11</v>
      </c>
      <c r="P7" s="121">
        <f>SUM(P8:P52)</f>
        <v>20</v>
      </c>
      <c r="Q7" s="121">
        <f>SUM(Q8:Q52)</f>
        <v>6</v>
      </c>
      <c r="R7" s="121">
        <f>SUM(R8:R52)</f>
        <v>0</v>
      </c>
      <c r="S7" s="121">
        <f>SUM(S8:S52)</f>
        <v>6</v>
      </c>
      <c r="T7" s="121">
        <f>SUM(T8:T52)</f>
        <v>0</v>
      </c>
      <c r="U7" s="121">
        <f>SUM(U8:U52)</f>
        <v>0</v>
      </c>
      <c r="V7" s="121">
        <f>SUM(V8:V52)</f>
        <v>54</v>
      </c>
      <c r="W7" s="121">
        <f>SUM(W8:W52)</f>
        <v>37</v>
      </c>
      <c r="X7" s="121">
        <f>SUM(X8:X52)</f>
        <v>17</v>
      </c>
      <c r="Y7" s="121">
        <f>SUM(Y8:Y52)</f>
        <v>20</v>
      </c>
      <c r="Z7" s="121">
        <f>SUM(Z8:Z52)</f>
        <v>17</v>
      </c>
      <c r="AA7" s="121">
        <f>SUM(AA8:AA52)</f>
        <v>0</v>
      </c>
      <c r="AB7" s="121">
        <f>SUM(AB8:AB52)</f>
        <v>17</v>
      </c>
      <c r="AC7" s="121">
        <f>SUM(AC8:AC52)</f>
        <v>0</v>
      </c>
      <c r="AD7" s="121">
        <f>SUM(AD8:AD52)</f>
        <v>0</v>
      </c>
    </row>
    <row r="8" spans="1:30" s="68" customFormat="1" ht="12" customHeight="1">
      <c r="A8" s="64" t="s">
        <v>79</v>
      </c>
      <c r="B8" s="65" t="s">
        <v>81</v>
      </c>
      <c r="C8" s="64" t="s">
        <v>82</v>
      </c>
      <c r="D8" s="66">
        <f aca="true" t="shared" si="0" ref="D8:D14">SUM(E8,+H8)</f>
        <v>0</v>
      </c>
      <c r="E8" s="66">
        <f aca="true" t="shared" si="1" ref="E8:E14">SUM(F8:G8)</f>
        <v>0</v>
      </c>
      <c r="F8" s="66">
        <v>0</v>
      </c>
      <c r="G8" s="66">
        <v>0</v>
      </c>
      <c r="H8" s="66">
        <f aca="true" t="shared" si="2" ref="H8:H14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4">SUM(N8,+Q8)</f>
        <v>7</v>
      </c>
      <c r="N8" s="66">
        <f aca="true" t="shared" si="4" ref="N8:N14">SUM(O8:P8)</f>
        <v>6</v>
      </c>
      <c r="O8" s="66">
        <v>3</v>
      </c>
      <c r="P8" s="66">
        <v>3</v>
      </c>
      <c r="Q8" s="66">
        <f aca="true" t="shared" si="5" ref="Q8:Q14">SUM(R8:U8)</f>
        <v>1</v>
      </c>
      <c r="R8" s="66">
        <v>0</v>
      </c>
      <c r="S8" s="66">
        <v>1</v>
      </c>
      <c r="T8" s="66">
        <v>0</v>
      </c>
      <c r="U8" s="66">
        <v>0</v>
      </c>
      <c r="V8" s="66">
        <f aca="true" t="shared" si="6" ref="V8:V14">SUM(D8,+M8)</f>
        <v>7</v>
      </c>
      <c r="W8" s="66">
        <f aca="true" t="shared" si="7" ref="W8:W14">SUM(E8,+N8)</f>
        <v>6</v>
      </c>
      <c r="X8" s="66">
        <f aca="true" t="shared" si="8" ref="X8:X14">SUM(F8,+O8)</f>
        <v>3</v>
      </c>
      <c r="Y8" s="66">
        <f aca="true" t="shared" si="9" ref="Y8:Y14">SUM(G8,+P8)</f>
        <v>3</v>
      </c>
      <c r="Z8" s="66">
        <f aca="true" t="shared" si="10" ref="Z8:Z14">SUM(H8,+Q8)</f>
        <v>1</v>
      </c>
      <c r="AA8" s="66">
        <f aca="true" t="shared" si="11" ref="AA8:AA14">SUM(I8,+R8)</f>
        <v>0</v>
      </c>
      <c r="AB8" s="66">
        <f aca="true" t="shared" si="12" ref="AB8:AB14">SUM(J8,+S8)</f>
        <v>1</v>
      </c>
      <c r="AC8" s="66">
        <f aca="true" t="shared" si="13" ref="AC8:AC14">SUM(K8,+T8)</f>
        <v>0</v>
      </c>
      <c r="AD8" s="66">
        <f aca="true" t="shared" si="14" ref="AD8:AD14">SUM(L8,+U8)</f>
        <v>0</v>
      </c>
    </row>
    <row r="9" spans="1:30" s="68" customFormat="1" ht="12" customHeight="1">
      <c r="A9" s="64" t="s">
        <v>79</v>
      </c>
      <c r="B9" s="65" t="s">
        <v>89</v>
      </c>
      <c r="C9" s="64" t="s">
        <v>90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10</v>
      </c>
      <c r="N9" s="66">
        <f t="shared" si="4"/>
        <v>10</v>
      </c>
      <c r="O9" s="66">
        <v>2</v>
      </c>
      <c r="P9" s="66">
        <v>8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10</v>
      </c>
      <c r="W9" s="66">
        <f t="shared" si="7"/>
        <v>10</v>
      </c>
      <c r="X9" s="66">
        <f t="shared" si="8"/>
        <v>2</v>
      </c>
      <c r="Y9" s="66">
        <f t="shared" si="9"/>
        <v>8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79</v>
      </c>
      <c r="B10" s="65" t="s">
        <v>94</v>
      </c>
      <c r="C10" s="64" t="s">
        <v>95</v>
      </c>
      <c r="D10" s="66">
        <f t="shared" si="0"/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8</v>
      </c>
      <c r="N10" s="66">
        <f t="shared" si="4"/>
        <v>3</v>
      </c>
      <c r="O10" s="66">
        <v>1</v>
      </c>
      <c r="P10" s="66">
        <v>2</v>
      </c>
      <c r="Q10" s="66">
        <f t="shared" si="5"/>
        <v>5</v>
      </c>
      <c r="R10" s="66">
        <v>0</v>
      </c>
      <c r="S10" s="66">
        <v>5</v>
      </c>
      <c r="T10" s="66">
        <v>0</v>
      </c>
      <c r="U10" s="66">
        <v>0</v>
      </c>
      <c r="V10" s="66">
        <f t="shared" si="6"/>
        <v>8</v>
      </c>
      <c r="W10" s="66">
        <f t="shared" si="7"/>
        <v>3</v>
      </c>
      <c r="X10" s="66">
        <f t="shared" si="8"/>
        <v>1</v>
      </c>
      <c r="Y10" s="66">
        <f t="shared" si="9"/>
        <v>2</v>
      </c>
      <c r="Z10" s="66">
        <f t="shared" si="10"/>
        <v>5</v>
      </c>
      <c r="AA10" s="66">
        <f t="shared" si="11"/>
        <v>0</v>
      </c>
      <c r="AB10" s="66">
        <f t="shared" si="12"/>
        <v>5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79</v>
      </c>
      <c r="B11" s="65" t="s">
        <v>100</v>
      </c>
      <c r="C11" s="64" t="s">
        <v>101</v>
      </c>
      <c r="D11" s="66">
        <f t="shared" si="0"/>
        <v>0</v>
      </c>
      <c r="E11" s="66">
        <f t="shared" si="1"/>
        <v>0</v>
      </c>
      <c r="F11" s="66">
        <v>0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3</v>
      </c>
      <c r="N11" s="66">
        <f t="shared" si="4"/>
        <v>3</v>
      </c>
      <c r="O11" s="66">
        <v>2</v>
      </c>
      <c r="P11" s="66">
        <v>1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3</v>
      </c>
      <c r="W11" s="66">
        <f t="shared" si="7"/>
        <v>3</v>
      </c>
      <c r="X11" s="66">
        <f t="shared" si="8"/>
        <v>2</v>
      </c>
      <c r="Y11" s="66">
        <f t="shared" si="9"/>
        <v>1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79</v>
      </c>
      <c r="B12" s="70" t="s">
        <v>106</v>
      </c>
      <c r="C12" s="64" t="s">
        <v>107</v>
      </c>
      <c r="D12" s="71">
        <f t="shared" si="0"/>
        <v>10</v>
      </c>
      <c r="E12" s="71">
        <f t="shared" si="1"/>
        <v>3</v>
      </c>
      <c r="F12" s="71">
        <v>3</v>
      </c>
      <c r="G12" s="71">
        <v>0</v>
      </c>
      <c r="H12" s="71">
        <f t="shared" si="2"/>
        <v>7</v>
      </c>
      <c r="I12" s="71">
        <v>0</v>
      </c>
      <c r="J12" s="71">
        <v>7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10</v>
      </c>
      <c r="W12" s="71">
        <f t="shared" si="7"/>
        <v>3</v>
      </c>
      <c r="X12" s="71">
        <f t="shared" si="8"/>
        <v>3</v>
      </c>
      <c r="Y12" s="71">
        <f t="shared" si="9"/>
        <v>0</v>
      </c>
      <c r="Z12" s="71">
        <f t="shared" si="10"/>
        <v>7</v>
      </c>
      <c r="AA12" s="71">
        <f t="shared" si="11"/>
        <v>0</v>
      </c>
      <c r="AB12" s="71">
        <f t="shared" si="12"/>
        <v>7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79</v>
      </c>
      <c r="B13" s="70" t="s">
        <v>108</v>
      </c>
      <c r="C13" s="64" t="s">
        <v>109</v>
      </c>
      <c r="D13" s="71">
        <f t="shared" si="0"/>
        <v>2</v>
      </c>
      <c r="E13" s="71">
        <f t="shared" si="1"/>
        <v>2</v>
      </c>
      <c r="F13" s="71">
        <v>2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9</v>
      </c>
      <c r="N13" s="71">
        <f t="shared" si="4"/>
        <v>9</v>
      </c>
      <c r="O13" s="71">
        <v>3</v>
      </c>
      <c r="P13" s="71">
        <v>6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11</v>
      </c>
      <c r="W13" s="71">
        <f t="shared" si="7"/>
        <v>11</v>
      </c>
      <c r="X13" s="71">
        <f t="shared" si="8"/>
        <v>5</v>
      </c>
      <c r="Y13" s="71">
        <f t="shared" si="9"/>
        <v>6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79</v>
      </c>
      <c r="B14" s="70" t="s">
        <v>118</v>
      </c>
      <c r="C14" s="64" t="s">
        <v>119</v>
      </c>
      <c r="D14" s="71">
        <f t="shared" si="0"/>
        <v>5</v>
      </c>
      <c r="E14" s="71">
        <f t="shared" si="1"/>
        <v>1</v>
      </c>
      <c r="F14" s="71">
        <v>1</v>
      </c>
      <c r="G14" s="71">
        <v>0</v>
      </c>
      <c r="H14" s="71">
        <f t="shared" si="2"/>
        <v>4</v>
      </c>
      <c r="I14" s="71">
        <v>0</v>
      </c>
      <c r="J14" s="71">
        <v>4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5</v>
      </c>
      <c r="W14" s="71">
        <f t="shared" si="7"/>
        <v>1</v>
      </c>
      <c r="X14" s="71">
        <f t="shared" si="8"/>
        <v>1</v>
      </c>
      <c r="Y14" s="71">
        <f t="shared" si="9"/>
        <v>0</v>
      </c>
      <c r="Z14" s="71">
        <f t="shared" si="10"/>
        <v>4</v>
      </c>
      <c r="AA14" s="71">
        <f t="shared" si="11"/>
        <v>0</v>
      </c>
      <c r="AB14" s="71">
        <f t="shared" si="12"/>
        <v>4</v>
      </c>
      <c r="AC14" s="71">
        <f t="shared" si="13"/>
        <v>0</v>
      </c>
      <c r="AD14" s="71">
        <f t="shared" si="14"/>
        <v>0</v>
      </c>
    </row>
  </sheetData>
  <sheetProtection/>
  <autoFilter ref="A6:AE14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55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56</v>
      </c>
      <c r="E3" s="43"/>
      <c r="F3" s="43"/>
      <c r="G3" s="43"/>
      <c r="H3" s="43"/>
      <c r="I3" s="43"/>
      <c r="J3" s="43"/>
      <c r="K3" s="44"/>
      <c r="L3" s="59" t="s">
        <v>57</v>
      </c>
      <c r="M3" s="43"/>
      <c r="N3" s="43"/>
      <c r="O3" s="43"/>
      <c r="P3" s="43"/>
      <c r="Q3" s="43"/>
      <c r="R3" s="43"/>
      <c r="S3" s="44"/>
      <c r="T3" s="59" t="s">
        <v>58</v>
      </c>
      <c r="U3" s="43"/>
      <c r="V3" s="43"/>
      <c r="W3" s="43"/>
      <c r="X3" s="43"/>
      <c r="Y3" s="43"/>
      <c r="Z3" s="43"/>
      <c r="AA3" s="44"/>
      <c r="AB3" s="60" t="s">
        <v>56</v>
      </c>
      <c r="AC3" s="45"/>
      <c r="AD3" s="45"/>
      <c r="AE3" s="45"/>
      <c r="AF3" s="45"/>
      <c r="AG3" s="45"/>
      <c r="AH3" s="45"/>
      <c r="AI3" s="45"/>
      <c r="AJ3" s="60" t="s">
        <v>57</v>
      </c>
      <c r="AK3" s="45"/>
      <c r="AL3" s="45"/>
      <c r="AM3" s="45"/>
      <c r="AN3" s="45"/>
      <c r="AO3" s="45"/>
      <c r="AP3" s="45"/>
      <c r="AQ3" s="45"/>
      <c r="AR3" s="60" t="s">
        <v>58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59</v>
      </c>
      <c r="E4" s="100"/>
      <c r="F4" s="103" t="s">
        <v>60</v>
      </c>
      <c r="G4" s="104"/>
      <c r="H4" s="103" t="s">
        <v>61</v>
      </c>
      <c r="I4" s="104"/>
      <c r="J4" s="99" t="s">
        <v>62</v>
      </c>
      <c r="K4" s="100"/>
      <c r="L4" s="99" t="s">
        <v>59</v>
      </c>
      <c r="M4" s="100"/>
      <c r="N4" s="103" t="s">
        <v>60</v>
      </c>
      <c r="O4" s="104"/>
      <c r="P4" s="103" t="s">
        <v>61</v>
      </c>
      <c r="Q4" s="104"/>
      <c r="R4" s="99" t="s">
        <v>62</v>
      </c>
      <c r="S4" s="100"/>
      <c r="T4" s="99" t="s">
        <v>59</v>
      </c>
      <c r="U4" s="100"/>
      <c r="V4" s="103" t="s">
        <v>60</v>
      </c>
      <c r="W4" s="104"/>
      <c r="X4" s="103" t="s">
        <v>61</v>
      </c>
      <c r="Y4" s="104"/>
      <c r="Z4" s="99" t="s">
        <v>62</v>
      </c>
      <c r="AA4" s="100"/>
      <c r="AB4" s="47" t="s">
        <v>59</v>
      </c>
      <c r="AC4" s="48"/>
      <c r="AD4" s="48"/>
      <c r="AE4" s="49"/>
      <c r="AF4" s="107" t="s">
        <v>63</v>
      </c>
      <c r="AG4" s="108"/>
      <c r="AH4" s="107" t="s">
        <v>62</v>
      </c>
      <c r="AI4" s="108"/>
      <c r="AJ4" s="47" t="s">
        <v>59</v>
      </c>
      <c r="AK4" s="48"/>
      <c r="AL4" s="48"/>
      <c r="AM4" s="49"/>
      <c r="AN4" s="107" t="s">
        <v>63</v>
      </c>
      <c r="AO4" s="108"/>
      <c r="AP4" s="107" t="s">
        <v>62</v>
      </c>
      <c r="AQ4" s="108"/>
      <c r="AR4" s="47" t="s">
        <v>59</v>
      </c>
      <c r="AS4" s="48"/>
      <c r="AT4" s="48"/>
      <c r="AU4" s="49"/>
      <c r="AV4" s="107" t="s">
        <v>63</v>
      </c>
      <c r="AW4" s="108"/>
      <c r="AX4" s="107" t="s">
        <v>62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64</v>
      </c>
      <c r="AC5" s="49"/>
      <c r="AD5" s="47" t="s">
        <v>46</v>
      </c>
      <c r="AE5" s="49"/>
      <c r="AF5" s="109"/>
      <c r="AG5" s="110"/>
      <c r="AH5" s="109"/>
      <c r="AI5" s="110"/>
      <c r="AJ5" s="47" t="s">
        <v>64</v>
      </c>
      <c r="AK5" s="49"/>
      <c r="AL5" s="47" t="s">
        <v>46</v>
      </c>
      <c r="AM5" s="49"/>
      <c r="AN5" s="109"/>
      <c r="AO5" s="110"/>
      <c r="AP5" s="109"/>
      <c r="AQ5" s="110"/>
      <c r="AR5" s="47" t="s">
        <v>64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65</v>
      </c>
      <c r="E6" s="50" t="s">
        <v>66</v>
      </c>
      <c r="F6" s="50" t="s">
        <v>65</v>
      </c>
      <c r="G6" s="50" t="s">
        <v>66</v>
      </c>
      <c r="H6" s="50" t="s">
        <v>65</v>
      </c>
      <c r="I6" s="50" t="s">
        <v>66</v>
      </c>
      <c r="J6" s="50" t="s">
        <v>67</v>
      </c>
      <c r="K6" s="50" t="s">
        <v>66</v>
      </c>
      <c r="L6" s="50" t="s">
        <v>65</v>
      </c>
      <c r="M6" s="50" t="s">
        <v>66</v>
      </c>
      <c r="N6" s="50" t="s">
        <v>65</v>
      </c>
      <c r="O6" s="50" t="s">
        <v>66</v>
      </c>
      <c r="P6" s="50" t="s">
        <v>65</v>
      </c>
      <c r="Q6" s="50" t="s">
        <v>66</v>
      </c>
      <c r="R6" s="50" t="s">
        <v>67</v>
      </c>
      <c r="S6" s="50" t="s">
        <v>66</v>
      </c>
      <c r="T6" s="50" t="s">
        <v>65</v>
      </c>
      <c r="U6" s="50" t="s">
        <v>66</v>
      </c>
      <c r="V6" s="50" t="s">
        <v>65</v>
      </c>
      <c r="W6" s="50" t="s">
        <v>66</v>
      </c>
      <c r="X6" s="50" t="s">
        <v>65</v>
      </c>
      <c r="Y6" s="50" t="s">
        <v>66</v>
      </c>
      <c r="Z6" s="50" t="s">
        <v>67</v>
      </c>
      <c r="AA6" s="50" t="s">
        <v>66</v>
      </c>
      <c r="AB6" s="50" t="s">
        <v>65</v>
      </c>
      <c r="AC6" s="50" t="s">
        <v>68</v>
      </c>
      <c r="AD6" s="50" t="s">
        <v>65</v>
      </c>
      <c r="AE6" s="50" t="s">
        <v>68</v>
      </c>
      <c r="AF6" s="50" t="s">
        <v>65</v>
      </c>
      <c r="AG6" s="50" t="s">
        <v>68</v>
      </c>
      <c r="AH6" s="50" t="s">
        <v>67</v>
      </c>
      <c r="AI6" s="50" t="s">
        <v>68</v>
      </c>
      <c r="AJ6" s="50" t="s">
        <v>65</v>
      </c>
      <c r="AK6" s="50" t="s">
        <v>68</v>
      </c>
      <c r="AL6" s="50" t="s">
        <v>65</v>
      </c>
      <c r="AM6" s="50" t="s">
        <v>68</v>
      </c>
      <c r="AN6" s="50" t="s">
        <v>65</v>
      </c>
      <c r="AO6" s="50" t="s">
        <v>68</v>
      </c>
      <c r="AP6" s="50" t="s">
        <v>67</v>
      </c>
      <c r="AQ6" s="50" t="s">
        <v>68</v>
      </c>
      <c r="AR6" s="50" t="s">
        <v>65</v>
      </c>
      <c r="AS6" s="50" t="s">
        <v>68</v>
      </c>
      <c r="AT6" s="50" t="s">
        <v>65</v>
      </c>
      <c r="AU6" s="50" t="s">
        <v>68</v>
      </c>
      <c r="AV6" s="50" t="s">
        <v>65</v>
      </c>
      <c r="AW6" s="50" t="s">
        <v>68</v>
      </c>
      <c r="AX6" s="50" t="s">
        <v>67</v>
      </c>
      <c r="AY6" s="61" t="s">
        <v>68</v>
      </c>
    </row>
    <row r="7" spans="1:51" s="67" customFormat="1" ht="12" customHeight="1">
      <c r="A7" s="119" t="s">
        <v>79</v>
      </c>
      <c r="B7" s="120" t="s">
        <v>80</v>
      </c>
      <c r="C7" s="119" t="s">
        <v>51</v>
      </c>
      <c r="D7" s="121">
        <f>SUM(D8:D186)</f>
        <v>119</v>
      </c>
      <c r="E7" s="121">
        <f>SUM(E8:E186)</f>
        <v>207</v>
      </c>
      <c r="F7" s="121">
        <f>SUM(F8:F186)</f>
        <v>8</v>
      </c>
      <c r="G7" s="121">
        <f>SUM(G8:G186)</f>
        <v>14</v>
      </c>
      <c r="H7" s="121">
        <f>SUM(H8:H186)</f>
        <v>12</v>
      </c>
      <c r="I7" s="121">
        <f>SUM(I8:I186)</f>
        <v>48</v>
      </c>
      <c r="J7" s="121">
        <f>SUM(J8:J186)</f>
        <v>1</v>
      </c>
      <c r="K7" s="121">
        <f>SUM(K8:K186)</f>
        <v>4</v>
      </c>
      <c r="L7" s="121">
        <f>SUM(L8:L186)</f>
        <v>502</v>
      </c>
      <c r="M7" s="121">
        <f>SUM(M8:M186)</f>
        <v>1153</v>
      </c>
      <c r="N7" s="121">
        <f>SUM(N8:N186)</f>
        <v>79</v>
      </c>
      <c r="O7" s="121">
        <f>SUM(O8:O186)</f>
        <v>198</v>
      </c>
      <c r="P7" s="121">
        <f>SUM(P8:P186)</f>
        <v>99</v>
      </c>
      <c r="Q7" s="121">
        <f>SUM(Q8:Q186)</f>
        <v>762</v>
      </c>
      <c r="R7" s="121">
        <f>SUM(R8:R186)</f>
        <v>6</v>
      </c>
      <c r="S7" s="121">
        <f>SUM(S8:S186)</f>
        <v>4234</v>
      </c>
      <c r="T7" s="121">
        <f>SUM(T8:T186)</f>
        <v>2019</v>
      </c>
      <c r="U7" s="121">
        <f>SUM(U8:U186)</f>
        <v>5677</v>
      </c>
      <c r="V7" s="121">
        <f>SUM(V8:V186)</f>
        <v>226</v>
      </c>
      <c r="W7" s="121">
        <f>SUM(W8:W186)</f>
        <v>1002</v>
      </c>
      <c r="X7" s="121">
        <f>SUM(X8:X186)</f>
        <v>1</v>
      </c>
      <c r="Y7" s="121">
        <f>SUM(Y8:Y186)</f>
        <v>4</v>
      </c>
      <c r="Z7" s="121">
        <f>SUM(Z8:Z186)</f>
        <v>1</v>
      </c>
      <c r="AA7" s="121">
        <f>SUM(AA8:AA186)</f>
        <v>40</v>
      </c>
      <c r="AB7" s="121">
        <f>SUM(AB8:AB186)</f>
        <v>1</v>
      </c>
      <c r="AC7" s="121">
        <f>SUM(AC8:AC186)</f>
        <v>3</v>
      </c>
      <c r="AD7" s="121">
        <f>SUM(AD8:AD186)</f>
        <v>0</v>
      </c>
      <c r="AE7" s="121">
        <f>SUM(AE8:AE186)</f>
        <v>0</v>
      </c>
      <c r="AF7" s="121">
        <f>SUM(AF8:AF186)</f>
        <v>1</v>
      </c>
      <c r="AG7" s="121">
        <f>SUM(AG8:AG186)</f>
        <v>1</v>
      </c>
      <c r="AH7" s="121">
        <f>SUM(AH8:AH186)</f>
        <v>1</v>
      </c>
      <c r="AI7" s="121">
        <f>SUM(AI8:AI186)</f>
        <v>8</v>
      </c>
      <c r="AJ7" s="121">
        <f>SUM(AJ8:AJ186)</f>
        <v>17</v>
      </c>
      <c r="AK7" s="121">
        <f>SUM(AK8:AK186)</f>
        <v>44</v>
      </c>
      <c r="AL7" s="121">
        <f>SUM(AL8:AL186)</f>
        <v>0</v>
      </c>
      <c r="AM7" s="121">
        <f>SUM(AM8:AM186)</f>
        <v>0</v>
      </c>
      <c r="AN7" s="121">
        <f>SUM(AN8:AN186)</f>
        <v>0</v>
      </c>
      <c r="AO7" s="121">
        <f>SUM(AO8:AO186)</f>
        <v>0</v>
      </c>
      <c r="AP7" s="121">
        <f>SUM(AP8:AP186)</f>
        <v>2</v>
      </c>
      <c r="AQ7" s="121">
        <f>SUM(AQ8:AQ186)</f>
        <v>58</v>
      </c>
      <c r="AR7" s="121">
        <f>SUM(AR8:AR186)</f>
        <v>326</v>
      </c>
      <c r="AS7" s="121">
        <f>SUM(AS8:AS186)</f>
        <v>906</v>
      </c>
      <c r="AT7" s="121">
        <f>SUM(AT8:AT186)</f>
        <v>5</v>
      </c>
      <c r="AU7" s="121">
        <f>SUM(AU8:AU186)</f>
        <v>27</v>
      </c>
      <c r="AV7" s="121">
        <f>SUM(AV8:AV186)</f>
        <v>6</v>
      </c>
      <c r="AW7" s="121">
        <f>SUM(AW8:AW186)</f>
        <v>24</v>
      </c>
      <c r="AX7" s="121">
        <f>SUM(AX8:AX186)</f>
        <v>4</v>
      </c>
      <c r="AY7" s="121">
        <f>SUM(AY8:AY186)</f>
        <v>80</v>
      </c>
    </row>
    <row r="8" spans="1:51" s="68" customFormat="1" ht="12" customHeight="1">
      <c r="A8" s="64" t="s">
        <v>79</v>
      </c>
      <c r="B8" s="65" t="s">
        <v>83</v>
      </c>
      <c r="C8" s="64" t="s">
        <v>84</v>
      </c>
      <c r="D8" s="66">
        <v>56</v>
      </c>
      <c r="E8" s="66">
        <v>91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86</v>
      </c>
      <c r="M8" s="66">
        <v>212</v>
      </c>
      <c r="N8" s="66">
        <v>0</v>
      </c>
      <c r="O8" s="66">
        <v>0</v>
      </c>
      <c r="P8" s="66">
        <v>4</v>
      </c>
      <c r="Q8" s="66">
        <v>20</v>
      </c>
      <c r="R8" s="66">
        <v>2</v>
      </c>
      <c r="S8" s="66">
        <v>57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5</v>
      </c>
      <c r="AK8" s="66">
        <v>13</v>
      </c>
      <c r="AL8" s="66">
        <v>0</v>
      </c>
      <c r="AM8" s="66">
        <v>0</v>
      </c>
      <c r="AN8" s="66">
        <v>0</v>
      </c>
      <c r="AO8" s="66">
        <v>0</v>
      </c>
      <c r="AP8" s="66">
        <v>1</v>
      </c>
      <c r="AQ8" s="66">
        <v>18</v>
      </c>
      <c r="AR8" s="66">
        <v>75</v>
      </c>
      <c r="AS8" s="66">
        <v>217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79</v>
      </c>
      <c r="B9" s="65" t="s">
        <v>129</v>
      </c>
      <c r="C9" s="64" t="s">
        <v>130</v>
      </c>
      <c r="D9" s="66">
        <v>11</v>
      </c>
      <c r="E9" s="66">
        <v>19</v>
      </c>
      <c r="F9" s="66">
        <v>0</v>
      </c>
      <c r="G9" s="66">
        <v>0</v>
      </c>
      <c r="H9" s="66">
        <v>4</v>
      </c>
      <c r="I9" s="66">
        <v>16</v>
      </c>
      <c r="J9" s="66">
        <v>0</v>
      </c>
      <c r="K9" s="66">
        <v>0</v>
      </c>
      <c r="L9" s="66">
        <v>75</v>
      </c>
      <c r="M9" s="66">
        <v>157</v>
      </c>
      <c r="N9" s="66">
        <v>0</v>
      </c>
      <c r="O9" s="66">
        <v>0</v>
      </c>
      <c r="P9" s="66">
        <v>29</v>
      </c>
      <c r="Q9" s="66">
        <v>289</v>
      </c>
      <c r="R9" s="66">
        <v>0</v>
      </c>
      <c r="S9" s="66">
        <v>0</v>
      </c>
      <c r="T9" s="66">
        <v>30</v>
      </c>
      <c r="U9" s="66">
        <v>72</v>
      </c>
      <c r="V9" s="66">
        <v>81</v>
      </c>
      <c r="W9" s="66">
        <v>258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29</v>
      </c>
      <c r="AS9" s="66">
        <v>79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79</v>
      </c>
      <c r="B10" s="65" t="s">
        <v>110</v>
      </c>
      <c r="C10" s="64" t="s">
        <v>111</v>
      </c>
      <c r="D10" s="66">
        <v>17</v>
      </c>
      <c r="E10" s="66">
        <v>28</v>
      </c>
      <c r="F10" s="66">
        <v>0</v>
      </c>
      <c r="G10" s="66">
        <v>0</v>
      </c>
      <c r="H10" s="66">
        <v>5</v>
      </c>
      <c r="I10" s="66">
        <v>16</v>
      </c>
      <c r="J10" s="66">
        <v>0</v>
      </c>
      <c r="K10" s="66">
        <v>0</v>
      </c>
      <c r="L10" s="66">
        <v>17</v>
      </c>
      <c r="M10" s="66">
        <v>40</v>
      </c>
      <c r="N10" s="66">
        <v>0</v>
      </c>
      <c r="O10" s="66">
        <v>0</v>
      </c>
      <c r="P10" s="66">
        <v>3</v>
      </c>
      <c r="Q10" s="66">
        <v>12</v>
      </c>
      <c r="R10" s="66">
        <v>3</v>
      </c>
      <c r="S10" s="66">
        <v>27</v>
      </c>
      <c r="T10" s="66">
        <v>64</v>
      </c>
      <c r="U10" s="66">
        <v>150</v>
      </c>
      <c r="V10" s="66">
        <v>0</v>
      </c>
      <c r="W10" s="66">
        <v>0</v>
      </c>
      <c r="X10" s="66">
        <v>0</v>
      </c>
      <c r="Y10" s="66">
        <v>0</v>
      </c>
      <c r="Z10" s="66">
        <v>1</v>
      </c>
      <c r="AA10" s="66">
        <v>40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1</v>
      </c>
      <c r="AQ10" s="66">
        <v>40</v>
      </c>
      <c r="AR10" s="66">
        <v>44</v>
      </c>
      <c r="AS10" s="66">
        <v>120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79</v>
      </c>
      <c r="B11" s="65" t="s">
        <v>102</v>
      </c>
      <c r="C11" s="64" t="s">
        <v>103</v>
      </c>
      <c r="D11" s="66">
        <v>6</v>
      </c>
      <c r="E11" s="66">
        <v>17</v>
      </c>
      <c r="F11" s="66">
        <v>0</v>
      </c>
      <c r="G11" s="66">
        <v>0</v>
      </c>
      <c r="H11" s="66">
        <v>0</v>
      </c>
      <c r="I11" s="66">
        <v>0</v>
      </c>
      <c r="J11" s="66">
        <v>1</v>
      </c>
      <c r="K11" s="66">
        <v>4</v>
      </c>
      <c r="L11" s="66">
        <v>22</v>
      </c>
      <c r="M11" s="66">
        <v>48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56</v>
      </c>
      <c r="U11" s="66">
        <v>164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1</v>
      </c>
      <c r="AG11" s="66">
        <v>1</v>
      </c>
      <c r="AH11" s="66">
        <v>1</v>
      </c>
      <c r="AI11" s="66">
        <v>8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10</v>
      </c>
      <c r="AS11" s="66">
        <v>28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79</v>
      </c>
      <c r="B12" s="70" t="s">
        <v>131</v>
      </c>
      <c r="C12" s="64" t="s">
        <v>132</v>
      </c>
      <c r="D12" s="71">
        <v>2</v>
      </c>
      <c r="E12" s="71">
        <v>3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30</v>
      </c>
      <c r="M12" s="71">
        <v>54</v>
      </c>
      <c r="N12" s="71">
        <v>0</v>
      </c>
      <c r="O12" s="71">
        <v>0</v>
      </c>
      <c r="P12" s="71">
        <v>2</v>
      </c>
      <c r="Q12" s="71">
        <v>20</v>
      </c>
      <c r="R12" s="71">
        <v>0</v>
      </c>
      <c r="S12" s="71">
        <v>0</v>
      </c>
      <c r="T12" s="71">
        <v>280</v>
      </c>
      <c r="U12" s="71">
        <v>754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4</v>
      </c>
      <c r="AK12" s="71">
        <v>6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30</v>
      </c>
      <c r="AS12" s="71">
        <v>76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79</v>
      </c>
      <c r="B13" s="70" t="s">
        <v>133</v>
      </c>
      <c r="C13" s="64" t="s">
        <v>134</v>
      </c>
      <c r="D13" s="71">
        <v>0</v>
      </c>
      <c r="E13" s="71">
        <v>0</v>
      </c>
      <c r="F13" s="71">
        <v>0</v>
      </c>
      <c r="G13" s="71">
        <v>0</v>
      </c>
      <c r="H13" s="71">
        <v>1</v>
      </c>
      <c r="I13" s="71">
        <v>4</v>
      </c>
      <c r="J13" s="71">
        <v>0</v>
      </c>
      <c r="K13" s="71">
        <v>0</v>
      </c>
      <c r="L13" s="71">
        <v>46</v>
      </c>
      <c r="M13" s="71">
        <v>119</v>
      </c>
      <c r="N13" s="71">
        <v>39</v>
      </c>
      <c r="O13" s="71">
        <v>77</v>
      </c>
      <c r="P13" s="71">
        <v>58</v>
      </c>
      <c r="Q13" s="71">
        <v>413</v>
      </c>
      <c r="R13" s="71">
        <v>0</v>
      </c>
      <c r="S13" s="71">
        <v>0</v>
      </c>
      <c r="T13" s="71">
        <v>16</v>
      </c>
      <c r="U13" s="71">
        <v>34</v>
      </c>
      <c r="V13" s="71">
        <v>84</v>
      </c>
      <c r="W13" s="71">
        <v>398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25</v>
      </c>
      <c r="AS13" s="71">
        <v>72</v>
      </c>
      <c r="AT13" s="71">
        <v>1</v>
      </c>
      <c r="AU13" s="71">
        <v>10</v>
      </c>
      <c r="AV13" s="71">
        <v>4</v>
      </c>
      <c r="AW13" s="71">
        <v>16</v>
      </c>
      <c r="AX13" s="71">
        <v>0</v>
      </c>
      <c r="AY13" s="71">
        <v>0</v>
      </c>
    </row>
    <row r="14" spans="1:51" s="68" customFormat="1" ht="12" customHeight="1">
      <c r="A14" s="69" t="s">
        <v>79</v>
      </c>
      <c r="B14" s="70" t="s">
        <v>96</v>
      </c>
      <c r="C14" s="64" t="s">
        <v>97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44</v>
      </c>
      <c r="M14" s="71">
        <v>88</v>
      </c>
      <c r="N14" s="71">
        <v>4</v>
      </c>
      <c r="O14" s="71">
        <v>11</v>
      </c>
      <c r="P14" s="71">
        <v>0</v>
      </c>
      <c r="Q14" s="71">
        <v>0</v>
      </c>
      <c r="R14" s="71">
        <v>0</v>
      </c>
      <c r="S14" s="71">
        <v>0</v>
      </c>
      <c r="T14" s="71">
        <v>122</v>
      </c>
      <c r="U14" s="71">
        <v>281</v>
      </c>
      <c r="V14" s="71">
        <v>17</v>
      </c>
      <c r="W14" s="71">
        <v>128</v>
      </c>
      <c r="X14" s="71">
        <v>1</v>
      </c>
      <c r="Y14" s="71">
        <v>4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79</v>
      </c>
      <c r="B15" s="70" t="s">
        <v>91</v>
      </c>
      <c r="C15" s="64" t="s">
        <v>92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42</v>
      </c>
      <c r="M15" s="71">
        <v>97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381</v>
      </c>
      <c r="U15" s="71">
        <v>1210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6</v>
      </c>
      <c r="AS15" s="71">
        <v>15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79</v>
      </c>
      <c r="B16" s="70" t="s">
        <v>135</v>
      </c>
      <c r="C16" s="64" t="s">
        <v>136</v>
      </c>
      <c r="D16" s="71">
        <v>1</v>
      </c>
      <c r="E16" s="71">
        <v>2</v>
      </c>
      <c r="F16" s="71">
        <v>3</v>
      </c>
      <c r="G16" s="71">
        <v>6</v>
      </c>
      <c r="H16" s="71">
        <v>2</v>
      </c>
      <c r="I16" s="71">
        <v>12</v>
      </c>
      <c r="J16" s="71">
        <v>0</v>
      </c>
      <c r="K16" s="71">
        <v>0</v>
      </c>
      <c r="L16" s="71">
        <v>19</v>
      </c>
      <c r="M16" s="71">
        <v>46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75</v>
      </c>
      <c r="U16" s="71">
        <v>123</v>
      </c>
      <c r="V16" s="71">
        <v>34</v>
      </c>
      <c r="W16" s="71">
        <v>193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18</v>
      </c>
      <c r="AS16" s="71">
        <v>41</v>
      </c>
      <c r="AT16" s="71">
        <v>1</v>
      </c>
      <c r="AU16" s="71">
        <v>1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79</v>
      </c>
      <c r="B17" s="70" t="s">
        <v>137</v>
      </c>
      <c r="C17" s="64" t="s">
        <v>138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19</v>
      </c>
      <c r="M17" s="71">
        <v>50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31</v>
      </c>
      <c r="U17" s="71">
        <v>114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12</v>
      </c>
      <c r="AS17" s="71">
        <v>35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79</v>
      </c>
      <c r="B18" s="70" t="s">
        <v>85</v>
      </c>
      <c r="C18" s="64" t="s">
        <v>86</v>
      </c>
      <c r="D18" s="71">
        <v>3</v>
      </c>
      <c r="E18" s="71">
        <v>4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52</v>
      </c>
      <c r="M18" s="71">
        <v>125</v>
      </c>
      <c r="N18" s="71">
        <v>13</v>
      </c>
      <c r="O18" s="71">
        <v>37</v>
      </c>
      <c r="P18" s="71">
        <v>0</v>
      </c>
      <c r="Q18" s="71">
        <v>0</v>
      </c>
      <c r="R18" s="71">
        <v>0</v>
      </c>
      <c r="S18" s="71">
        <v>0</v>
      </c>
      <c r="T18" s="71">
        <v>465</v>
      </c>
      <c r="U18" s="71">
        <v>1443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15</v>
      </c>
      <c r="AS18" s="71">
        <v>47</v>
      </c>
      <c r="AT18" s="71">
        <v>2</v>
      </c>
      <c r="AU18" s="71">
        <v>12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79</v>
      </c>
      <c r="B19" s="70" t="s">
        <v>139</v>
      </c>
      <c r="C19" s="64" t="s">
        <v>140</v>
      </c>
      <c r="D19" s="71">
        <v>8</v>
      </c>
      <c r="E19" s="71">
        <v>16</v>
      </c>
      <c r="F19" s="71">
        <v>4</v>
      </c>
      <c r="G19" s="71">
        <v>7</v>
      </c>
      <c r="H19" s="71">
        <v>0</v>
      </c>
      <c r="I19" s="71">
        <v>0</v>
      </c>
      <c r="J19" s="71">
        <v>0</v>
      </c>
      <c r="K19" s="71">
        <v>0</v>
      </c>
      <c r="L19" s="71">
        <v>1</v>
      </c>
      <c r="M19" s="71">
        <v>3</v>
      </c>
      <c r="N19" s="71">
        <v>3</v>
      </c>
      <c r="O19" s="71">
        <v>10</v>
      </c>
      <c r="P19" s="71">
        <v>0</v>
      </c>
      <c r="Q19" s="71">
        <v>0</v>
      </c>
      <c r="R19" s="71">
        <v>0</v>
      </c>
      <c r="S19" s="71">
        <v>0</v>
      </c>
      <c r="T19" s="71">
        <v>1</v>
      </c>
      <c r="U19" s="71">
        <v>3</v>
      </c>
      <c r="V19" s="71">
        <v>1</v>
      </c>
      <c r="W19" s="71">
        <v>2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5</v>
      </c>
      <c r="AS19" s="71">
        <v>10</v>
      </c>
      <c r="AT19" s="71">
        <v>0</v>
      </c>
      <c r="AU19" s="71">
        <v>0</v>
      </c>
      <c r="AV19" s="71">
        <v>2</v>
      </c>
      <c r="AW19" s="71">
        <v>8</v>
      </c>
      <c r="AX19" s="71">
        <v>4</v>
      </c>
      <c r="AY19" s="71">
        <v>80</v>
      </c>
    </row>
    <row r="20" spans="1:51" s="68" customFormat="1" ht="12" customHeight="1">
      <c r="A20" s="69" t="s">
        <v>79</v>
      </c>
      <c r="B20" s="70" t="s">
        <v>141</v>
      </c>
      <c r="C20" s="64" t="s">
        <v>142</v>
      </c>
      <c r="D20" s="71">
        <v>7</v>
      </c>
      <c r="E20" s="71">
        <v>12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46</v>
      </c>
      <c r="U20" s="71">
        <v>137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 s="71">
        <v>3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1</v>
      </c>
      <c r="AK20" s="71">
        <v>4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4</v>
      </c>
      <c r="AS20" s="71">
        <v>13</v>
      </c>
      <c r="AT20" s="71">
        <v>1</v>
      </c>
      <c r="AU20" s="71">
        <v>4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79</v>
      </c>
      <c r="B21" s="70" t="s">
        <v>93</v>
      </c>
      <c r="C21" s="64" t="s">
        <v>53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21</v>
      </c>
      <c r="M21" s="71">
        <v>46</v>
      </c>
      <c r="N21" s="71">
        <v>6</v>
      </c>
      <c r="O21" s="71">
        <v>24</v>
      </c>
      <c r="P21" s="71">
        <v>0</v>
      </c>
      <c r="Q21" s="71">
        <v>0</v>
      </c>
      <c r="R21" s="71">
        <v>0</v>
      </c>
      <c r="S21" s="71">
        <v>0</v>
      </c>
      <c r="T21" s="71">
        <v>410</v>
      </c>
      <c r="U21" s="71">
        <v>1108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4</v>
      </c>
      <c r="AS21" s="71">
        <v>7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79</v>
      </c>
      <c r="B22" s="70" t="s">
        <v>87</v>
      </c>
      <c r="C22" s="64" t="s">
        <v>88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9</v>
      </c>
      <c r="M22" s="71">
        <v>18</v>
      </c>
      <c r="N22" s="71">
        <v>9</v>
      </c>
      <c r="O22" s="71">
        <v>23</v>
      </c>
      <c r="P22" s="71">
        <v>0</v>
      </c>
      <c r="Q22" s="71">
        <v>0</v>
      </c>
      <c r="R22" s="71">
        <v>0</v>
      </c>
      <c r="S22" s="71">
        <v>0</v>
      </c>
      <c r="T22" s="71">
        <v>9</v>
      </c>
      <c r="U22" s="71">
        <v>18</v>
      </c>
      <c r="V22" s="71">
        <v>9</v>
      </c>
      <c r="W22" s="71">
        <v>23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15</v>
      </c>
      <c r="AS22" s="71">
        <v>47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79</v>
      </c>
      <c r="B23" s="70" t="s">
        <v>98</v>
      </c>
      <c r="C23" s="64" t="s">
        <v>99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79</v>
      </c>
      <c r="B24" s="70" t="s">
        <v>104</v>
      </c>
      <c r="C24" s="64" t="s">
        <v>105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8</v>
      </c>
      <c r="M24" s="71">
        <v>20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16</v>
      </c>
      <c r="U24" s="71">
        <v>35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7</v>
      </c>
      <c r="AS24" s="71">
        <v>19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79</v>
      </c>
      <c r="B25" s="70" t="s">
        <v>112</v>
      </c>
      <c r="C25" s="64" t="s">
        <v>113</v>
      </c>
      <c r="D25" s="71">
        <v>3</v>
      </c>
      <c r="E25" s="71">
        <v>5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8</v>
      </c>
      <c r="AS25" s="71">
        <v>26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79</v>
      </c>
      <c r="B26" s="70" t="s">
        <v>114</v>
      </c>
      <c r="C26" s="64" t="s">
        <v>115</v>
      </c>
      <c r="D26" s="71">
        <v>2</v>
      </c>
      <c r="E26" s="71">
        <v>2</v>
      </c>
      <c r="F26" s="71">
        <v>1</v>
      </c>
      <c r="G26" s="71">
        <v>1</v>
      </c>
      <c r="H26" s="71">
        <v>0</v>
      </c>
      <c r="I26" s="71">
        <v>0</v>
      </c>
      <c r="J26" s="71">
        <v>0</v>
      </c>
      <c r="K26" s="71">
        <v>0</v>
      </c>
      <c r="L26" s="71">
        <v>5</v>
      </c>
      <c r="M26" s="71">
        <v>11</v>
      </c>
      <c r="N26" s="71">
        <v>5</v>
      </c>
      <c r="O26" s="71">
        <v>16</v>
      </c>
      <c r="P26" s="71">
        <v>3</v>
      </c>
      <c r="Q26" s="71">
        <v>8</v>
      </c>
      <c r="R26" s="71">
        <v>1</v>
      </c>
      <c r="S26" s="71">
        <v>4150</v>
      </c>
      <c r="T26" s="71">
        <v>12</v>
      </c>
      <c r="U26" s="71">
        <v>19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7</v>
      </c>
      <c r="AK26" s="71">
        <v>21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79</v>
      </c>
      <c r="B27" s="70" t="s">
        <v>116</v>
      </c>
      <c r="C27" s="64" t="s">
        <v>117</v>
      </c>
      <c r="D27" s="71">
        <v>3</v>
      </c>
      <c r="E27" s="71">
        <v>8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6</v>
      </c>
      <c r="M27" s="71">
        <v>19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5</v>
      </c>
      <c r="U27" s="71">
        <v>12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19</v>
      </c>
      <c r="AS27" s="71">
        <v>54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</sheetData>
  <sheetProtection/>
  <autoFilter ref="A6:AY27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69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56</v>
      </c>
      <c r="E3" s="43"/>
      <c r="F3" s="43"/>
      <c r="G3" s="43"/>
      <c r="H3" s="43"/>
      <c r="I3" s="43"/>
      <c r="J3" s="43"/>
      <c r="K3" s="44"/>
      <c r="L3" s="59" t="s">
        <v>57</v>
      </c>
      <c r="M3" s="43"/>
      <c r="N3" s="43"/>
      <c r="O3" s="43"/>
      <c r="P3" s="43"/>
      <c r="Q3" s="43"/>
      <c r="R3" s="43"/>
      <c r="S3" s="44"/>
      <c r="T3" s="59" t="s">
        <v>58</v>
      </c>
      <c r="U3" s="43"/>
      <c r="V3" s="43"/>
      <c r="W3" s="43"/>
      <c r="X3" s="43"/>
      <c r="Y3" s="43"/>
      <c r="Z3" s="43"/>
      <c r="AA3" s="44"/>
      <c r="AB3" s="60" t="s">
        <v>56</v>
      </c>
      <c r="AC3" s="45"/>
      <c r="AD3" s="45"/>
      <c r="AE3" s="45"/>
      <c r="AF3" s="45"/>
      <c r="AG3" s="45"/>
      <c r="AH3" s="45"/>
      <c r="AI3" s="45"/>
      <c r="AJ3" s="60" t="s">
        <v>57</v>
      </c>
      <c r="AK3" s="45"/>
      <c r="AL3" s="45"/>
      <c r="AM3" s="45"/>
      <c r="AN3" s="45"/>
      <c r="AO3" s="45"/>
      <c r="AP3" s="45"/>
      <c r="AQ3" s="45"/>
      <c r="AR3" s="60" t="s">
        <v>58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59</v>
      </c>
      <c r="E4" s="100"/>
      <c r="F4" s="103" t="s">
        <v>60</v>
      </c>
      <c r="G4" s="104"/>
      <c r="H4" s="103" t="s">
        <v>61</v>
      </c>
      <c r="I4" s="104"/>
      <c r="J4" s="99" t="s">
        <v>62</v>
      </c>
      <c r="K4" s="100"/>
      <c r="L4" s="99" t="s">
        <v>59</v>
      </c>
      <c r="M4" s="100"/>
      <c r="N4" s="103" t="s">
        <v>60</v>
      </c>
      <c r="O4" s="104"/>
      <c r="P4" s="103" t="s">
        <v>61</v>
      </c>
      <c r="Q4" s="104"/>
      <c r="R4" s="99" t="s">
        <v>62</v>
      </c>
      <c r="S4" s="100"/>
      <c r="T4" s="99" t="s">
        <v>59</v>
      </c>
      <c r="U4" s="100"/>
      <c r="V4" s="103" t="s">
        <v>60</v>
      </c>
      <c r="W4" s="104"/>
      <c r="X4" s="103" t="s">
        <v>61</v>
      </c>
      <c r="Y4" s="104"/>
      <c r="Z4" s="99" t="s">
        <v>62</v>
      </c>
      <c r="AA4" s="100"/>
      <c r="AB4" s="47" t="s">
        <v>59</v>
      </c>
      <c r="AC4" s="48"/>
      <c r="AD4" s="48"/>
      <c r="AE4" s="49"/>
      <c r="AF4" s="107" t="s">
        <v>63</v>
      </c>
      <c r="AG4" s="108"/>
      <c r="AH4" s="107" t="s">
        <v>62</v>
      </c>
      <c r="AI4" s="108"/>
      <c r="AJ4" s="47" t="s">
        <v>59</v>
      </c>
      <c r="AK4" s="48"/>
      <c r="AL4" s="48"/>
      <c r="AM4" s="49"/>
      <c r="AN4" s="107" t="s">
        <v>63</v>
      </c>
      <c r="AO4" s="108"/>
      <c r="AP4" s="107" t="s">
        <v>62</v>
      </c>
      <c r="AQ4" s="108"/>
      <c r="AR4" s="47" t="s">
        <v>59</v>
      </c>
      <c r="AS4" s="48"/>
      <c r="AT4" s="48"/>
      <c r="AU4" s="49"/>
      <c r="AV4" s="107" t="s">
        <v>63</v>
      </c>
      <c r="AW4" s="108"/>
      <c r="AX4" s="107" t="s">
        <v>62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64</v>
      </c>
      <c r="AC5" s="49"/>
      <c r="AD5" s="47" t="s">
        <v>46</v>
      </c>
      <c r="AE5" s="49"/>
      <c r="AF5" s="109"/>
      <c r="AG5" s="110"/>
      <c r="AH5" s="109"/>
      <c r="AI5" s="110"/>
      <c r="AJ5" s="47" t="s">
        <v>64</v>
      </c>
      <c r="AK5" s="49"/>
      <c r="AL5" s="47" t="s">
        <v>46</v>
      </c>
      <c r="AM5" s="49"/>
      <c r="AN5" s="109"/>
      <c r="AO5" s="110"/>
      <c r="AP5" s="109"/>
      <c r="AQ5" s="110"/>
      <c r="AR5" s="47" t="s">
        <v>64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65</v>
      </c>
      <c r="E6" s="50" t="s">
        <v>66</v>
      </c>
      <c r="F6" s="50" t="s">
        <v>65</v>
      </c>
      <c r="G6" s="50" t="s">
        <v>66</v>
      </c>
      <c r="H6" s="50" t="s">
        <v>65</v>
      </c>
      <c r="I6" s="50" t="s">
        <v>66</v>
      </c>
      <c r="J6" s="50" t="s">
        <v>67</v>
      </c>
      <c r="K6" s="50" t="s">
        <v>66</v>
      </c>
      <c r="L6" s="50" t="s">
        <v>65</v>
      </c>
      <c r="M6" s="50" t="s">
        <v>66</v>
      </c>
      <c r="N6" s="50" t="s">
        <v>65</v>
      </c>
      <c r="O6" s="50" t="s">
        <v>66</v>
      </c>
      <c r="P6" s="50" t="s">
        <v>65</v>
      </c>
      <c r="Q6" s="50" t="s">
        <v>66</v>
      </c>
      <c r="R6" s="50" t="s">
        <v>67</v>
      </c>
      <c r="S6" s="50" t="s">
        <v>66</v>
      </c>
      <c r="T6" s="50" t="s">
        <v>65</v>
      </c>
      <c r="U6" s="50" t="s">
        <v>66</v>
      </c>
      <c r="V6" s="50" t="s">
        <v>65</v>
      </c>
      <c r="W6" s="50" t="s">
        <v>66</v>
      </c>
      <c r="X6" s="50" t="s">
        <v>65</v>
      </c>
      <c r="Y6" s="50" t="s">
        <v>66</v>
      </c>
      <c r="Z6" s="50" t="s">
        <v>67</v>
      </c>
      <c r="AA6" s="50" t="s">
        <v>66</v>
      </c>
      <c r="AB6" s="50" t="s">
        <v>65</v>
      </c>
      <c r="AC6" s="50" t="s">
        <v>68</v>
      </c>
      <c r="AD6" s="50" t="s">
        <v>65</v>
      </c>
      <c r="AE6" s="50" t="s">
        <v>68</v>
      </c>
      <c r="AF6" s="50" t="s">
        <v>65</v>
      </c>
      <c r="AG6" s="50" t="s">
        <v>68</v>
      </c>
      <c r="AH6" s="50" t="s">
        <v>67</v>
      </c>
      <c r="AI6" s="50" t="s">
        <v>68</v>
      </c>
      <c r="AJ6" s="50" t="s">
        <v>65</v>
      </c>
      <c r="AK6" s="50" t="s">
        <v>68</v>
      </c>
      <c r="AL6" s="50" t="s">
        <v>65</v>
      </c>
      <c r="AM6" s="50" t="s">
        <v>68</v>
      </c>
      <c r="AN6" s="50" t="s">
        <v>65</v>
      </c>
      <c r="AO6" s="50" t="s">
        <v>68</v>
      </c>
      <c r="AP6" s="50" t="s">
        <v>67</v>
      </c>
      <c r="AQ6" s="50" t="s">
        <v>68</v>
      </c>
      <c r="AR6" s="50" t="s">
        <v>65</v>
      </c>
      <c r="AS6" s="50" t="s">
        <v>68</v>
      </c>
      <c r="AT6" s="50" t="s">
        <v>65</v>
      </c>
      <c r="AU6" s="50" t="s">
        <v>68</v>
      </c>
      <c r="AV6" s="50" t="s">
        <v>65</v>
      </c>
      <c r="AW6" s="50" t="s">
        <v>68</v>
      </c>
      <c r="AX6" s="50" t="s">
        <v>67</v>
      </c>
      <c r="AY6" s="61" t="s">
        <v>68</v>
      </c>
    </row>
    <row r="7" spans="1:51" s="67" customFormat="1" ht="12" customHeight="1">
      <c r="A7" s="119" t="s">
        <v>79</v>
      </c>
      <c r="B7" s="120" t="s">
        <v>80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0</v>
      </c>
      <c r="G7" s="121">
        <f>SUM(G8:G52)</f>
        <v>0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11</v>
      </c>
      <c r="M7" s="121">
        <f>SUM(M8:M52)</f>
        <v>22</v>
      </c>
      <c r="N7" s="121">
        <f>SUM(N8:N52)</f>
        <v>0</v>
      </c>
      <c r="O7" s="121">
        <f>SUM(O8:O52)</f>
        <v>0</v>
      </c>
      <c r="P7" s="121">
        <f>SUM(P8:P52)</f>
        <v>2</v>
      </c>
      <c r="Q7" s="121">
        <f>SUM(Q8:Q52)</f>
        <v>22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0</v>
      </c>
      <c r="AG7" s="121">
        <f>SUM(AG8:AG52)</f>
        <v>0</v>
      </c>
      <c r="AH7" s="121">
        <f>SUM(AH8:AH52)</f>
        <v>0</v>
      </c>
      <c r="AI7" s="121">
        <f>SUM(AI8:AI52)</f>
        <v>0</v>
      </c>
      <c r="AJ7" s="121">
        <f>SUM(AJ8:AJ52)</f>
        <v>1</v>
      </c>
      <c r="AK7" s="121">
        <f>SUM(AK8:AK52)</f>
        <v>2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9</v>
      </c>
      <c r="AS7" s="121">
        <f>SUM(AS8:AS52)</f>
        <v>20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79</v>
      </c>
      <c r="B8" s="65" t="s">
        <v>81</v>
      </c>
      <c r="C8" s="64" t="s">
        <v>82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79</v>
      </c>
      <c r="B9" s="65" t="s">
        <v>89</v>
      </c>
      <c r="C9" s="64" t="s">
        <v>90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79</v>
      </c>
      <c r="B10" s="65" t="s">
        <v>94</v>
      </c>
      <c r="C10" s="64" t="s">
        <v>95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1</v>
      </c>
      <c r="AK10" s="66">
        <v>2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9</v>
      </c>
      <c r="AS10" s="66">
        <v>20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79</v>
      </c>
      <c r="B11" s="65" t="s">
        <v>100</v>
      </c>
      <c r="C11" s="64" t="s">
        <v>101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79</v>
      </c>
      <c r="B12" s="70" t="s">
        <v>106</v>
      </c>
      <c r="C12" s="64" t="s">
        <v>107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79</v>
      </c>
      <c r="B13" s="70" t="s">
        <v>108</v>
      </c>
      <c r="C13" s="64" t="s">
        <v>109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79</v>
      </c>
      <c r="B14" s="70" t="s">
        <v>118</v>
      </c>
      <c r="C14" s="64" t="s">
        <v>119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11</v>
      </c>
      <c r="M14" s="71">
        <v>22</v>
      </c>
      <c r="N14" s="71">
        <v>0</v>
      </c>
      <c r="O14" s="71">
        <v>0</v>
      </c>
      <c r="P14" s="71">
        <v>2</v>
      </c>
      <c r="Q14" s="71">
        <v>22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</sheetData>
  <sheetProtection/>
  <autoFilter ref="A6:AY14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71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72</v>
      </c>
      <c r="E3" s="33"/>
      <c r="F3" s="33"/>
      <c r="G3" s="34"/>
      <c r="H3" s="57" t="s">
        <v>73</v>
      </c>
      <c r="I3" s="33"/>
      <c r="J3" s="33"/>
      <c r="K3" s="34"/>
      <c r="L3" s="57" t="s">
        <v>72</v>
      </c>
      <c r="M3" s="33"/>
      <c r="N3" s="33"/>
      <c r="O3" s="34"/>
      <c r="P3" s="57" t="s">
        <v>73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74</v>
      </c>
      <c r="E6" s="25" t="s">
        <v>74</v>
      </c>
      <c r="F6" s="25" t="s">
        <v>74</v>
      </c>
      <c r="G6" s="25" t="s">
        <v>74</v>
      </c>
      <c r="H6" s="27" t="s">
        <v>74</v>
      </c>
      <c r="I6" s="25" t="s">
        <v>74</v>
      </c>
      <c r="J6" s="25" t="s">
        <v>74</v>
      </c>
      <c r="K6" s="25" t="s">
        <v>74</v>
      </c>
      <c r="L6" s="27" t="s">
        <v>74</v>
      </c>
      <c r="M6" s="25" t="s">
        <v>74</v>
      </c>
      <c r="N6" s="25" t="s">
        <v>74</v>
      </c>
      <c r="O6" s="25" t="s">
        <v>74</v>
      </c>
      <c r="P6" s="27" t="s">
        <v>74</v>
      </c>
      <c r="Q6" s="25" t="s">
        <v>74</v>
      </c>
      <c r="R6" s="25" t="s">
        <v>74</v>
      </c>
      <c r="S6" s="25" t="s">
        <v>74</v>
      </c>
    </row>
    <row r="7" spans="1:19" s="67" customFormat="1" ht="12" customHeight="1">
      <c r="A7" s="119" t="s">
        <v>79</v>
      </c>
      <c r="B7" s="120" t="s">
        <v>80</v>
      </c>
      <c r="C7" s="119" t="s">
        <v>51</v>
      </c>
      <c r="D7" s="121">
        <f>SUM(D8:D186)</f>
        <v>249</v>
      </c>
      <c r="E7" s="121">
        <f>SUM(E8:E186)</f>
        <v>180</v>
      </c>
      <c r="F7" s="121">
        <f>SUM(F8:F186)</f>
        <v>55</v>
      </c>
      <c r="G7" s="121">
        <f>SUM(G8:G186)</f>
        <v>14</v>
      </c>
      <c r="H7" s="121">
        <f>SUM(H8:H186)</f>
        <v>647</v>
      </c>
      <c r="I7" s="121">
        <f>SUM(I8:I186)</f>
        <v>605</v>
      </c>
      <c r="J7" s="121">
        <f>SUM(J8:J186)</f>
        <v>39</v>
      </c>
      <c r="K7" s="121">
        <f>SUM(K8:K186)</f>
        <v>3</v>
      </c>
      <c r="L7" s="121">
        <f>SUM(L8:L186)</f>
        <v>13</v>
      </c>
      <c r="M7" s="121">
        <f>SUM(M8:M186)</f>
        <v>10</v>
      </c>
      <c r="N7" s="121">
        <f>SUM(N8:N186)</f>
        <v>1</v>
      </c>
      <c r="O7" s="121">
        <f>SUM(O8:O186)</f>
        <v>2</v>
      </c>
      <c r="P7" s="121">
        <f>SUM(P8:P186)</f>
        <v>86</v>
      </c>
      <c r="Q7" s="121">
        <f>SUM(Q8:Q186)</f>
        <v>85</v>
      </c>
      <c r="R7" s="121">
        <f>SUM(R8:R186)</f>
        <v>1</v>
      </c>
      <c r="S7" s="121">
        <f>SUM(S8:S186)</f>
        <v>0</v>
      </c>
    </row>
    <row r="8" spans="1:19" s="68" customFormat="1" ht="12" customHeight="1">
      <c r="A8" s="64" t="s">
        <v>79</v>
      </c>
      <c r="B8" s="65" t="s">
        <v>83</v>
      </c>
      <c r="C8" s="64" t="s">
        <v>84</v>
      </c>
      <c r="D8" s="66">
        <f aca="true" t="shared" si="0" ref="D8:D27">SUM(E8:G8)</f>
        <v>22</v>
      </c>
      <c r="E8" s="66">
        <v>20</v>
      </c>
      <c r="F8" s="66">
        <v>2</v>
      </c>
      <c r="G8" s="66">
        <v>0</v>
      </c>
      <c r="H8" s="66">
        <f aca="true" t="shared" si="1" ref="H8:H27">SUM(I8:K8)</f>
        <v>187</v>
      </c>
      <c r="I8" s="66">
        <v>186</v>
      </c>
      <c r="J8" s="66">
        <v>1</v>
      </c>
      <c r="K8" s="66">
        <v>0</v>
      </c>
      <c r="L8" s="66">
        <f aca="true" t="shared" si="2" ref="L8:L27">SUM(M8:O8)</f>
        <v>1</v>
      </c>
      <c r="M8" s="66">
        <v>1</v>
      </c>
      <c r="N8" s="66">
        <v>0</v>
      </c>
      <c r="O8" s="66">
        <v>0</v>
      </c>
      <c r="P8" s="66">
        <f aca="true" t="shared" si="3" ref="P8:P27">SUM(Q8:S8)</f>
        <v>15</v>
      </c>
      <c r="Q8" s="66">
        <v>15</v>
      </c>
      <c r="R8" s="66">
        <v>0</v>
      </c>
      <c r="S8" s="66">
        <v>0</v>
      </c>
    </row>
    <row r="9" spans="1:19" s="68" customFormat="1" ht="12" customHeight="1">
      <c r="A9" s="64" t="s">
        <v>79</v>
      </c>
      <c r="B9" s="65" t="s">
        <v>129</v>
      </c>
      <c r="C9" s="64" t="s">
        <v>130</v>
      </c>
      <c r="D9" s="66">
        <f t="shared" si="0"/>
        <v>32</v>
      </c>
      <c r="E9" s="66">
        <v>21</v>
      </c>
      <c r="F9" s="66">
        <v>9</v>
      </c>
      <c r="G9" s="66">
        <v>2</v>
      </c>
      <c r="H9" s="66">
        <f t="shared" si="1"/>
        <v>39</v>
      </c>
      <c r="I9" s="66">
        <v>34</v>
      </c>
      <c r="J9" s="66">
        <v>5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7</v>
      </c>
      <c r="Q9" s="66">
        <v>7</v>
      </c>
      <c r="R9" s="66">
        <v>0</v>
      </c>
      <c r="S9" s="66">
        <v>0</v>
      </c>
    </row>
    <row r="10" spans="1:19" s="68" customFormat="1" ht="12" customHeight="1">
      <c r="A10" s="64" t="s">
        <v>79</v>
      </c>
      <c r="B10" s="65" t="s">
        <v>110</v>
      </c>
      <c r="C10" s="64" t="s">
        <v>111</v>
      </c>
      <c r="D10" s="66">
        <f t="shared" si="0"/>
        <v>21</v>
      </c>
      <c r="E10" s="66">
        <v>20</v>
      </c>
      <c r="F10" s="66">
        <v>0</v>
      </c>
      <c r="G10" s="66">
        <v>1</v>
      </c>
      <c r="H10" s="66">
        <f t="shared" si="1"/>
        <v>22</v>
      </c>
      <c r="I10" s="66">
        <v>22</v>
      </c>
      <c r="J10" s="66">
        <v>0</v>
      </c>
      <c r="K10" s="66">
        <v>0</v>
      </c>
      <c r="L10" s="66">
        <f t="shared" si="2"/>
        <v>2</v>
      </c>
      <c r="M10" s="66">
        <v>2</v>
      </c>
      <c r="N10" s="66">
        <v>0</v>
      </c>
      <c r="O10" s="66">
        <v>0</v>
      </c>
      <c r="P10" s="66">
        <f t="shared" si="3"/>
        <v>16</v>
      </c>
      <c r="Q10" s="66">
        <v>16</v>
      </c>
      <c r="R10" s="66">
        <v>0</v>
      </c>
      <c r="S10" s="66">
        <v>0</v>
      </c>
    </row>
    <row r="11" spans="1:19" s="68" customFormat="1" ht="12" customHeight="1">
      <c r="A11" s="64" t="s">
        <v>79</v>
      </c>
      <c r="B11" s="65" t="s">
        <v>102</v>
      </c>
      <c r="C11" s="64" t="s">
        <v>103</v>
      </c>
      <c r="D11" s="66">
        <f t="shared" si="0"/>
        <v>17</v>
      </c>
      <c r="E11" s="66">
        <v>12</v>
      </c>
      <c r="F11" s="66">
        <v>5</v>
      </c>
      <c r="G11" s="66">
        <v>0</v>
      </c>
      <c r="H11" s="66">
        <f t="shared" si="1"/>
        <v>24</v>
      </c>
      <c r="I11" s="66">
        <v>24</v>
      </c>
      <c r="J11" s="66">
        <v>0</v>
      </c>
      <c r="K11" s="66">
        <v>0</v>
      </c>
      <c r="L11" s="66">
        <f t="shared" si="2"/>
        <v>1</v>
      </c>
      <c r="M11" s="66">
        <v>1</v>
      </c>
      <c r="N11" s="66">
        <v>0</v>
      </c>
      <c r="O11" s="66">
        <v>0</v>
      </c>
      <c r="P11" s="66">
        <f t="shared" si="3"/>
        <v>5</v>
      </c>
      <c r="Q11" s="66">
        <v>5</v>
      </c>
      <c r="R11" s="66">
        <v>0</v>
      </c>
      <c r="S11" s="66">
        <v>0</v>
      </c>
    </row>
    <row r="12" spans="1:19" s="68" customFormat="1" ht="12" customHeight="1">
      <c r="A12" s="69" t="s">
        <v>79</v>
      </c>
      <c r="B12" s="70" t="s">
        <v>131</v>
      </c>
      <c r="C12" s="64" t="s">
        <v>132</v>
      </c>
      <c r="D12" s="71">
        <f t="shared" si="0"/>
        <v>10</v>
      </c>
      <c r="E12" s="71">
        <v>10</v>
      </c>
      <c r="F12" s="71">
        <v>0</v>
      </c>
      <c r="G12" s="71">
        <v>0</v>
      </c>
      <c r="H12" s="71">
        <f t="shared" si="1"/>
        <v>77</v>
      </c>
      <c r="I12" s="71">
        <v>65</v>
      </c>
      <c r="J12" s="71">
        <v>11</v>
      </c>
      <c r="K12" s="71">
        <v>1</v>
      </c>
      <c r="L12" s="71">
        <f t="shared" si="2"/>
        <v>3</v>
      </c>
      <c r="M12" s="71">
        <v>3</v>
      </c>
      <c r="N12" s="71">
        <v>0</v>
      </c>
      <c r="O12" s="71">
        <v>0</v>
      </c>
      <c r="P12" s="71">
        <f t="shared" si="3"/>
        <v>3</v>
      </c>
      <c r="Q12" s="71">
        <v>3</v>
      </c>
      <c r="R12" s="71">
        <v>0</v>
      </c>
      <c r="S12" s="71">
        <v>0</v>
      </c>
    </row>
    <row r="13" spans="1:19" s="68" customFormat="1" ht="12" customHeight="1">
      <c r="A13" s="69" t="s">
        <v>79</v>
      </c>
      <c r="B13" s="70" t="s">
        <v>133</v>
      </c>
      <c r="C13" s="64" t="s">
        <v>134</v>
      </c>
      <c r="D13" s="71">
        <f t="shared" si="0"/>
        <v>41</v>
      </c>
      <c r="E13" s="71">
        <v>19</v>
      </c>
      <c r="F13" s="71">
        <v>21</v>
      </c>
      <c r="G13" s="71">
        <v>1</v>
      </c>
      <c r="H13" s="71">
        <f t="shared" si="1"/>
        <v>38</v>
      </c>
      <c r="I13" s="71">
        <v>31</v>
      </c>
      <c r="J13" s="71">
        <v>6</v>
      </c>
      <c r="K13" s="71">
        <v>1</v>
      </c>
      <c r="L13" s="71">
        <f t="shared" si="2"/>
        <v>2</v>
      </c>
      <c r="M13" s="71">
        <v>0</v>
      </c>
      <c r="N13" s="71">
        <v>0</v>
      </c>
      <c r="O13" s="71">
        <v>2</v>
      </c>
      <c r="P13" s="71">
        <f t="shared" si="3"/>
        <v>7</v>
      </c>
      <c r="Q13" s="71">
        <v>7</v>
      </c>
      <c r="R13" s="71">
        <v>0</v>
      </c>
      <c r="S13" s="71">
        <v>0</v>
      </c>
    </row>
    <row r="14" spans="1:19" s="68" customFormat="1" ht="12" customHeight="1">
      <c r="A14" s="69" t="s">
        <v>79</v>
      </c>
      <c r="B14" s="70" t="s">
        <v>96</v>
      </c>
      <c r="C14" s="64" t="s">
        <v>97</v>
      </c>
      <c r="D14" s="71">
        <f t="shared" si="0"/>
        <v>10</v>
      </c>
      <c r="E14" s="71">
        <v>9</v>
      </c>
      <c r="F14" s="71">
        <v>1</v>
      </c>
      <c r="G14" s="71">
        <v>0</v>
      </c>
      <c r="H14" s="71">
        <f t="shared" si="1"/>
        <v>28</v>
      </c>
      <c r="I14" s="71">
        <v>27</v>
      </c>
      <c r="J14" s="71">
        <v>1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79</v>
      </c>
      <c r="B15" s="70" t="s">
        <v>91</v>
      </c>
      <c r="C15" s="64" t="s">
        <v>92</v>
      </c>
      <c r="D15" s="71">
        <f t="shared" si="0"/>
        <v>15</v>
      </c>
      <c r="E15" s="71">
        <v>10</v>
      </c>
      <c r="F15" s="71">
        <v>3</v>
      </c>
      <c r="G15" s="71">
        <v>2</v>
      </c>
      <c r="H15" s="71">
        <f t="shared" si="1"/>
        <v>43</v>
      </c>
      <c r="I15" s="71">
        <v>43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1</v>
      </c>
      <c r="Q15" s="71">
        <v>1</v>
      </c>
      <c r="R15" s="71">
        <v>0</v>
      </c>
      <c r="S15" s="71">
        <v>0</v>
      </c>
    </row>
    <row r="16" spans="1:19" s="68" customFormat="1" ht="12" customHeight="1">
      <c r="A16" s="69" t="s">
        <v>79</v>
      </c>
      <c r="B16" s="70" t="s">
        <v>135</v>
      </c>
      <c r="C16" s="64" t="s">
        <v>136</v>
      </c>
      <c r="D16" s="71">
        <f t="shared" si="0"/>
        <v>28</v>
      </c>
      <c r="E16" s="71">
        <v>28</v>
      </c>
      <c r="F16" s="71">
        <v>0</v>
      </c>
      <c r="G16" s="71">
        <v>0</v>
      </c>
      <c r="H16" s="71">
        <f t="shared" si="1"/>
        <v>28</v>
      </c>
      <c r="I16" s="71">
        <v>26</v>
      </c>
      <c r="J16" s="71">
        <v>2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5</v>
      </c>
      <c r="Q16" s="71">
        <v>5</v>
      </c>
      <c r="R16" s="71">
        <v>0</v>
      </c>
      <c r="S16" s="71">
        <v>0</v>
      </c>
    </row>
    <row r="17" spans="1:19" s="68" customFormat="1" ht="12" customHeight="1">
      <c r="A17" s="69" t="s">
        <v>79</v>
      </c>
      <c r="B17" s="70" t="s">
        <v>137</v>
      </c>
      <c r="C17" s="64" t="s">
        <v>138</v>
      </c>
      <c r="D17" s="71">
        <f t="shared" si="0"/>
        <v>6</v>
      </c>
      <c r="E17" s="71">
        <v>6</v>
      </c>
      <c r="F17" s="71">
        <v>0</v>
      </c>
      <c r="G17" s="71">
        <v>0</v>
      </c>
      <c r="H17" s="71">
        <f t="shared" si="1"/>
        <v>19</v>
      </c>
      <c r="I17" s="71">
        <v>13</v>
      </c>
      <c r="J17" s="71">
        <v>6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4</v>
      </c>
      <c r="Q17" s="71">
        <v>4</v>
      </c>
      <c r="R17" s="71">
        <v>0</v>
      </c>
      <c r="S17" s="71">
        <v>0</v>
      </c>
    </row>
    <row r="18" spans="1:19" s="68" customFormat="1" ht="12" customHeight="1">
      <c r="A18" s="69" t="s">
        <v>79</v>
      </c>
      <c r="B18" s="70" t="s">
        <v>85</v>
      </c>
      <c r="C18" s="64" t="s">
        <v>86</v>
      </c>
      <c r="D18" s="71">
        <f t="shared" si="0"/>
        <v>14</v>
      </c>
      <c r="E18" s="71">
        <v>8</v>
      </c>
      <c r="F18" s="71">
        <v>4</v>
      </c>
      <c r="G18" s="71">
        <v>2</v>
      </c>
      <c r="H18" s="71">
        <f t="shared" si="1"/>
        <v>41</v>
      </c>
      <c r="I18" s="71">
        <v>37</v>
      </c>
      <c r="J18" s="71">
        <v>3</v>
      </c>
      <c r="K18" s="71">
        <v>1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1</v>
      </c>
      <c r="Q18" s="71">
        <v>1</v>
      </c>
      <c r="R18" s="71">
        <v>0</v>
      </c>
      <c r="S18" s="71">
        <v>0</v>
      </c>
    </row>
    <row r="19" spans="1:19" s="68" customFormat="1" ht="12" customHeight="1">
      <c r="A19" s="69" t="s">
        <v>79</v>
      </c>
      <c r="B19" s="70" t="s">
        <v>139</v>
      </c>
      <c r="C19" s="64" t="s">
        <v>140</v>
      </c>
      <c r="D19" s="71">
        <f t="shared" si="0"/>
        <v>6</v>
      </c>
      <c r="E19" s="71">
        <v>3</v>
      </c>
      <c r="F19" s="71">
        <v>1</v>
      </c>
      <c r="G19" s="71">
        <v>2</v>
      </c>
      <c r="H19" s="71">
        <f t="shared" si="1"/>
        <v>1</v>
      </c>
      <c r="I19" s="71">
        <v>1</v>
      </c>
      <c r="J19" s="71">
        <v>0</v>
      </c>
      <c r="K19" s="71">
        <v>0</v>
      </c>
      <c r="L19" s="71">
        <f t="shared" si="2"/>
        <v>1</v>
      </c>
      <c r="M19" s="71">
        <v>0</v>
      </c>
      <c r="N19" s="71">
        <v>1</v>
      </c>
      <c r="O19" s="71">
        <v>0</v>
      </c>
      <c r="P19" s="71">
        <f t="shared" si="3"/>
        <v>3</v>
      </c>
      <c r="Q19" s="71">
        <v>3</v>
      </c>
      <c r="R19" s="71">
        <v>0</v>
      </c>
      <c r="S19" s="71">
        <v>0</v>
      </c>
    </row>
    <row r="20" spans="1:19" s="68" customFormat="1" ht="12" customHeight="1">
      <c r="A20" s="69" t="s">
        <v>79</v>
      </c>
      <c r="B20" s="70" t="s">
        <v>141</v>
      </c>
      <c r="C20" s="64" t="s">
        <v>142</v>
      </c>
      <c r="D20" s="71">
        <f t="shared" si="0"/>
        <v>1</v>
      </c>
      <c r="E20" s="71">
        <v>1</v>
      </c>
      <c r="F20" s="71">
        <v>0</v>
      </c>
      <c r="G20" s="71">
        <v>0</v>
      </c>
      <c r="H20" s="71">
        <f t="shared" si="1"/>
        <v>10</v>
      </c>
      <c r="I20" s="71">
        <v>9</v>
      </c>
      <c r="J20" s="71">
        <v>1</v>
      </c>
      <c r="K20" s="71">
        <v>0</v>
      </c>
      <c r="L20" s="71">
        <f t="shared" si="2"/>
        <v>2</v>
      </c>
      <c r="M20" s="71">
        <v>2</v>
      </c>
      <c r="N20" s="71">
        <v>0</v>
      </c>
      <c r="O20" s="71">
        <v>0</v>
      </c>
      <c r="P20" s="71">
        <f t="shared" si="3"/>
        <v>4</v>
      </c>
      <c r="Q20" s="71">
        <v>3</v>
      </c>
      <c r="R20" s="71">
        <v>1</v>
      </c>
      <c r="S20" s="71">
        <v>0</v>
      </c>
    </row>
    <row r="21" spans="1:19" s="68" customFormat="1" ht="12" customHeight="1">
      <c r="A21" s="69" t="s">
        <v>79</v>
      </c>
      <c r="B21" s="70" t="s">
        <v>93</v>
      </c>
      <c r="C21" s="64" t="s">
        <v>53</v>
      </c>
      <c r="D21" s="71">
        <f t="shared" si="0"/>
        <v>8</v>
      </c>
      <c r="E21" s="71">
        <v>2</v>
      </c>
      <c r="F21" s="71">
        <v>5</v>
      </c>
      <c r="G21" s="71">
        <v>1</v>
      </c>
      <c r="H21" s="71">
        <f t="shared" si="1"/>
        <v>41</v>
      </c>
      <c r="I21" s="71">
        <v>41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4</v>
      </c>
      <c r="Q21" s="71">
        <v>4</v>
      </c>
      <c r="R21" s="71">
        <v>0</v>
      </c>
      <c r="S21" s="71">
        <v>0</v>
      </c>
    </row>
    <row r="22" spans="1:19" s="68" customFormat="1" ht="12" customHeight="1">
      <c r="A22" s="69" t="s">
        <v>79</v>
      </c>
      <c r="B22" s="70" t="s">
        <v>87</v>
      </c>
      <c r="C22" s="64" t="s">
        <v>88</v>
      </c>
      <c r="D22" s="71">
        <f t="shared" si="0"/>
        <v>3</v>
      </c>
      <c r="E22" s="71">
        <v>1</v>
      </c>
      <c r="F22" s="71">
        <v>1</v>
      </c>
      <c r="G22" s="71">
        <v>1</v>
      </c>
      <c r="H22" s="71">
        <f t="shared" si="1"/>
        <v>29</v>
      </c>
      <c r="I22" s="71">
        <v>29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1</v>
      </c>
      <c r="Q22" s="71">
        <v>1</v>
      </c>
      <c r="R22" s="71">
        <v>0</v>
      </c>
      <c r="S22" s="71">
        <v>0</v>
      </c>
    </row>
    <row r="23" spans="1:19" s="68" customFormat="1" ht="12" customHeight="1">
      <c r="A23" s="69" t="s">
        <v>79</v>
      </c>
      <c r="B23" s="70" t="s">
        <v>98</v>
      </c>
      <c r="C23" s="64" t="s">
        <v>99</v>
      </c>
      <c r="D23" s="71">
        <f t="shared" si="0"/>
        <v>1</v>
      </c>
      <c r="E23" s="71">
        <v>1</v>
      </c>
      <c r="F23" s="71">
        <v>0</v>
      </c>
      <c r="G23" s="71">
        <v>0</v>
      </c>
      <c r="H23" s="71">
        <f t="shared" si="1"/>
        <v>4</v>
      </c>
      <c r="I23" s="71">
        <v>3</v>
      </c>
      <c r="J23" s="71">
        <v>1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79</v>
      </c>
      <c r="B24" s="70" t="s">
        <v>104</v>
      </c>
      <c r="C24" s="64" t="s">
        <v>105</v>
      </c>
      <c r="D24" s="71">
        <f t="shared" si="0"/>
        <v>4</v>
      </c>
      <c r="E24" s="71">
        <v>2</v>
      </c>
      <c r="F24" s="71">
        <v>1</v>
      </c>
      <c r="G24" s="71">
        <v>1</v>
      </c>
      <c r="H24" s="71">
        <f t="shared" si="1"/>
        <v>5</v>
      </c>
      <c r="I24" s="71">
        <v>5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3</v>
      </c>
      <c r="Q24" s="71">
        <v>3</v>
      </c>
      <c r="R24" s="71">
        <v>0</v>
      </c>
      <c r="S24" s="71">
        <v>0</v>
      </c>
    </row>
    <row r="25" spans="1:19" s="68" customFormat="1" ht="12" customHeight="1">
      <c r="A25" s="69" t="s">
        <v>79</v>
      </c>
      <c r="B25" s="70" t="s">
        <v>112</v>
      </c>
      <c r="C25" s="64" t="s">
        <v>113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f t="shared" si="1"/>
        <v>0</v>
      </c>
      <c r="I25" s="71">
        <v>0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2</v>
      </c>
      <c r="Q25" s="71">
        <v>2</v>
      </c>
      <c r="R25" s="71">
        <v>0</v>
      </c>
      <c r="S25" s="71">
        <v>0</v>
      </c>
    </row>
    <row r="26" spans="1:19" s="68" customFormat="1" ht="12" customHeight="1">
      <c r="A26" s="69" t="s">
        <v>79</v>
      </c>
      <c r="B26" s="70" t="s">
        <v>114</v>
      </c>
      <c r="C26" s="64" t="s">
        <v>115</v>
      </c>
      <c r="D26" s="71">
        <f t="shared" si="0"/>
        <v>8</v>
      </c>
      <c r="E26" s="71">
        <v>5</v>
      </c>
      <c r="F26" s="71">
        <v>2</v>
      </c>
      <c r="G26" s="71">
        <v>1</v>
      </c>
      <c r="H26" s="71">
        <f t="shared" si="1"/>
        <v>7</v>
      </c>
      <c r="I26" s="71">
        <v>5</v>
      </c>
      <c r="J26" s="71">
        <v>2</v>
      </c>
      <c r="K26" s="71">
        <v>0</v>
      </c>
      <c r="L26" s="71">
        <f t="shared" si="2"/>
        <v>1</v>
      </c>
      <c r="M26" s="71">
        <v>1</v>
      </c>
      <c r="N26" s="71">
        <v>0</v>
      </c>
      <c r="O26" s="71">
        <v>0</v>
      </c>
      <c r="P26" s="71">
        <f t="shared" si="3"/>
        <v>0</v>
      </c>
      <c r="Q26" s="71">
        <v>0</v>
      </c>
      <c r="R26" s="71">
        <v>0</v>
      </c>
      <c r="S26" s="71">
        <v>0</v>
      </c>
    </row>
    <row r="27" spans="1:19" s="68" customFormat="1" ht="12" customHeight="1">
      <c r="A27" s="69" t="s">
        <v>79</v>
      </c>
      <c r="B27" s="70" t="s">
        <v>116</v>
      </c>
      <c r="C27" s="64" t="s">
        <v>117</v>
      </c>
      <c r="D27" s="71">
        <f t="shared" si="0"/>
        <v>2</v>
      </c>
      <c r="E27" s="71">
        <v>2</v>
      </c>
      <c r="F27" s="71">
        <v>0</v>
      </c>
      <c r="G27" s="71">
        <v>0</v>
      </c>
      <c r="H27" s="71">
        <f t="shared" si="1"/>
        <v>4</v>
      </c>
      <c r="I27" s="71">
        <v>4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5</v>
      </c>
      <c r="Q27" s="71">
        <v>5</v>
      </c>
      <c r="R27" s="71">
        <v>0</v>
      </c>
      <c r="S27" s="71">
        <v>0</v>
      </c>
    </row>
  </sheetData>
  <sheetProtection/>
  <autoFilter ref="A6:S27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72</v>
      </c>
      <c r="E3" s="33"/>
      <c r="F3" s="33"/>
      <c r="G3" s="34"/>
      <c r="H3" s="57" t="s">
        <v>73</v>
      </c>
      <c r="I3" s="33"/>
      <c r="J3" s="33"/>
      <c r="K3" s="34"/>
      <c r="L3" s="57" t="s">
        <v>72</v>
      </c>
      <c r="M3" s="33"/>
      <c r="N3" s="33"/>
      <c r="O3" s="34"/>
      <c r="P3" s="57" t="s">
        <v>73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74</v>
      </c>
      <c r="E6" s="54" t="s">
        <v>74</v>
      </c>
      <c r="F6" s="54" t="s">
        <v>74</v>
      </c>
      <c r="G6" s="54" t="s">
        <v>74</v>
      </c>
      <c r="H6" s="35" t="s">
        <v>74</v>
      </c>
      <c r="I6" s="54" t="s">
        <v>74</v>
      </c>
      <c r="J6" s="54" t="s">
        <v>74</v>
      </c>
      <c r="K6" s="54" t="s">
        <v>74</v>
      </c>
      <c r="L6" s="35" t="s">
        <v>74</v>
      </c>
      <c r="M6" s="54" t="s">
        <v>74</v>
      </c>
      <c r="N6" s="54" t="s">
        <v>74</v>
      </c>
      <c r="O6" s="54" t="s">
        <v>74</v>
      </c>
      <c r="P6" s="35" t="s">
        <v>74</v>
      </c>
      <c r="Q6" s="54" t="s">
        <v>74</v>
      </c>
      <c r="R6" s="54" t="s">
        <v>74</v>
      </c>
      <c r="S6" s="54" t="s">
        <v>74</v>
      </c>
    </row>
    <row r="7" spans="1:19" s="67" customFormat="1" ht="12" customHeight="1">
      <c r="A7" s="119" t="s">
        <v>79</v>
      </c>
      <c r="B7" s="120" t="s">
        <v>80</v>
      </c>
      <c r="C7" s="119" t="s">
        <v>51</v>
      </c>
      <c r="D7" s="121">
        <f>SUM(D8:D52)</f>
        <v>9</v>
      </c>
      <c r="E7" s="121">
        <f>SUM(E8:E52)</f>
        <v>3</v>
      </c>
      <c r="F7" s="121">
        <f>SUM(F8:F52)</f>
        <v>3</v>
      </c>
      <c r="G7" s="121">
        <f>SUM(G8:G52)</f>
        <v>3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4</v>
      </c>
      <c r="M7" s="121">
        <f>SUM(M8:M52)</f>
        <v>1</v>
      </c>
      <c r="N7" s="121">
        <f>SUM(N8:N52)</f>
        <v>0</v>
      </c>
      <c r="O7" s="121">
        <f>SUM(O8:O52)</f>
        <v>3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79</v>
      </c>
      <c r="B8" s="65" t="s">
        <v>81</v>
      </c>
      <c r="C8" s="64" t="s">
        <v>82</v>
      </c>
      <c r="D8" s="66">
        <f aca="true" t="shared" si="0" ref="D8:D14">SUM(E8:G8)</f>
        <v>0</v>
      </c>
      <c r="E8" s="66">
        <v>0</v>
      </c>
      <c r="F8" s="66">
        <v>0</v>
      </c>
      <c r="G8" s="66">
        <v>0</v>
      </c>
      <c r="H8" s="66">
        <f aca="true" t="shared" si="1" ref="H8:H14">SUM(I8:K8)</f>
        <v>0</v>
      </c>
      <c r="I8" s="66">
        <v>0</v>
      </c>
      <c r="J8" s="66">
        <v>0</v>
      </c>
      <c r="K8" s="66">
        <v>0</v>
      </c>
      <c r="L8" s="66">
        <f aca="true" t="shared" si="2" ref="L8:L14">SUM(M8:O8)</f>
        <v>0</v>
      </c>
      <c r="M8" s="66">
        <v>0</v>
      </c>
      <c r="N8" s="66">
        <v>0</v>
      </c>
      <c r="O8" s="66">
        <v>0</v>
      </c>
      <c r="P8" s="66">
        <f aca="true" t="shared" si="3" ref="P8:P14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79</v>
      </c>
      <c r="B9" s="65" t="s">
        <v>89</v>
      </c>
      <c r="C9" s="64" t="s">
        <v>90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2</v>
      </c>
      <c r="M9" s="66">
        <v>1</v>
      </c>
      <c r="N9" s="66">
        <v>0</v>
      </c>
      <c r="O9" s="66">
        <v>1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79</v>
      </c>
      <c r="B10" s="65" t="s">
        <v>94</v>
      </c>
      <c r="C10" s="64" t="s">
        <v>95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79</v>
      </c>
      <c r="B11" s="65" t="s">
        <v>100</v>
      </c>
      <c r="C11" s="64" t="s">
        <v>101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79</v>
      </c>
      <c r="B12" s="70" t="s">
        <v>106</v>
      </c>
      <c r="C12" s="64" t="s">
        <v>107</v>
      </c>
      <c r="D12" s="71">
        <f t="shared" si="0"/>
        <v>3</v>
      </c>
      <c r="E12" s="71">
        <v>0</v>
      </c>
      <c r="F12" s="71">
        <v>1</v>
      </c>
      <c r="G12" s="71">
        <v>2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79</v>
      </c>
      <c r="B13" s="70" t="s">
        <v>108</v>
      </c>
      <c r="C13" s="64" t="s">
        <v>109</v>
      </c>
      <c r="D13" s="71">
        <f t="shared" si="0"/>
        <v>1</v>
      </c>
      <c r="E13" s="71">
        <v>0</v>
      </c>
      <c r="F13" s="71">
        <v>1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2</v>
      </c>
      <c r="M13" s="71">
        <v>0</v>
      </c>
      <c r="N13" s="71">
        <v>0</v>
      </c>
      <c r="O13" s="71">
        <v>2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79</v>
      </c>
      <c r="B14" s="70" t="s">
        <v>118</v>
      </c>
      <c r="C14" s="64" t="s">
        <v>119</v>
      </c>
      <c r="D14" s="71">
        <f t="shared" si="0"/>
        <v>5</v>
      </c>
      <c r="E14" s="71">
        <v>3</v>
      </c>
      <c r="F14" s="71">
        <v>1</v>
      </c>
      <c r="G14" s="71">
        <v>1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</sheetData>
  <sheetProtection/>
  <autoFilter ref="A6:S14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76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77</v>
      </c>
      <c r="E2" s="52"/>
      <c r="F2" s="52"/>
      <c r="G2" s="56" t="s">
        <v>78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74</v>
      </c>
      <c r="E6" s="35" t="s">
        <v>74</v>
      </c>
      <c r="F6" s="35" t="s">
        <v>74</v>
      </c>
      <c r="G6" s="35" t="s">
        <v>128</v>
      </c>
      <c r="H6" s="54" t="s">
        <v>128</v>
      </c>
      <c r="I6" s="54" t="s">
        <v>128</v>
      </c>
      <c r="J6" s="54" t="s">
        <v>128</v>
      </c>
    </row>
    <row r="7" spans="1:10" s="67" customFormat="1" ht="12" customHeight="1">
      <c r="A7" s="119" t="s">
        <v>79</v>
      </c>
      <c r="B7" s="120" t="s">
        <v>80</v>
      </c>
      <c r="C7" s="119" t="s">
        <v>51</v>
      </c>
      <c r="D7" s="121">
        <f>SUM(D8:D186)</f>
        <v>587</v>
      </c>
      <c r="E7" s="121">
        <f>SUM(E8:E186)</f>
        <v>512</v>
      </c>
      <c r="F7" s="121">
        <f>SUM(F8:F186)</f>
        <v>98</v>
      </c>
      <c r="G7" s="121">
        <f>SUM(G8:G186)</f>
        <v>4241</v>
      </c>
      <c r="H7" s="121">
        <f>SUM(H8:H186)</f>
        <v>3953</v>
      </c>
      <c r="I7" s="121">
        <f>SUM(I8:I186)</f>
        <v>351</v>
      </c>
      <c r="J7" s="121">
        <f>SUM(J8:J186)</f>
        <v>22</v>
      </c>
    </row>
    <row r="8" spans="1:10" s="68" customFormat="1" ht="12" customHeight="1">
      <c r="A8" s="64" t="s">
        <v>79</v>
      </c>
      <c r="B8" s="65" t="s">
        <v>83</v>
      </c>
      <c r="C8" s="64" t="s">
        <v>84</v>
      </c>
      <c r="D8" s="66">
        <v>201</v>
      </c>
      <c r="E8" s="66">
        <v>186</v>
      </c>
      <c r="F8" s="66">
        <v>15</v>
      </c>
      <c r="G8" s="66">
        <v>1491</v>
      </c>
      <c r="H8" s="66">
        <v>1480</v>
      </c>
      <c r="I8" s="66">
        <v>11</v>
      </c>
      <c r="J8" s="66">
        <v>0</v>
      </c>
    </row>
    <row r="9" spans="1:10" s="68" customFormat="1" ht="12" customHeight="1">
      <c r="A9" s="64" t="s">
        <v>79</v>
      </c>
      <c r="B9" s="65" t="s">
        <v>129</v>
      </c>
      <c r="C9" s="64" t="s">
        <v>130</v>
      </c>
      <c r="D9" s="66">
        <v>56</v>
      </c>
      <c r="E9" s="66">
        <v>49</v>
      </c>
      <c r="F9" s="66">
        <v>7</v>
      </c>
      <c r="G9" s="66">
        <v>279</v>
      </c>
      <c r="H9" s="66">
        <v>223</v>
      </c>
      <c r="I9" s="66">
        <v>56</v>
      </c>
      <c r="J9" s="66">
        <v>0</v>
      </c>
    </row>
    <row r="10" spans="1:10" s="68" customFormat="1" ht="12" customHeight="1">
      <c r="A10" s="64" t="s">
        <v>79</v>
      </c>
      <c r="B10" s="65" t="s">
        <v>110</v>
      </c>
      <c r="C10" s="64" t="s">
        <v>111</v>
      </c>
      <c r="D10" s="66">
        <v>50</v>
      </c>
      <c r="E10" s="66">
        <v>34</v>
      </c>
      <c r="F10" s="66">
        <v>19</v>
      </c>
      <c r="G10" s="66">
        <v>378</v>
      </c>
      <c r="H10" s="66">
        <v>378</v>
      </c>
      <c r="I10" s="66">
        <v>0</v>
      </c>
      <c r="J10" s="66">
        <v>0</v>
      </c>
    </row>
    <row r="11" spans="1:10" s="68" customFormat="1" ht="12" customHeight="1">
      <c r="A11" s="64" t="s">
        <v>79</v>
      </c>
      <c r="B11" s="65" t="s">
        <v>102</v>
      </c>
      <c r="C11" s="64" t="s">
        <v>103</v>
      </c>
      <c r="D11" s="66">
        <v>23</v>
      </c>
      <c r="E11" s="66">
        <v>20</v>
      </c>
      <c r="F11" s="66">
        <v>5</v>
      </c>
      <c r="G11" s="66">
        <v>139</v>
      </c>
      <c r="H11" s="66">
        <v>115</v>
      </c>
      <c r="I11" s="66">
        <v>24</v>
      </c>
      <c r="J11" s="66">
        <v>0</v>
      </c>
    </row>
    <row r="12" spans="1:10" s="68" customFormat="1" ht="12" customHeight="1">
      <c r="A12" s="69" t="s">
        <v>79</v>
      </c>
      <c r="B12" s="70" t="s">
        <v>131</v>
      </c>
      <c r="C12" s="64" t="s">
        <v>132</v>
      </c>
      <c r="D12" s="71">
        <v>71</v>
      </c>
      <c r="E12" s="71">
        <v>68</v>
      </c>
      <c r="F12" s="71">
        <v>6</v>
      </c>
      <c r="G12" s="71">
        <v>633</v>
      </c>
      <c r="H12" s="71">
        <v>587</v>
      </c>
      <c r="I12" s="71">
        <v>113</v>
      </c>
      <c r="J12" s="71">
        <v>2</v>
      </c>
    </row>
    <row r="13" spans="1:10" s="68" customFormat="1" ht="12" customHeight="1">
      <c r="A13" s="69" t="s">
        <v>79</v>
      </c>
      <c r="B13" s="70" t="s">
        <v>133</v>
      </c>
      <c r="C13" s="64" t="s">
        <v>134</v>
      </c>
      <c r="D13" s="71">
        <v>33</v>
      </c>
      <c r="E13" s="71">
        <v>31</v>
      </c>
      <c r="F13" s="71">
        <v>7</v>
      </c>
      <c r="G13" s="71">
        <v>276</v>
      </c>
      <c r="H13" s="71">
        <v>223</v>
      </c>
      <c r="I13" s="71">
        <v>49</v>
      </c>
      <c r="J13" s="71">
        <v>4</v>
      </c>
    </row>
    <row r="14" spans="1:10" s="68" customFormat="1" ht="12" customHeight="1">
      <c r="A14" s="69" t="s">
        <v>79</v>
      </c>
      <c r="B14" s="70" t="s">
        <v>96</v>
      </c>
      <c r="C14" s="64" t="s">
        <v>97</v>
      </c>
      <c r="D14" s="71">
        <v>32</v>
      </c>
      <c r="E14" s="71">
        <v>27</v>
      </c>
      <c r="F14" s="71">
        <v>5</v>
      </c>
      <c r="G14" s="71">
        <v>211</v>
      </c>
      <c r="H14" s="71">
        <v>204</v>
      </c>
      <c r="I14" s="71">
        <v>7</v>
      </c>
      <c r="J14" s="71">
        <v>0</v>
      </c>
    </row>
    <row r="15" spans="1:10" s="68" customFormat="1" ht="12" customHeight="1">
      <c r="A15" s="69" t="s">
        <v>79</v>
      </c>
      <c r="B15" s="70" t="s">
        <v>91</v>
      </c>
      <c r="C15" s="64" t="s">
        <v>92</v>
      </c>
      <c r="D15" s="71">
        <v>16</v>
      </c>
      <c r="E15" s="71">
        <v>13</v>
      </c>
      <c r="F15" s="71">
        <v>3</v>
      </c>
      <c r="G15" s="71">
        <v>187</v>
      </c>
      <c r="H15" s="71">
        <v>183</v>
      </c>
      <c r="I15" s="71">
        <v>4</v>
      </c>
      <c r="J15" s="71">
        <v>0</v>
      </c>
    </row>
    <row r="16" spans="1:10" s="68" customFormat="1" ht="12" customHeight="1">
      <c r="A16" s="69" t="s">
        <v>79</v>
      </c>
      <c r="B16" s="70" t="s">
        <v>135</v>
      </c>
      <c r="C16" s="64" t="s">
        <v>136</v>
      </c>
      <c r="D16" s="71">
        <v>46</v>
      </c>
      <c r="E16" s="71">
        <v>41</v>
      </c>
      <c r="F16" s="71">
        <v>5</v>
      </c>
      <c r="G16" s="71">
        <v>276</v>
      </c>
      <c r="H16" s="71">
        <v>250</v>
      </c>
      <c r="I16" s="71">
        <v>16</v>
      </c>
      <c r="J16" s="71">
        <v>10</v>
      </c>
    </row>
    <row r="17" spans="1:10" s="68" customFormat="1" ht="12" customHeight="1">
      <c r="A17" s="69" t="s">
        <v>79</v>
      </c>
      <c r="B17" s="70" t="s">
        <v>137</v>
      </c>
      <c r="C17" s="64" t="s">
        <v>138</v>
      </c>
      <c r="D17" s="71">
        <v>15</v>
      </c>
      <c r="E17" s="71">
        <v>13</v>
      </c>
      <c r="F17" s="71">
        <v>4</v>
      </c>
      <c r="G17" s="71">
        <v>52</v>
      </c>
      <c r="H17" s="71">
        <v>30</v>
      </c>
      <c r="I17" s="71">
        <v>22</v>
      </c>
      <c r="J17" s="71">
        <v>0</v>
      </c>
    </row>
    <row r="18" spans="1:10" s="68" customFormat="1" ht="12" customHeight="1">
      <c r="A18" s="69" t="s">
        <v>79</v>
      </c>
      <c r="B18" s="70" t="s">
        <v>85</v>
      </c>
      <c r="C18" s="64" t="s">
        <v>86</v>
      </c>
      <c r="D18" s="71">
        <f>+E18+F18</f>
        <v>5</v>
      </c>
      <c r="E18" s="71">
        <v>5</v>
      </c>
      <c r="F18" s="71">
        <v>0</v>
      </c>
      <c r="G18" s="71">
        <f>+H18+I18+J18</f>
        <v>39</v>
      </c>
      <c r="H18" s="71">
        <v>32</v>
      </c>
      <c r="I18" s="71">
        <v>7</v>
      </c>
      <c r="J18" s="71">
        <v>0</v>
      </c>
    </row>
    <row r="19" spans="1:10" s="68" customFormat="1" ht="12" customHeight="1">
      <c r="A19" s="69" t="s">
        <v>79</v>
      </c>
      <c r="B19" s="70" t="s">
        <v>139</v>
      </c>
      <c r="C19" s="64" t="s">
        <v>140</v>
      </c>
      <c r="D19" s="71">
        <v>4</v>
      </c>
      <c r="E19" s="71">
        <v>3</v>
      </c>
      <c r="F19" s="71">
        <v>4</v>
      </c>
      <c r="G19" s="71">
        <v>29</v>
      </c>
      <c r="H19" s="71">
        <v>20</v>
      </c>
      <c r="I19" s="71">
        <v>9</v>
      </c>
      <c r="J19" s="71">
        <v>0</v>
      </c>
    </row>
    <row r="20" spans="1:10" s="68" customFormat="1" ht="12" customHeight="1">
      <c r="A20" s="69" t="s">
        <v>79</v>
      </c>
      <c r="B20" s="70" t="s">
        <v>141</v>
      </c>
      <c r="C20" s="64" t="s">
        <v>142</v>
      </c>
      <c r="D20" s="71">
        <v>6</v>
      </c>
      <c r="E20" s="71">
        <v>5</v>
      </c>
      <c r="F20" s="71">
        <v>3</v>
      </c>
      <c r="G20" s="71">
        <v>56</v>
      </c>
      <c r="H20" s="71">
        <v>56</v>
      </c>
      <c r="I20" s="71">
        <v>3</v>
      </c>
      <c r="J20" s="71">
        <v>0</v>
      </c>
    </row>
    <row r="21" spans="1:10" s="68" customFormat="1" ht="12" customHeight="1">
      <c r="A21" s="69" t="s">
        <v>79</v>
      </c>
      <c r="B21" s="70" t="s">
        <v>93</v>
      </c>
      <c r="C21" s="64" t="s">
        <v>53</v>
      </c>
      <c r="D21" s="71">
        <v>6</v>
      </c>
      <c r="E21" s="71">
        <v>2</v>
      </c>
      <c r="F21" s="71">
        <v>4</v>
      </c>
      <c r="G21" s="71">
        <v>29</v>
      </c>
      <c r="H21" s="71">
        <v>14</v>
      </c>
      <c r="I21" s="71">
        <v>11</v>
      </c>
      <c r="J21" s="71">
        <v>4</v>
      </c>
    </row>
    <row r="22" spans="1:10" s="68" customFormat="1" ht="12" customHeight="1">
      <c r="A22" s="69" t="s">
        <v>79</v>
      </c>
      <c r="B22" s="70" t="s">
        <v>87</v>
      </c>
      <c r="C22" s="64" t="s">
        <v>88</v>
      </c>
      <c r="D22" s="71">
        <v>2</v>
      </c>
      <c r="E22" s="71">
        <v>2</v>
      </c>
      <c r="F22" s="71">
        <v>0</v>
      </c>
      <c r="G22" s="71">
        <v>12</v>
      </c>
      <c r="H22" s="71">
        <v>12</v>
      </c>
      <c r="I22" s="71">
        <v>0</v>
      </c>
      <c r="J22" s="71">
        <v>0</v>
      </c>
    </row>
    <row r="23" spans="1:10" s="68" customFormat="1" ht="12" customHeight="1">
      <c r="A23" s="69" t="s">
        <v>79</v>
      </c>
      <c r="B23" s="70" t="s">
        <v>98</v>
      </c>
      <c r="C23" s="64" t="s">
        <v>99</v>
      </c>
      <c r="D23" s="71">
        <v>2</v>
      </c>
      <c r="E23" s="71">
        <v>2</v>
      </c>
      <c r="F23" s="71">
        <v>1</v>
      </c>
      <c r="G23" s="71">
        <f>+H23+I23+J23</f>
        <v>12</v>
      </c>
      <c r="H23" s="71">
        <v>12</v>
      </c>
      <c r="I23" s="71">
        <v>0</v>
      </c>
      <c r="J23" s="71">
        <v>0</v>
      </c>
    </row>
    <row r="24" spans="1:10" s="68" customFormat="1" ht="12" customHeight="1">
      <c r="A24" s="69" t="s">
        <v>79</v>
      </c>
      <c r="B24" s="70" t="s">
        <v>104</v>
      </c>
      <c r="C24" s="64" t="s">
        <v>105</v>
      </c>
      <c r="D24" s="71">
        <v>6</v>
      </c>
      <c r="E24" s="71">
        <v>3</v>
      </c>
      <c r="F24" s="71">
        <v>3</v>
      </c>
      <c r="G24" s="71">
        <v>24</v>
      </c>
      <c r="H24" s="71">
        <v>24</v>
      </c>
      <c r="I24" s="71">
        <v>11</v>
      </c>
      <c r="J24" s="71">
        <v>2</v>
      </c>
    </row>
    <row r="25" spans="1:10" s="68" customFormat="1" ht="12" customHeight="1">
      <c r="A25" s="69" t="s">
        <v>79</v>
      </c>
      <c r="B25" s="70" t="s">
        <v>112</v>
      </c>
      <c r="C25" s="64" t="s">
        <v>113</v>
      </c>
      <c r="D25" s="71">
        <v>1</v>
      </c>
      <c r="E25" s="71">
        <v>0</v>
      </c>
      <c r="F25" s="71">
        <v>1</v>
      </c>
      <c r="G25" s="71">
        <v>6</v>
      </c>
      <c r="H25" s="71">
        <v>6</v>
      </c>
      <c r="I25" s="71">
        <v>0</v>
      </c>
      <c r="J25" s="71">
        <v>0</v>
      </c>
    </row>
    <row r="26" spans="1:10" s="68" customFormat="1" ht="12" customHeight="1">
      <c r="A26" s="69" t="s">
        <v>79</v>
      </c>
      <c r="B26" s="70" t="s">
        <v>114</v>
      </c>
      <c r="C26" s="64" t="s">
        <v>115</v>
      </c>
      <c r="D26" s="71">
        <v>5</v>
      </c>
      <c r="E26" s="71">
        <v>4</v>
      </c>
      <c r="F26" s="71">
        <v>1</v>
      </c>
      <c r="G26" s="71">
        <v>39</v>
      </c>
      <c r="H26" s="71">
        <v>31</v>
      </c>
      <c r="I26" s="71">
        <v>8</v>
      </c>
      <c r="J26" s="71">
        <v>0</v>
      </c>
    </row>
    <row r="27" spans="1:10" s="68" customFormat="1" ht="12" customHeight="1">
      <c r="A27" s="69" t="s">
        <v>79</v>
      </c>
      <c r="B27" s="70" t="s">
        <v>116</v>
      </c>
      <c r="C27" s="64" t="s">
        <v>117</v>
      </c>
      <c r="D27" s="71">
        <v>7</v>
      </c>
      <c r="E27" s="71">
        <v>4</v>
      </c>
      <c r="F27" s="71">
        <v>5</v>
      </c>
      <c r="G27" s="71">
        <v>73</v>
      </c>
      <c r="H27" s="71">
        <v>73</v>
      </c>
      <c r="I27" s="71">
        <v>0</v>
      </c>
      <c r="J27" s="71">
        <v>0</v>
      </c>
    </row>
  </sheetData>
  <sheetProtection/>
  <autoFilter ref="A6:J27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2012-03-30T03:38:42Z</dcterms:modified>
  <cp:category/>
  <cp:version/>
  <cp:contentType/>
  <cp:contentStatus/>
</cp:coreProperties>
</file>