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9320" windowHeight="643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'ごみ処理概要'!$A$6:$AP$51</definedName>
    <definedName name="_xlnm._FilterDatabase" localSheetId="3" hidden="1">'ごみ処理量内訳'!$A$6:$AJ$51</definedName>
    <definedName name="_xlnm._FilterDatabase" localSheetId="1" hidden="1">'ごみ搬入量内訳'!$A$6:$DM$51</definedName>
    <definedName name="_xlnm._FilterDatabase" localSheetId="6" hidden="1">'災害廃棄物搬入量'!$A$6:$CY$51</definedName>
    <definedName name="_xlnm._FilterDatabase" localSheetId="2" hidden="1">'施設区分別搬入量内訳'!$A$6:$EN$51</definedName>
    <definedName name="_xlnm._FilterDatabase" localSheetId="5" hidden="1">'施設資源化量内訳'!$A$6:$FO$51</definedName>
    <definedName name="_xlnm._FilterDatabase" localSheetId="4" hidden="1">'資源化量内訳'!$A$6:$CJ$51</definedName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'ごみ処理概要'!$A$2:$AP$51</definedName>
    <definedName name="_xlnm.Print_Area" localSheetId="3">'ごみ処理量内訳'!$A$2:$AJ$51</definedName>
    <definedName name="_xlnm.Print_Area" localSheetId="1">'ごみ搬入量内訳'!$A$2:$DM$51</definedName>
    <definedName name="_xlnm.Print_Area" localSheetId="6">'災害廃棄物搬入量'!$A$2:$CY$51</definedName>
    <definedName name="_xlnm.Print_Area" localSheetId="2">'施設区分別搬入量内訳'!$A$2:$EN$51</definedName>
    <definedName name="_xlnm.Print_Area" localSheetId="5">'施設資源化量内訳'!$A$2:$FO$51</definedName>
    <definedName name="_xlnm.Print_Area" localSheetId="4">'資源化量内訳'!$A$2:$CJ$51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<sst xmlns="http://schemas.openxmlformats.org/spreadsheetml/2006/main" count="5877" uniqueCount="592">
  <si>
    <r>
      <t xml:space="preserve">リサイクル率 Ｒ
</t>
    </r>
    <r>
      <rPr>
        <b/>
        <sz val="8"/>
        <rFont val="MS ゴシック"/>
        <family val="3"/>
      </rPr>
      <t>(直接資源化量+中間処理後再生利用量+集団回収量)/(ごみ処理量+集団回収量)*100</t>
    </r>
  </si>
  <si>
    <r>
      <t xml:space="preserve">リサイクル率 Ｒ’
</t>
    </r>
    <r>
      <rPr>
        <b/>
        <sz val="7"/>
        <rFont val="MS ゴシック"/>
        <family val="3"/>
      </rPr>
      <t>(直接資源化量+中間処理後再生利用量〔固形燃料、焼却灰・飛灰のｾﾒﾝﾄ原料化、セメント等への直接投入、飛灰の山元還元　を除く〕+集団回収量)/(ごみ処理量+集団回収量)*100</t>
    </r>
  </si>
  <si>
    <t>08000</t>
  </si>
  <si>
    <t>ごみ処理の概要（平成22年度実績）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</si>
  <si>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</si>
  <si>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</si>
  <si>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</si>
  <si>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</si>
  <si>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</si>
  <si>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</si>
  <si>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</si>
  <si>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</si>
  <si>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</si>
  <si>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</si>
  <si>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</si>
  <si>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</si>
  <si>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</si>
  <si>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</si>
  <si>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</si>
  <si>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</si>
  <si>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</si>
  <si>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</si>
  <si>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</si>
  <si>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</si>
  <si>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</si>
  <si>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</si>
  <si>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</si>
  <si>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</si>
  <si>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</si>
  <si>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</si>
  <si>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</si>
  <si>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</si>
  <si>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</si>
  <si>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</si>
  <si>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</si>
  <si>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</si>
  <si>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</si>
  <si>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</si>
  <si>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</si>
  <si>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</si>
  <si>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</si>
  <si>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</si>
  <si>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</si>
  <si>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</si>
  <si>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</si>
  <si>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焼却灰・飛灰のセメント原料化</t>
  </si>
  <si>
    <t>セメント等への直接投入</t>
  </si>
  <si>
    <t>飛灰の山元還元</t>
  </si>
  <si>
    <t>廃食用油（BDF)</t>
  </si>
  <si>
    <t>-</t>
  </si>
  <si>
    <t>有る</t>
  </si>
  <si>
    <t>無い</t>
  </si>
  <si>
    <t>中間処理後の再生利用量の状況（平成22年度実績）</t>
  </si>
  <si>
    <t>容器包装プラスチック（07を除く）</t>
  </si>
  <si>
    <t>プラスチック類（07,08を除く）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</si>
  <si>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</si>
  <si>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</si>
  <si>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</si>
  <si>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</si>
  <si>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</si>
  <si>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</si>
  <si>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</si>
  <si>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</si>
  <si>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災害廃棄物の処理処分状況（平成22年度実績）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</si>
  <si>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</si>
  <si>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</si>
  <si>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</si>
  <si>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</si>
  <si>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</si>
  <si>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</si>
  <si>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</si>
  <si>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</si>
  <si>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</si>
  <si>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</si>
  <si>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</si>
  <si>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</si>
  <si>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</si>
  <si>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</si>
  <si>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</si>
  <si>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</si>
  <si>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</si>
  <si>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</si>
  <si>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</si>
  <si>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</si>
  <si>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</si>
  <si>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</si>
  <si>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</si>
  <si>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</si>
  <si>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</si>
  <si>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</si>
  <si>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</si>
  <si>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</si>
  <si>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</si>
  <si>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</si>
  <si>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</si>
  <si>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</si>
  <si>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</si>
  <si>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</si>
  <si>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</si>
  <si>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</si>
  <si>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</si>
  <si>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</si>
  <si>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</si>
  <si>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</si>
  <si>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</si>
  <si>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</si>
  <si>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</si>
  <si>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</si>
  <si>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</si>
  <si>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</si>
  <si>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</si>
  <si>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</si>
  <si>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</si>
  <si>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</si>
  <si>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</si>
  <si>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</si>
  <si>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</si>
  <si>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</si>
  <si>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</si>
  <si>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</si>
  <si>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</si>
  <si>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</si>
  <si>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</si>
  <si>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</si>
  <si>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</si>
  <si>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</si>
  <si>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</si>
  <si>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</si>
  <si>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</si>
  <si>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</si>
  <si>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</si>
  <si>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</si>
  <si>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</si>
  <si>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</si>
  <si>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</si>
  <si>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</si>
  <si>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</si>
  <si>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</si>
  <si>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</si>
  <si>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</si>
  <si>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</si>
  <si>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</si>
  <si>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</si>
  <si>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</si>
  <si>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</si>
  <si>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</si>
  <si>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</si>
  <si>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</si>
  <si>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</si>
  <si>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</si>
  <si>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</si>
  <si>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</si>
  <si>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</si>
  <si>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</si>
  <si>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</si>
  <si>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</si>
  <si>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</si>
  <si>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</si>
  <si>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</si>
  <si>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</si>
  <si>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</si>
  <si>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</si>
  <si>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</si>
  <si>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</si>
  <si>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</si>
  <si>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</si>
  <si>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</si>
  <si>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</si>
  <si>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</si>
  <si>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</si>
  <si>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</si>
  <si>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</si>
  <si>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</si>
  <si>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</si>
  <si>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</si>
  <si>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</si>
  <si>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</si>
  <si>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</si>
  <si>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</si>
  <si>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</si>
  <si>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</si>
  <si>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</si>
  <si>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</si>
  <si>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</si>
  <si>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</si>
  <si>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</si>
  <si>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</si>
  <si>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</si>
  <si>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</si>
  <si>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</si>
  <si>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</si>
  <si>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</si>
  <si>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</si>
  <si>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</si>
  <si>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</si>
  <si>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</si>
  <si>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</si>
  <si>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</si>
  <si>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</si>
  <si>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</si>
  <si>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</si>
  <si>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</si>
  <si>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</si>
  <si>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</si>
  <si>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</si>
  <si>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</si>
  <si>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</si>
  <si>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</si>
  <si>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</si>
  <si>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</si>
  <si>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</si>
  <si>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</si>
  <si>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</si>
  <si>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</si>
  <si>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</si>
  <si>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</si>
  <si>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</si>
  <si>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</si>
  <si>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</si>
  <si>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</si>
  <si>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</si>
  <si>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</si>
  <si>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</si>
  <si>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</si>
  <si>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</si>
  <si>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</si>
  <si>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</si>
  <si>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</si>
  <si>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</si>
  <si>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</si>
  <si>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</si>
  <si>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</si>
  <si>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</si>
  <si>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</si>
  <si>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</si>
  <si>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</si>
  <si>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</si>
  <si>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</si>
  <si>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</si>
  <si>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</si>
  <si>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</si>
  <si>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</si>
  <si>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</si>
  <si>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</si>
  <si>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</si>
  <si>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</si>
  <si>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</si>
  <si>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</si>
  <si>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</si>
  <si>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</si>
  <si>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</si>
  <si>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</si>
  <si>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</si>
  <si>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</si>
  <si>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</si>
  <si>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</si>
  <si>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</si>
  <si>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</si>
  <si>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</si>
  <si>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</si>
  <si>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</si>
  <si>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</si>
  <si>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</si>
  <si>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</si>
  <si>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</si>
  <si>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</si>
  <si>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</si>
  <si>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</si>
  <si>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</si>
  <si>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</si>
  <si>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</si>
  <si>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</si>
  <si>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</si>
  <si>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</si>
  <si>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</si>
  <si>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</si>
  <si>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</si>
  <si>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</si>
  <si>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</si>
  <si>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</si>
  <si>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</si>
  <si>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</si>
  <si>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</si>
  <si>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</si>
  <si>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</si>
  <si>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</si>
  <si>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</si>
  <si>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</si>
  <si>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</si>
  <si>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</si>
  <si>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</si>
  <si>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</si>
  <si>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</si>
  <si>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</si>
  <si>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</si>
  <si>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</si>
  <si>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</si>
  <si>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</si>
  <si>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</si>
  <si>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</si>
  <si>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</si>
  <si>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</si>
  <si>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</si>
  <si>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</si>
  <si>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</si>
  <si>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</si>
  <si>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</si>
  <si>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</si>
  <si>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</si>
  <si>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</si>
  <si>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</si>
  <si>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</si>
  <si>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</si>
  <si>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</si>
  <si>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</si>
  <si>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</si>
  <si>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</si>
  <si>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</si>
  <si>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</si>
  <si>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</si>
  <si>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</si>
  <si>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</si>
  <si>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</si>
  <si>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</si>
  <si>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</si>
  <si>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</si>
  <si>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</si>
  <si>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</si>
  <si>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</si>
  <si>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</si>
  <si>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</si>
  <si>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</si>
  <si>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</si>
  <si>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</si>
  <si>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</si>
  <si>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</si>
  <si>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</si>
  <si>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</si>
  <si>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総人口</t>
  </si>
  <si>
    <t>外国人人口</t>
  </si>
  <si>
    <t>自家処理量</t>
  </si>
  <si>
    <t>計画収集人口</t>
  </si>
  <si>
    <t>自家処理人口</t>
  </si>
  <si>
    <t>計画収集量</t>
  </si>
  <si>
    <t>集団回収量</t>
  </si>
  <si>
    <t>直接焼却量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</si>
  <si>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</si>
  <si>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</si>
  <si>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</si>
  <si>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</si>
  <si>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</si>
  <si>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</si>
  <si>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資源化等を行う施設</t>
  </si>
  <si>
    <t>生活系ごみ搬入量</t>
  </si>
  <si>
    <t>事業系ごみ搬入量</t>
  </si>
  <si>
    <t>混合ごみ</t>
  </si>
  <si>
    <t>可燃ごみ</t>
  </si>
  <si>
    <t>不燃ごみ</t>
  </si>
  <si>
    <t>資源ごみ</t>
  </si>
  <si>
    <t>粗大ごみ</t>
  </si>
  <si>
    <t>直接搬入ごみ</t>
  </si>
  <si>
    <t>その他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</si>
  <si>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</si>
  <si>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</si>
  <si>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</si>
  <si>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</si>
  <si>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</si>
  <si>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</si>
  <si>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</si>
  <si>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</si>
  <si>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</si>
  <si>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</si>
  <si>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</si>
  <si>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</si>
  <si>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</si>
  <si>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</si>
  <si>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</si>
  <si>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</si>
  <si>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</si>
  <si>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</si>
  <si>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</si>
  <si>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</si>
  <si>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</si>
  <si>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</si>
  <si>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</si>
  <si>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</si>
  <si>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</si>
  <si>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</si>
  <si>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</si>
  <si>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</si>
  <si>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</si>
  <si>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</si>
  <si>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</si>
  <si>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</si>
  <si>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</si>
  <si>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</si>
  <si>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</si>
  <si>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</si>
  <si>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</si>
  <si>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</si>
  <si>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</si>
  <si>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</si>
  <si>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</si>
  <si>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</si>
  <si>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</si>
  <si>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</si>
  <si>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</si>
  <si>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</si>
  <si>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</si>
  <si>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</si>
  <si>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</si>
  <si>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</si>
  <si>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</si>
  <si>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</si>
  <si>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</si>
  <si>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</si>
  <si>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</si>
  <si>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</si>
  <si>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</si>
  <si>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</si>
  <si>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</si>
  <si>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</si>
  <si>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</si>
  <si>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</si>
  <si>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合計 処理量（平成２２年度実績）</t>
  </si>
  <si>
    <t>=COUNTA(ごみ処理概要!B7:B2000)+6</t>
  </si>
  <si>
    <t>ごみ搬入量の状況（平成22年度実績）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</si>
  <si>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</si>
  <si>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</si>
  <si>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</si>
  <si>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</si>
  <si>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</si>
  <si>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</si>
  <si>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</si>
  <si>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</si>
  <si>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</si>
  <si>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</si>
  <si>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</si>
  <si>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</si>
  <si>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</si>
  <si>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</si>
  <si>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</si>
  <si>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</si>
  <si>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</si>
  <si>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</si>
  <si>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</si>
  <si>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</si>
  <si>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</si>
  <si>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</si>
  <si>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</si>
  <si>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</si>
  <si>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</si>
  <si>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</si>
  <si>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</si>
  <si>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</si>
  <si>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処理施設別ごみ搬入量の状況（平成22年度実績）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</si>
  <si>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</si>
  <si>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</si>
  <si>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</si>
  <si>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</si>
  <si>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</si>
  <si>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</si>
  <si>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</si>
  <si>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</si>
  <si>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</si>
  <si>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</si>
  <si>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</si>
  <si>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</si>
  <si>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</si>
  <si>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</si>
  <si>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</si>
  <si>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その他</t>
  </si>
  <si>
    <t>ごみ処理の状況（平成22年度実績）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</si>
  <si>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</si>
  <si>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</si>
  <si>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</si>
  <si>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</si>
  <si>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</si>
  <si>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</si>
  <si>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</si>
  <si>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</si>
  <si>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ごみ資源化の状況（平成22年度実績）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</si>
  <si>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</si>
  <si>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</si>
  <si>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</si>
  <si>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</si>
  <si>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</si>
  <si>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</si>
  <si>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</si>
  <si>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</si>
  <si>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</si>
  <si>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</si>
  <si>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</si>
  <si>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</si>
  <si>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</si>
  <si>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</si>
  <si>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</si>
  <si>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</si>
  <si>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</si>
  <si>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</si>
  <si>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</si>
  <si>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</si>
  <si>
    <t>茨城県</t>
  </si>
  <si>
    <t>08000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</si>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</sst>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\&quot;#,##0_);[Red]\(&quot;\&quot;#,##0\)"/>
    <numFmt numFmtId="189" formatCode="0_ "/>
    <numFmt numFmtId="190" formatCode="_ * #,##0.0_ ;_ * \-#,##0.0_ ;_ * &quot;-&quot;?_ ;_ @_ "/>
    <numFmt numFmtId="191" formatCode="#,##0.0"/>
  </numFmts>
  <fonts count="4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8"/>
      <name val="MS ゴシック"/>
      <family val="3"/>
    </font>
    <font>
      <b/>
      <sz val="7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38" fillId="4" borderId="0" applyNumberFormat="0" applyBorder="0" applyAlignment="0" applyProtection="0"/>
  </cellStyleXfs>
  <cellXfs count="392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4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4" xfId="48" applyFont="1" applyFill="1" applyBorder="1" applyAlignment="1">
      <alignment horizontal="lef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6" xfId="48" applyFont="1" applyFill="1" applyBorder="1" applyAlignment="1">
      <alignment horizontal="distributed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8" xfId="48" applyFont="1" applyFill="1" applyBorder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11" fillId="0" borderId="61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9" xfId="48" applyFont="1" applyFill="1" applyBorder="1" applyAlignment="1">
      <alignment vertical="center"/>
    </xf>
    <xf numFmtId="38" fontId="9" fillId="0" borderId="34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3" xfId="48" applyFont="1" applyFill="1" applyBorder="1" applyAlignment="1">
      <alignment horizontal="center" vertical="center"/>
    </xf>
    <xf numFmtId="177" fontId="9" fillId="0" borderId="63" xfId="48" applyNumberFormat="1" applyFont="1" applyFill="1" applyBorder="1" applyAlignment="1">
      <alignment horizontal="right" vertical="center"/>
    </xf>
    <xf numFmtId="38" fontId="9" fillId="0" borderId="64" xfId="48" applyFont="1" applyFill="1" applyBorder="1" applyAlignment="1">
      <alignment horizontal="distributed" vertical="center"/>
    </xf>
    <xf numFmtId="38" fontId="11" fillId="0" borderId="43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7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5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8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24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8" fillId="6" borderId="80" xfId="60" applyNumberFormat="1" applyFont="1" applyFill="1" applyBorder="1" applyAlignment="1">
      <alignment vertical="center"/>
      <protection/>
    </xf>
    <xf numFmtId="0" fontId="18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horizontal="center" vertical="center"/>
      <protection/>
    </xf>
    <xf numFmtId="0" fontId="17" fillId="6" borderId="80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84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3" fontId="17" fillId="6" borderId="2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49" xfId="0" applyNumberFormat="1" applyFont="1" applyFill="1" applyBorder="1" applyAlignment="1">
      <alignment vertical="center"/>
    </xf>
    <xf numFmtId="3" fontId="17" fillId="6" borderId="3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horizontal="center" vertical="center"/>
    </xf>
    <xf numFmtId="0" fontId="17" fillId="6" borderId="23" xfId="0" applyNumberFormat="1" applyFont="1" applyFill="1" applyBorder="1" applyAlignment="1" quotePrefix="1">
      <alignment vertical="center"/>
    </xf>
    <xf numFmtId="0" fontId="17" fillId="6" borderId="2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8" fillId="6" borderId="23" xfId="0" applyNumberFormat="1" applyFont="1" applyFill="1" applyBorder="1" applyAlignment="1" quotePrefix="1">
      <alignment vertical="center" wrapText="1"/>
    </xf>
    <xf numFmtId="0" fontId="18" fillId="6" borderId="84" xfId="0" applyNumberFormat="1" applyFont="1" applyFill="1" applyBorder="1" applyAlignment="1" quotePrefix="1">
      <alignment vertical="center" wrapText="1"/>
    </xf>
    <xf numFmtId="0" fontId="18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/>
    </xf>
    <xf numFmtId="0" fontId="18" fillId="6" borderId="23" xfId="0" applyNumberFormat="1" applyFont="1" applyFill="1" applyBorder="1" applyAlignment="1">
      <alignment vertical="center"/>
    </xf>
    <xf numFmtId="0" fontId="18" fillId="6" borderId="49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49" xfId="0" applyNumberFormat="1" applyFont="1" applyFill="1" applyBorder="1" applyAlignment="1">
      <alignment vertical="center"/>
    </xf>
    <xf numFmtId="0" fontId="17" fillId="6" borderId="85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 wrapText="1"/>
    </xf>
    <xf numFmtId="0" fontId="18" fillId="6" borderId="80" xfId="0" applyNumberFormat="1" applyFont="1" applyFill="1" applyBorder="1" applyAlignment="1" quotePrefix="1">
      <alignment vertical="top"/>
    </xf>
    <xf numFmtId="0" fontId="17" fillId="6" borderId="85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30" xfId="0" applyNumberFormat="1" applyFont="1" applyFill="1" applyBorder="1" applyAlignment="1">
      <alignment vertical="center"/>
    </xf>
    <xf numFmtId="0" fontId="17" fillId="6" borderId="21" xfId="0" applyNumberFormat="1" applyFont="1" applyFill="1" applyBorder="1" applyAlignment="1">
      <alignment vertical="center" wrapText="1"/>
    </xf>
    <xf numFmtId="0" fontId="17" fillId="6" borderId="8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horizontal="center" vertical="center" wrapText="1"/>
    </xf>
    <xf numFmtId="0" fontId="17" fillId="6" borderId="80" xfId="0" applyNumberFormat="1" applyFont="1" applyFill="1" applyBorder="1" applyAlignment="1">
      <alignment horizontal="center" vertical="center"/>
    </xf>
    <xf numFmtId="0" fontId="17" fillId="6" borderId="85" xfId="0" applyNumberFormat="1" applyFont="1" applyFill="1" applyBorder="1" applyAlignment="1">
      <alignment horizontal="center" vertical="center" wrapText="1"/>
    </xf>
    <xf numFmtId="3" fontId="17" fillId="6" borderId="83" xfId="0" applyNumberFormat="1" applyFont="1" applyFill="1" applyBorder="1" applyAlignment="1">
      <alignment vertical="center"/>
    </xf>
    <xf numFmtId="0" fontId="17" fillId="6" borderId="83" xfId="0" applyNumberFormat="1" applyFont="1" applyFill="1" applyBorder="1" applyAlignment="1">
      <alignment vertical="center"/>
    </xf>
    <xf numFmtId="0" fontId="17" fillId="6" borderId="32" xfId="0" applyNumberFormat="1" applyFont="1" applyFill="1" applyBorder="1" applyAlignment="1">
      <alignment vertical="center"/>
    </xf>
    <xf numFmtId="0" fontId="17" fillId="6" borderId="80" xfId="65" applyNumberFormat="1" applyFont="1" applyFill="1" applyBorder="1" applyAlignment="1" quotePrefix="1">
      <alignment horizontal="center" vertical="center" wrapText="1"/>
      <protection/>
    </xf>
    <xf numFmtId="0" fontId="17" fillId="6" borderId="80" xfId="65" applyNumberFormat="1" applyFont="1" applyFill="1" applyBorder="1" applyAlignment="1">
      <alignment horizontal="center" vertical="center" wrapText="1"/>
      <protection/>
    </xf>
    <xf numFmtId="0" fontId="17" fillId="6" borderId="84" xfId="61" applyNumberFormat="1" applyFont="1" applyFill="1" applyBorder="1" applyAlignment="1">
      <alignment vertical="center"/>
      <protection/>
    </xf>
    <xf numFmtId="0" fontId="18" fillId="6" borderId="84" xfId="65" applyNumberFormat="1" applyFont="1" applyFill="1" applyBorder="1" applyAlignment="1" quotePrefix="1">
      <alignment vertical="center"/>
      <protection/>
    </xf>
    <xf numFmtId="0" fontId="18" fillId="6" borderId="23" xfId="65" applyNumberFormat="1" applyFont="1" applyFill="1" applyBorder="1" applyAlignment="1" quotePrefix="1">
      <alignment vertical="center" wrapText="1"/>
      <protection/>
    </xf>
    <xf numFmtId="0" fontId="17" fillId="6" borderId="83" xfId="61" applyNumberFormat="1" applyFont="1" applyFill="1" applyBorder="1" applyAlignment="1">
      <alignment vertical="center"/>
      <protection/>
    </xf>
    <xf numFmtId="0" fontId="17" fillId="6" borderId="23" xfId="61" applyNumberFormat="1" applyFont="1" applyFill="1" applyBorder="1" applyAlignment="1" quotePrefix="1">
      <alignment vertical="center" wrapText="1"/>
      <protection/>
    </xf>
    <xf numFmtId="0" fontId="17" fillId="6" borderId="23" xfId="61" applyNumberFormat="1" applyFont="1" applyFill="1" applyBorder="1" applyAlignment="1">
      <alignment vertical="center" wrapText="1"/>
      <protection/>
    </xf>
    <xf numFmtId="0" fontId="17" fillId="6" borderId="49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horizontal="center" vertical="center"/>
      <protection/>
    </xf>
    <xf numFmtId="3" fontId="17" fillId="6" borderId="83" xfId="0" applyNumberFormat="1" applyFont="1" applyFill="1" applyBorder="1" applyAlignment="1">
      <alignment vertical="center" wrapText="1"/>
    </xf>
    <xf numFmtId="0" fontId="6" fillId="0" borderId="63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6" borderId="40" xfId="60" applyNumberFormat="1" applyFont="1" applyFill="1" applyBorder="1" applyAlignment="1">
      <alignment vertical="center"/>
      <protection/>
    </xf>
    <xf numFmtId="0" fontId="18" fillId="6" borderId="32" xfId="0" applyNumberFormat="1" applyFont="1" applyFill="1" applyBorder="1" applyAlignment="1">
      <alignment vertical="center"/>
    </xf>
    <xf numFmtId="0" fontId="18" fillId="6" borderId="33" xfId="65" applyNumberFormat="1" applyFont="1" applyFill="1" applyBorder="1" applyAlignment="1">
      <alignment vertical="center"/>
      <protection/>
    </xf>
    <xf numFmtId="0" fontId="18" fillId="6" borderId="33" xfId="60" applyNumberFormat="1" applyFont="1" applyFill="1" applyBorder="1" applyAlignment="1">
      <alignment vertical="center"/>
      <protection/>
    </xf>
    <xf numFmtId="0" fontId="18" fillId="6" borderId="33" xfId="61" applyNumberFormat="1" applyFont="1" applyFill="1" applyBorder="1" applyAlignment="1">
      <alignment vertical="center"/>
      <protection/>
    </xf>
    <xf numFmtId="0" fontId="6" fillId="0" borderId="72" xfId="62" applyFont="1" applyFill="1" applyBorder="1" applyAlignment="1">
      <alignment horizontal="center" vertical="center"/>
      <protection/>
    </xf>
    <xf numFmtId="0" fontId="6" fillId="0" borderId="70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4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3" xfId="48" applyFont="1" applyFill="1" applyBorder="1" applyAlignment="1">
      <alignment horizontal="left" vertical="center"/>
    </xf>
    <xf numFmtId="38" fontId="9" fillId="0" borderId="59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9" fillId="0" borderId="71" xfId="0" applyNumberFormat="1" applyFont="1" applyFill="1" applyBorder="1" applyAlignment="1">
      <alignment vertical="center"/>
    </xf>
    <xf numFmtId="49" fontId="19" fillId="0" borderId="71" xfId="0" applyNumberFormat="1" applyFont="1" applyFill="1" applyBorder="1" applyAlignment="1">
      <alignment vertical="center"/>
    </xf>
    <xf numFmtId="3" fontId="19" fillId="0" borderId="71" xfId="48" applyNumberFormat="1" applyFont="1" applyFill="1" applyBorder="1" applyAlignment="1">
      <alignment horizontal="right" vertical="center"/>
    </xf>
    <xf numFmtId="3" fontId="19" fillId="0" borderId="71" xfId="48" applyNumberFormat="1" applyFont="1" applyFill="1" applyBorder="1" applyAlignment="1">
      <alignment horizontal="right" vertical="center" wrapText="1"/>
    </xf>
    <xf numFmtId="191" fontId="19" fillId="0" borderId="71" xfId="48" applyNumberFormat="1" applyFont="1" applyFill="1" applyBorder="1" applyAlignment="1">
      <alignment horizontal="right" vertical="center"/>
    </xf>
    <xf numFmtId="0" fontId="19" fillId="0" borderId="0" xfId="0" applyNumberFormat="1" applyFont="1" applyFill="1" applyAlignment="1">
      <alignment vertical="center"/>
    </xf>
    <xf numFmtId="3" fontId="19" fillId="0" borderId="71" xfId="48" applyNumberFormat="1" applyFont="1" applyFill="1" applyBorder="1" applyAlignment="1">
      <alignment vertical="center" wrapText="1"/>
    </xf>
    <xf numFmtId="3" fontId="19" fillId="0" borderId="71" xfId="48" applyNumberFormat="1" applyFont="1" applyFill="1" applyBorder="1" applyAlignment="1">
      <alignment vertical="center"/>
    </xf>
    <xf numFmtId="0" fontId="19" fillId="0" borderId="71" xfId="48" applyNumberFormat="1" applyFont="1" applyFill="1" applyBorder="1" applyAlignment="1">
      <alignment horizontal="center" vertical="center"/>
    </xf>
    <xf numFmtId="3" fontId="19" fillId="0" borderId="71" xfId="0" applyNumberFormat="1" applyFont="1" applyFill="1" applyBorder="1" applyAlignment="1">
      <alignment horizontal="right" vertical="center"/>
    </xf>
    <xf numFmtId="3" fontId="19" fillId="0" borderId="71" xfId="0" applyNumberFormat="1" applyFont="1" applyFill="1" applyBorder="1" applyAlignment="1">
      <alignment vertical="center"/>
    </xf>
    <xf numFmtId="191" fontId="19" fillId="0" borderId="71" xfId="0" applyNumberFormat="1" applyFont="1" applyFill="1" applyBorder="1" applyAlignment="1">
      <alignment horizontal="right" vertical="center"/>
    </xf>
    <xf numFmtId="0" fontId="19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vertical="center"/>
    </xf>
    <xf numFmtId="0" fontId="6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horizontal="center" vertical="center"/>
      <protection/>
    </xf>
    <xf numFmtId="0" fontId="19" fillId="0" borderId="0" xfId="60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61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7" fillId="6" borderId="83" xfId="0" applyNumberFormat="1" applyFont="1" applyFill="1" applyBorder="1" applyAlignment="1" quotePrefix="1">
      <alignment vertical="center" wrapText="1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83" xfId="0" applyNumberFormat="1" applyFont="1" applyFill="1" applyBorder="1" applyAlignment="1" quotePrefix="1">
      <alignment vertical="center"/>
    </xf>
    <xf numFmtId="0" fontId="17" fillId="6" borderId="32" xfId="61" applyNumberFormat="1" applyFont="1" applyFill="1" applyBorder="1" applyAlignment="1">
      <alignment vertical="center" wrapText="1"/>
      <protection/>
    </xf>
    <xf numFmtId="0" fontId="17" fillId="6" borderId="32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 wrapText="1"/>
    </xf>
    <xf numFmtId="0" fontId="17" fillId="6" borderId="23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 quotePrefix="1">
      <alignment vertical="center" wrapText="1"/>
    </xf>
    <xf numFmtId="0" fontId="17" fillId="6" borderId="80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7" fillId="6" borderId="80" xfId="60" applyNumberFormat="1" applyFont="1" applyFill="1" applyBorder="1" applyAlignment="1" quotePrefix="1">
      <alignment vertical="center"/>
      <protection/>
    </xf>
    <xf numFmtId="0" fontId="17" fillId="6" borderId="84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8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7" fillId="6" borderId="83" xfId="60" applyNumberFormat="1" applyFont="1" applyFill="1" applyBorder="1" applyAlignment="1">
      <alignment vertical="center" wrapText="1"/>
      <protection/>
    </xf>
    <xf numFmtId="0" fontId="17" fillId="6" borderId="32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wrapText="1"/>
      <protection/>
    </xf>
    <xf numFmtId="0" fontId="17" fillId="6" borderId="32" xfId="60" applyNumberFormat="1" applyFont="1" applyFill="1" applyBorder="1" applyAlignment="1">
      <alignment vertical="top" wrapText="1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 quotePrefix="1">
      <alignment vertical="center" wrapText="1"/>
    </xf>
    <xf numFmtId="0" fontId="17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 quotePrefix="1">
      <alignment vertical="center" wrapText="1"/>
      <protection/>
    </xf>
    <xf numFmtId="0" fontId="17" fillId="6" borderId="83" xfId="60" applyNumberFormat="1" applyFont="1" applyFill="1" applyBorder="1" applyAlignment="1" quotePrefix="1">
      <alignment vertical="center" wrapText="1"/>
      <protection/>
    </xf>
    <xf numFmtId="0" fontId="18" fillId="6" borderId="40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 wrapText="1"/>
      <protection/>
    </xf>
    <xf numFmtId="0" fontId="17" fillId="6" borderId="49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top" wrapText="1"/>
      <protection/>
    </xf>
    <xf numFmtId="0" fontId="18" fillId="6" borderId="80" xfId="60" applyNumberFormat="1" applyFont="1" applyFill="1" applyBorder="1" applyAlignment="1" quotePrefix="1">
      <alignment vertical="top" wrapText="1"/>
      <protection/>
    </xf>
    <xf numFmtId="0" fontId="17" fillId="6" borderId="80" xfId="61" applyNumberFormat="1" applyFont="1" applyFill="1" applyBorder="1" applyAlignment="1" quotePrefix="1">
      <alignment vertical="center" wrapText="1"/>
      <protection/>
    </xf>
    <xf numFmtId="0" fontId="17" fillId="6" borderId="80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vertical="center"/>
      <protection/>
    </xf>
    <xf numFmtId="3" fontId="17" fillId="6" borderId="32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32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vertical="center" wrapText="1"/>
    </xf>
    <xf numFmtId="3" fontId="17" fillId="6" borderId="33" xfId="0" applyNumberFormat="1" applyFont="1" applyFill="1" applyBorder="1" applyAlignment="1">
      <alignment vertical="center" wrapText="1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3" xfId="0" applyNumberFormat="1" applyFont="1" applyFill="1" applyBorder="1" applyAlignment="1">
      <alignment vertical="center" wrapText="1"/>
    </xf>
    <xf numFmtId="49" fontId="17" fillId="6" borderId="32" xfId="0" applyNumberFormat="1" applyFont="1" applyFill="1" applyBorder="1" applyAlignment="1">
      <alignment vertical="center" wrapText="1"/>
    </xf>
    <xf numFmtId="49" fontId="17" fillId="6" borderId="80" xfId="0" applyNumberFormat="1" applyFont="1" applyFill="1" applyBorder="1" applyAlignment="1">
      <alignment vertical="center" wrapText="1"/>
    </xf>
    <xf numFmtId="49" fontId="17" fillId="6" borderId="29" xfId="0" applyNumberFormat="1" applyFont="1" applyFill="1" applyBorder="1" applyAlignment="1">
      <alignment vertical="center" wrapText="1"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 quotePrefix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3" xfId="62" applyFont="1" applyFill="1" applyBorder="1">
      <alignment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3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66" xfId="62" applyFont="1" applyFill="1" applyBorder="1" applyAlignment="1" quotePrefix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73" xfId="62" applyFont="1" applyFill="1" applyBorder="1" applyAlignment="1">
      <alignment horizontal="center" vertical="center"/>
      <protection/>
    </xf>
    <xf numFmtId="0" fontId="6" fillId="0" borderId="89" xfId="62" applyFont="1" applyFill="1" applyBorder="1" applyAlignment="1">
      <alignment horizontal="center" vertical="center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9" fillId="25" borderId="71" xfId="0" applyNumberFormat="1" applyFont="1" applyFill="1" applyBorder="1" applyAlignment="1">
      <alignment vertical="center"/>
    </xf>
    <xf numFmtId="49" fontId="19" fillId="25" borderId="71" xfId="0" applyNumberFormat="1" applyFont="1" applyFill="1" applyBorder="1" applyAlignment="1">
      <alignment vertical="center"/>
    </xf>
    <xf numFmtId="0" fontId="19" fillId="25" borderId="71" xfId="0" applyNumberFormat="1" applyFont="1" applyFill="1" applyBorder="1" applyAlignment="1">
      <alignment vertical="center" wrapText="1"/>
    </xf>
    <xf numFmtId="3" fontId="19" fillId="25" borderId="71" xfId="48" applyNumberFormat="1" applyFont="1" applyFill="1" applyBorder="1" applyAlignment="1">
      <alignment horizontal="right" vertical="center"/>
    </xf>
    <xf numFmtId="191" fontId="19" fillId="25" borderId="71" xfId="48" applyNumberFormat="1" applyFont="1" applyFill="1" applyBorder="1" applyAlignment="1">
      <alignment horizontal="right" vertical="center"/>
    </xf>
    <xf numFmtId="3" fontId="19" fillId="25" borderId="71" xfId="48" applyNumberFormat="1" applyFont="1" applyFill="1" applyBorder="1" applyAlignment="1">
      <alignment horizontal="right" vertical="center" wrapText="1"/>
    </xf>
    <xf numFmtId="0" fontId="19" fillId="25" borderId="71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1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7" width="11.69921875" style="203" customWidth="1"/>
    <col min="8" max="27" width="10.59765625" style="203" customWidth="1"/>
    <col min="28" max="28" width="10.59765625" style="204" customWidth="1"/>
    <col min="29" max="36" width="10.59765625" style="203" customWidth="1"/>
    <col min="37" max="38" width="15.5" style="204" customWidth="1"/>
    <col min="39" max="42" width="10.59765625" style="203" customWidth="1"/>
    <col min="43" max="16384" width="9" style="283" customWidth="1"/>
  </cols>
  <sheetData>
    <row r="1" spans="1:42" ht="17.25">
      <c r="A1" s="253" t="s">
        <v>3</v>
      </c>
      <c r="B1" s="179"/>
      <c r="C1" s="179"/>
      <c r="D1" s="180"/>
      <c r="E1" s="198"/>
      <c r="F1" s="198"/>
      <c r="G1" s="198"/>
      <c r="H1" s="180"/>
      <c r="I1" s="198"/>
      <c r="J1" s="180"/>
      <c r="K1" s="198"/>
      <c r="L1" s="180"/>
      <c r="M1" s="198"/>
      <c r="N1" s="180"/>
      <c r="O1" s="198"/>
      <c r="P1" s="180"/>
      <c r="Q1" s="198"/>
      <c r="R1" s="180"/>
      <c r="S1" s="198"/>
      <c r="T1" s="180"/>
      <c r="U1" s="198"/>
      <c r="V1" s="198"/>
      <c r="W1" s="198"/>
      <c r="X1" s="180"/>
      <c r="Y1" s="199"/>
      <c r="Z1" s="180"/>
      <c r="AA1" s="180"/>
      <c r="AB1" s="198"/>
      <c r="AC1" s="180"/>
      <c r="AD1" s="198"/>
      <c r="AE1" s="180"/>
      <c r="AF1" s="180"/>
      <c r="AG1" s="180"/>
      <c r="AH1" s="198"/>
      <c r="AI1" s="180"/>
      <c r="AJ1" s="180"/>
      <c r="AK1" s="198"/>
      <c r="AL1" s="198"/>
      <c r="AM1" s="180"/>
      <c r="AN1" s="198"/>
      <c r="AO1" s="180"/>
      <c r="AP1" s="198"/>
    </row>
    <row r="2" spans="1:42" s="284" customFormat="1" ht="25.5" customHeight="1">
      <c r="A2" s="322" t="s">
        <v>4</v>
      </c>
      <c r="B2" s="322" t="s">
        <v>5</v>
      </c>
      <c r="C2" s="322" t="s">
        <v>6</v>
      </c>
      <c r="D2" s="313" t="s">
        <v>7</v>
      </c>
      <c r="E2" s="314"/>
      <c r="F2" s="189"/>
      <c r="G2" s="190" t="s">
        <v>8</v>
      </c>
      <c r="H2" s="313" t="s">
        <v>9</v>
      </c>
      <c r="I2" s="314"/>
      <c r="J2" s="314"/>
      <c r="K2" s="315"/>
      <c r="L2" s="329" t="s">
        <v>10</v>
      </c>
      <c r="M2" s="330"/>
      <c r="N2" s="331"/>
      <c r="O2" s="316" t="s">
        <v>11</v>
      </c>
      <c r="P2" s="254" t="s">
        <v>12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332" t="s">
        <v>13</v>
      </c>
      <c r="AC2" s="313" t="s">
        <v>14</v>
      </c>
      <c r="AD2" s="314"/>
      <c r="AE2" s="314"/>
      <c r="AF2" s="314"/>
      <c r="AG2" s="314"/>
      <c r="AH2" s="314"/>
      <c r="AI2" s="314"/>
      <c r="AJ2" s="312"/>
      <c r="AK2" s="332" t="s">
        <v>0</v>
      </c>
      <c r="AL2" s="332" t="s">
        <v>1</v>
      </c>
      <c r="AM2" s="313" t="s">
        <v>15</v>
      </c>
      <c r="AN2" s="310"/>
      <c r="AO2" s="310"/>
      <c r="AP2" s="311"/>
    </row>
    <row r="3" spans="1:42" s="284" customFormat="1" ht="25.5" customHeight="1">
      <c r="A3" s="323"/>
      <c r="B3" s="323"/>
      <c r="C3" s="325"/>
      <c r="D3" s="187"/>
      <c r="E3" s="316" t="s">
        <v>16</v>
      </c>
      <c r="F3" s="316" t="s">
        <v>17</v>
      </c>
      <c r="G3" s="188"/>
      <c r="H3" s="316" t="s">
        <v>18</v>
      </c>
      <c r="I3" s="316" t="s">
        <v>19</v>
      </c>
      <c r="J3" s="316" t="s">
        <v>20</v>
      </c>
      <c r="K3" s="321" t="s">
        <v>21</v>
      </c>
      <c r="L3" s="320" t="s">
        <v>22</v>
      </c>
      <c r="M3" s="320" t="s">
        <v>23</v>
      </c>
      <c r="N3" s="320" t="s">
        <v>24</v>
      </c>
      <c r="O3" s="318"/>
      <c r="P3" s="316" t="s">
        <v>25</v>
      </c>
      <c r="Q3" s="316" t="s">
        <v>26</v>
      </c>
      <c r="R3" s="326" t="s">
        <v>27</v>
      </c>
      <c r="S3" s="327"/>
      <c r="T3" s="327"/>
      <c r="U3" s="327"/>
      <c r="V3" s="327"/>
      <c r="W3" s="327"/>
      <c r="X3" s="327"/>
      <c r="Y3" s="328"/>
      <c r="Z3" s="316" t="s">
        <v>28</v>
      </c>
      <c r="AA3" s="321" t="s">
        <v>21</v>
      </c>
      <c r="AB3" s="333"/>
      <c r="AC3" s="316" t="s">
        <v>29</v>
      </c>
      <c r="AD3" s="316" t="s">
        <v>30</v>
      </c>
      <c r="AE3" s="316" t="s">
        <v>31</v>
      </c>
      <c r="AF3" s="316" t="s">
        <v>32</v>
      </c>
      <c r="AG3" s="316" t="s">
        <v>33</v>
      </c>
      <c r="AH3" s="316" t="s">
        <v>34</v>
      </c>
      <c r="AI3" s="316" t="s">
        <v>35</v>
      </c>
      <c r="AJ3" s="321" t="s">
        <v>21</v>
      </c>
      <c r="AK3" s="333"/>
      <c r="AL3" s="333"/>
      <c r="AM3" s="316" t="s">
        <v>26</v>
      </c>
      <c r="AN3" s="316" t="s">
        <v>36</v>
      </c>
      <c r="AO3" s="316" t="s">
        <v>37</v>
      </c>
      <c r="AP3" s="321" t="s">
        <v>21</v>
      </c>
    </row>
    <row r="4" spans="1:42" s="284" customFormat="1" ht="25.5" customHeight="1">
      <c r="A4" s="323"/>
      <c r="B4" s="323"/>
      <c r="C4" s="325"/>
      <c r="D4" s="187"/>
      <c r="E4" s="318"/>
      <c r="F4" s="317"/>
      <c r="G4" s="193"/>
      <c r="H4" s="318"/>
      <c r="I4" s="318"/>
      <c r="J4" s="318"/>
      <c r="K4" s="321"/>
      <c r="L4" s="321"/>
      <c r="M4" s="321"/>
      <c r="N4" s="321"/>
      <c r="O4" s="318"/>
      <c r="P4" s="319"/>
      <c r="Q4" s="319"/>
      <c r="R4" s="321" t="s">
        <v>21</v>
      </c>
      <c r="S4" s="316" t="s">
        <v>30</v>
      </c>
      <c r="T4" s="316" t="s">
        <v>38</v>
      </c>
      <c r="U4" s="316" t="s">
        <v>31</v>
      </c>
      <c r="V4" s="316" t="s">
        <v>32</v>
      </c>
      <c r="W4" s="316" t="s">
        <v>33</v>
      </c>
      <c r="X4" s="316" t="s">
        <v>39</v>
      </c>
      <c r="Y4" s="316" t="s">
        <v>40</v>
      </c>
      <c r="Z4" s="309"/>
      <c r="AA4" s="321"/>
      <c r="AB4" s="333"/>
      <c r="AC4" s="319"/>
      <c r="AD4" s="319"/>
      <c r="AE4" s="319"/>
      <c r="AF4" s="317"/>
      <c r="AG4" s="317"/>
      <c r="AH4" s="319"/>
      <c r="AI4" s="319"/>
      <c r="AJ4" s="321"/>
      <c r="AK4" s="333"/>
      <c r="AL4" s="333"/>
      <c r="AM4" s="319"/>
      <c r="AN4" s="319"/>
      <c r="AO4" s="319"/>
      <c r="AP4" s="321"/>
    </row>
    <row r="5" spans="1:42" s="285" customFormat="1" ht="25.5" customHeight="1">
      <c r="A5" s="323"/>
      <c r="B5" s="323"/>
      <c r="C5" s="325"/>
      <c r="D5" s="194"/>
      <c r="E5" s="195"/>
      <c r="F5" s="195"/>
      <c r="G5" s="195"/>
      <c r="H5" s="195"/>
      <c r="I5" s="195"/>
      <c r="J5" s="195"/>
      <c r="K5" s="194"/>
      <c r="L5" s="321"/>
      <c r="M5" s="321"/>
      <c r="N5" s="321"/>
      <c r="O5" s="195"/>
      <c r="P5" s="195"/>
      <c r="Q5" s="195"/>
      <c r="R5" s="321"/>
      <c r="S5" s="317"/>
      <c r="T5" s="318"/>
      <c r="U5" s="318"/>
      <c r="V5" s="318"/>
      <c r="W5" s="318"/>
      <c r="X5" s="318"/>
      <c r="Y5" s="317"/>
      <c r="Z5" s="194"/>
      <c r="AA5" s="194"/>
      <c r="AB5" s="333"/>
      <c r="AC5" s="195"/>
      <c r="AD5" s="195"/>
      <c r="AE5" s="195"/>
      <c r="AF5" s="195"/>
      <c r="AG5" s="195"/>
      <c r="AH5" s="195"/>
      <c r="AI5" s="195"/>
      <c r="AJ5" s="194"/>
      <c r="AK5" s="333"/>
      <c r="AL5" s="333"/>
      <c r="AM5" s="195"/>
      <c r="AN5" s="195"/>
      <c r="AO5" s="195"/>
      <c r="AP5" s="194"/>
    </row>
    <row r="6" spans="1:42" s="286" customFormat="1" ht="13.5">
      <c r="A6" s="323"/>
      <c r="B6" s="324"/>
      <c r="C6" s="325"/>
      <c r="D6" s="196" t="s">
        <v>41</v>
      </c>
      <c r="E6" s="196" t="s">
        <v>41</v>
      </c>
      <c r="F6" s="196" t="s">
        <v>41</v>
      </c>
      <c r="G6" s="196" t="s">
        <v>41</v>
      </c>
      <c r="H6" s="197" t="s">
        <v>42</v>
      </c>
      <c r="I6" s="197" t="s">
        <v>42</v>
      </c>
      <c r="J6" s="197" t="s">
        <v>42</v>
      </c>
      <c r="K6" s="197" t="s">
        <v>42</v>
      </c>
      <c r="L6" s="197" t="s">
        <v>43</v>
      </c>
      <c r="M6" s="197" t="s">
        <v>43</v>
      </c>
      <c r="N6" s="197" t="s">
        <v>43</v>
      </c>
      <c r="O6" s="197" t="s">
        <v>42</v>
      </c>
      <c r="P6" s="197" t="s">
        <v>42</v>
      </c>
      <c r="Q6" s="197" t="s">
        <v>42</v>
      </c>
      <c r="R6" s="197" t="s">
        <v>42</v>
      </c>
      <c r="S6" s="197" t="s">
        <v>42</v>
      </c>
      <c r="T6" s="197" t="s">
        <v>42</v>
      </c>
      <c r="U6" s="197" t="s">
        <v>42</v>
      </c>
      <c r="V6" s="197" t="s">
        <v>42</v>
      </c>
      <c r="W6" s="197" t="s">
        <v>42</v>
      </c>
      <c r="X6" s="197" t="s">
        <v>42</v>
      </c>
      <c r="Y6" s="197" t="s">
        <v>42</v>
      </c>
      <c r="Z6" s="197" t="s">
        <v>42</v>
      </c>
      <c r="AA6" s="197" t="s">
        <v>42</v>
      </c>
      <c r="AB6" s="197" t="s">
        <v>44</v>
      </c>
      <c r="AC6" s="197" t="s">
        <v>42</v>
      </c>
      <c r="AD6" s="197" t="s">
        <v>42</v>
      </c>
      <c r="AE6" s="197" t="s">
        <v>42</v>
      </c>
      <c r="AF6" s="197" t="s">
        <v>42</v>
      </c>
      <c r="AG6" s="197" t="s">
        <v>42</v>
      </c>
      <c r="AH6" s="197" t="s">
        <v>42</v>
      </c>
      <c r="AI6" s="197" t="s">
        <v>42</v>
      </c>
      <c r="AJ6" s="197" t="s">
        <v>42</v>
      </c>
      <c r="AK6" s="197" t="s">
        <v>44</v>
      </c>
      <c r="AL6" s="197" t="s">
        <v>44</v>
      </c>
      <c r="AM6" s="197" t="s">
        <v>42</v>
      </c>
      <c r="AN6" s="197" t="s">
        <v>42</v>
      </c>
      <c r="AO6" s="197" t="s">
        <v>42</v>
      </c>
      <c r="AP6" s="197" t="s">
        <v>42</v>
      </c>
    </row>
    <row r="7" spans="1:42" s="287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2980258</v>
      </c>
      <c r="E7" s="388">
        <f>SUM(E8:E186)</f>
        <v>2979049</v>
      </c>
      <c r="F7" s="388">
        <f>SUM(F8:F186)</f>
        <v>1209</v>
      </c>
      <c r="G7" s="388">
        <f>SUM(G8:G186)</f>
        <v>55680</v>
      </c>
      <c r="H7" s="388">
        <f>SUM(H8:H186)</f>
        <v>910058</v>
      </c>
      <c r="I7" s="388">
        <f>SUM(I8:I186)</f>
        <v>75335</v>
      </c>
      <c r="J7" s="388">
        <f>SUM(J8:J186)</f>
        <v>43350</v>
      </c>
      <c r="K7" s="388">
        <f>SUM(K8:K186)</f>
        <v>1028743</v>
      </c>
      <c r="L7" s="388">
        <f>IF(D7&lt;&gt;0,K7/D7/365*1000000,"-")</f>
        <v>945.7147577836347</v>
      </c>
      <c r="M7" s="388">
        <f>IF(D7&lt;&gt;0,('ごみ搬入量内訳'!BR7+'ごみ処理概要'!J7)/'ごみ処理概要'!D7/365*1000000,"-")</f>
        <v>725.5903936311774</v>
      </c>
      <c r="N7" s="388">
        <f>IF(D7&lt;&gt;0,'ごみ搬入量内訳'!CM7/'ごみ処理概要'!D7/365*1000000,"-")</f>
        <v>220.12436415245728</v>
      </c>
      <c r="O7" s="388">
        <f>SUM(O8:O186)</f>
        <v>261</v>
      </c>
      <c r="P7" s="388">
        <f>SUM(P8:P186)</f>
        <v>793631</v>
      </c>
      <c r="Q7" s="388">
        <f>SUM(Q8:Q186)</f>
        <v>544</v>
      </c>
      <c r="R7" s="388">
        <f>SUM(R8:R186)</f>
        <v>155927</v>
      </c>
      <c r="S7" s="388">
        <f>SUM(S8:S186)</f>
        <v>68544</v>
      </c>
      <c r="T7" s="388">
        <f>SUM(T8:T186)</f>
        <v>42251</v>
      </c>
      <c r="U7" s="388">
        <f>SUM(U8:U186)</f>
        <v>1587</v>
      </c>
      <c r="V7" s="388">
        <f>SUM(V8:V186)</f>
        <v>0</v>
      </c>
      <c r="W7" s="388">
        <f>SUM(W8:W186)</f>
        <v>0</v>
      </c>
      <c r="X7" s="388">
        <f>SUM(X8:X186)</f>
        <v>42381</v>
      </c>
      <c r="Y7" s="388">
        <f>SUM(Y8:Y186)</f>
        <v>1164</v>
      </c>
      <c r="Z7" s="388">
        <f>SUM(Z8:Z186)</f>
        <v>44363</v>
      </c>
      <c r="AA7" s="388">
        <f>SUM(AA8:AA186)</f>
        <v>994465</v>
      </c>
      <c r="AB7" s="389">
        <f>IF(AA7&lt;&gt;0,(Z7+P7+R7)/AA7*100,"-")</f>
        <v>99.94529722011333</v>
      </c>
      <c r="AC7" s="388">
        <f>SUM(AC8:AC186)</f>
        <v>24621</v>
      </c>
      <c r="AD7" s="388">
        <f>SUM(AD8:AD186)</f>
        <v>20522</v>
      </c>
      <c r="AE7" s="388">
        <f>SUM(AE8:AE186)</f>
        <v>762</v>
      </c>
      <c r="AF7" s="388">
        <f>SUM(AF8:AF186)</f>
        <v>0</v>
      </c>
      <c r="AG7" s="388">
        <f>SUM(AG8:AG186)</f>
        <v>0</v>
      </c>
      <c r="AH7" s="388">
        <f>SUM(AH8:AH186)</f>
        <v>25127</v>
      </c>
      <c r="AI7" s="388">
        <f>SUM(AI8:AI186)</f>
        <v>27921</v>
      </c>
      <c r="AJ7" s="388">
        <f>SUM(AJ8:AJ186)</f>
        <v>98953</v>
      </c>
      <c r="AK7" s="389">
        <f>IF((AA7+J7)&lt;&gt;0,(Z7+AJ7+J7)/(AA7+J7)*100,"-")</f>
        <v>17.98644267041814</v>
      </c>
      <c r="AL7" s="389">
        <f>IF((AA7+J7)&lt;&gt;0,('資源化量内訳'!D7-'資源化量内訳'!R7-'資源化量内訳'!T7-'資源化量内訳'!V7-'資源化量内訳'!U7)/(AA7+J7)*100,"-")</f>
        <v>15.565298246797358</v>
      </c>
      <c r="AM7" s="388">
        <f>SUM(AM8:AM186)</f>
        <v>544</v>
      </c>
      <c r="AN7" s="388">
        <f>SUM(AN8:AN186)</f>
        <v>89539</v>
      </c>
      <c r="AO7" s="388">
        <f>SUM(AO8:AO186)</f>
        <v>18761</v>
      </c>
      <c r="AP7" s="388">
        <f>SUM(AP8:AP186)</f>
        <v>108844</v>
      </c>
    </row>
    <row r="8" spans="1:42" s="275" customFormat="1" ht="12" customHeight="1">
      <c r="A8" s="270" t="s">
        <v>502</v>
      </c>
      <c r="B8" s="271" t="s">
        <v>504</v>
      </c>
      <c r="C8" s="270" t="s">
        <v>505</v>
      </c>
      <c r="D8" s="272">
        <f aca="true" t="shared" si="0" ref="D8:D51">+E8+F8</f>
        <v>266559</v>
      </c>
      <c r="E8" s="272">
        <v>266559</v>
      </c>
      <c r="F8" s="272">
        <v>0</v>
      </c>
      <c r="G8" s="272">
        <v>3109</v>
      </c>
      <c r="H8" s="272">
        <f>SUM('ごみ搬入量内訳'!E8,+'ごみ搬入量内訳'!AD8)</f>
        <v>96912</v>
      </c>
      <c r="I8" s="272">
        <f>'ごみ搬入量内訳'!BC8</f>
        <v>6958</v>
      </c>
      <c r="J8" s="272">
        <f>'資源化量内訳'!BO8</f>
        <v>10238</v>
      </c>
      <c r="K8" s="272">
        <f aca="true" t="shared" si="1" ref="K8:K51">SUM(H8:J8)</f>
        <v>114108</v>
      </c>
      <c r="L8" s="272">
        <f aca="true" t="shared" si="2" ref="L7:L51">IF(D8&lt;&gt;0,K8/D8/365*1000000,"-")</f>
        <v>1172.8159902094717</v>
      </c>
      <c r="M8" s="272">
        <f>IF(D8&lt;&gt;0,('ごみ搬入量内訳'!BR8+'ごみ処理概要'!J8)/'ごみ処理概要'!D8/365*1000000,"-")</f>
        <v>822.321738429288</v>
      </c>
      <c r="N8" s="272">
        <f>IF(D8&lt;&gt;0,'ごみ搬入量内訳'!CM8/'ごみ処理概要'!D8/365*1000000,"-")</f>
        <v>350.4942517801836</v>
      </c>
      <c r="O8" s="273">
        <f>'ごみ搬入量内訳'!DH8</f>
        <v>0</v>
      </c>
      <c r="P8" s="273">
        <f>'ごみ処理量内訳'!E8</f>
        <v>94876</v>
      </c>
      <c r="Q8" s="273">
        <f>'ごみ処理量内訳'!N8</f>
        <v>0</v>
      </c>
      <c r="R8" s="272">
        <f aca="true" t="shared" si="3" ref="R8:R51">SUM(S8:Y8)</f>
        <v>8994</v>
      </c>
      <c r="S8" s="273">
        <f>'ごみ処理量内訳'!G8</f>
        <v>5361</v>
      </c>
      <c r="T8" s="273">
        <f>'ごみ処理量内訳'!L8</f>
        <v>3633</v>
      </c>
      <c r="U8" s="273">
        <f>'ごみ処理量内訳'!H8</f>
        <v>0</v>
      </c>
      <c r="V8" s="273">
        <f>'ごみ処理量内訳'!I8</f>
        <v>0</v>
      </c>
      <c r="W8" s="273">
        <f>'ごみ処理量内訳'!J8</f>
        <v>0</v>
      </c>
      <c r="X8" s="273">
        <f>'ごみ処理量内訳'!K8</f>
        <v>0</v>
      </c>
      <c r="Y8" s="273">
        <f>'ごみ処理量内訳'!M8</f>
        <v>0</v>
      </c>
      <c r="Z8" s="272">
        <f>'資源化量内訳'!Y8</f>
        <v>0</v>
      </c>
      <c r="AA8" s="272">
        <f aca="true" t="shared" si="4" ref="AA8:AA51">SUM(P8,Q8,R8,Z8)</f>
        <v>103870</v>
      </c>
      <c r="AB8" s="274">
        <f aca="true" t="shared" si="5" ref="AB7:AB51">IF(AA8&lt;&gt;0,(Z8+P8+R8)/AA8*100,"-")</f>
        <v>100</v>
      </c>
      <c r="AC8" s="272">
        <f>'施設資源化量内訳'!Y8</f>
        <v>549</v>
      </c>
      <c r="AD8" s="272">
        <f>'施設資源化量内訳'!AT8</f>
        <v>1088</v>
      </c>
      <c r="AE8" s="272">
        <f>'施設資源化量内訳'!BO8</f>
        <v>0</v>
      </c>
      <c r="AF8" s="272">
        <f>'施設資源化量内訳'!CJ8</f>
        <v>0</v>
      </c>
      <c r="AG8" s="272">
        <f>'施設資源化量内訳'!DE8</f>
        <v>0</v>
      </c>
      <c r="AH8" s="272">
        <f>'施設資源化量内訳'!DZ8</f>
        <v>0</v>
      </c>
      <c r="AI8" s="272">
        <f>'施設資源化量内訳'!EU8</f>
        <v>3319</v>
      </c>
      <c r="AJ8" s="272">
        <f aca="true" t="shared" si="6" ref="AJ8:AJ51">SUM(AC8:AI8)</f>
        <v>4956</v>
      </c>
      <c r="AK8" s="274">
        <f aca="true" t="shared" si="7" ref="AK7:AK51">IF((AA8+J8)&lt;&gt;0,(Z8+AJ8+J8)/(AA8+J8)*100,"-")</f>
        <v>13.315455533354367</v>
      </c>
      <c r="AL8" s="274">
        <f>IF((AA8+J8)&lt;&gt;0,('資源化量内訳'!D8-'資源化量内訳'!R8-'資源化量内訳'!T8-'資源化量内訳'!V8-'資源化量内訳'!U8)/(AA8+J8)*100,"-")</f>
        <v>13.315455533354367</v>
      </c>
      <c r="AM8" s="272">
        <f>'ごみ処理量内訳'!AA8</f>
        <v>0</v>
      </c>
      <c r="AN8" s="272">
        <f>'ごみ処理量内訳'!AB8</f>
        <v>15194</v>
      </c>
      <c r="AO8" s="272">
        <f>'ごみ処理量内訳'!AC8</f>
        <v>2691</v>
      </c>
      <c r="AP8" s="272">
        <f aca="true" t="shared" si="8" ref="AP8:AP51">SUM(AM8:AO8)</f>
        <v>17885</v>
      </c>
    </row>
    <row r="9" spans="1:42" s="275" customFormat="1" ht="12" customHeight="1">
      <c r="A9" s="270" t="s">
        <v>502</v>
      </c>
      <c r="B9" s="271" t="s">
        <v>506</v>
      </c>
      <c r="C9" s="270" t="s">
        <v>507</v>
      </c>
      <c r="D9" s="272">
        <f t="shared" si="0"/>
        <v>195983</v>
      </c>
      <c r="E9" s="272">
        <v>195983</v>
      </c>
      <c r="F9" s="272">
        <v>0</v>
      </c>
      <c r="G9" s="272">
        <v>1393</v>
      </c>
      <c r="H9" s="272">
        <f>SUM('ごみ搬入量内訳'!E9,+'ごみ搬入量内訳'!AD9)</f>
        <v>63861</v>
      </c>
      <c r="I9" s="272">
        <f>'ごみ搬入量内訳'!BC9</f>
        <v>5342</v>
      </c>
      <c r="J9" s="272">
        <f>'資源化量内訳'!BO9</f>
        <v>502</v>
      </c>
      <c r="K9" s="272">
        <f t="shared" si="1"/>
        <v>69705</v>
      </c>
      <c r="L9" s="272">
        <f t="shared" si="2"/>
        <v>974.4345312589664</v>
      </c>
      <c r="M9" s="272">
        <f>IF(D9&lt;&gt;0,('ごみ搬入量内訳'!BR9+'ごみ処理概要'!J9)/'ごみ処理概要'!D9/365*1000000,"-")</f>
        <v>739.3847900841834</v>
      </c>
      <c r="N9" s="272">
        <f>IF(D9&lt;&gt;0,'ごみ搬入量内訳'!CM9/'ごみ処理概要'!D9/365*1000000,"-")</f>
        <v>235.0497411747832</v>
      </c>
      <c r="O9" s="273">
        <f>'ごみ搬入量内訳'!DH9</f>
        <v>0</v>
      </c>
      <c r="P9" s="273">
        <f>'ごみ処理量内訳'!E9</f>
        <v>58069</v>
      </c>
      <c r="Q9" s="273">
        <f>'ごみ処理量内訳'!N9</f>
        <v>0</v>
      </c>
      <c r="R9" s="272">
        <f t="shared" si="3"/>
        <v>2161</v>
      </c>
      <c r="S9" s="273">
        <f>'ごみ処理量内訳'!G9</f>
        <v>2090</v>
      </c>
      <c r="T9" s="273">
        <f>'ごみ処理量内訳'!L9</f>
        <v>71</v>
      </c>
      <c r="U9" s="273">
        <f>'ごみ処理量内訳'!H9</f>
        <v>0</v>
      </c>
      <c r="V9" s="273">
        <f>'ごみ処理量内訳'!I9</f>
        <v>0</v>
      </c>
      <c r="W9" s="273">
        <f>'ごみ処理量内訳'!J9</f>
        <v>0</v>
      </c>
      <c r="X9" s="273">
        <f>'ごみ処理量内訳'!K9</f>
        <v>0</v>
      </c>
      <c r="Y9" s="273">
        <f>'ごみ処理量内訳'!M9</f>
        <v>0</v>
      </c>
      <c r="Z9" s="272">
        <f>'資源化量内訳'!Y9</f>
        <v>8282</v>
      </c>
      <c r="AA9" s="272">
        <f t="shared" si="4"/>
        <v>68512</v>
      </c>
      <c r="AB9" s="274">
        <f t="shared" si="5"/>
        <v>100</v>
      </c>
      <c r="AC9" s="272">
        <f>'施設資源化量内訳'!Y9</f>
        <v>4203</v>
      </c>
      <c r="AD9" s="272">
        <f>'施設資源化量内訳'!AT9</f>
        <v>688</v>
      </c>
      <c r="AE9" s="272">
        <f>'施設資源化量内訳'!BO9</f>
        <v>0</v>
      </c>
      <c r="AF9" s="272">
        <f>'施設資源化量内訳'!CJ9</f>
        <v>0</v>
      </c>
      <c r="AG9" s="272">
        <f>'施設資源化量内訳'!DE9</f>
        <v>0</v>
      </c>
      <c r="AH9" s="272">
        <f>'施設資源化量内訳'!DZ9</f>
        <v>0</v>
      </c>
      <c r="AI9" s="272">
        <f>'施設資源化量内訳'!EU9</f>
        <v>71</v>
      </c>
      <c r="AJ9" s="272">
        <f t="shared" si="6"/>
        <v>4962</v>
      </c>
      <c r="AK9" s="274">
        <f t="shared" si="7"/>
        <v>19.917697858405543</v>
      </c>
      <c r="AL9" s="274">
        <f>IF((AA9+J9)&lt;&gt;0,('資源化量内訳'!D9-'資源化量内訳'!R9-'資源化量内訳'!T9-'資源化量内訳'!V9-'資源化量内訳'!U9)/(AA9+J9)*100,"-")</f>
        <v>19.917697858405543</v>
      </c>
      <c r="AM9" s="272">
        <f>'ごみ処理量内訳'!AA9</f>
        <v>0</v>
      </c>
      <c r="AN9" s="272">
        <f>'ごみ処理量内訳'!AB9</f>
        <v>1754</v>
      </c>
      <c r="AO9" s="272">
        <f>'ごみ処理量内訳'!AC9</f>
        <v>966</v>
      </c>
      <c r="AP9" s="272">
        <f t="shared" si="8"/>
        <v>2720</v>
      </c>
    </row>
    <row r="10" spans="1:42" s="275" customFormat="1" ht="12" customHeight="1">
      <c r="A10" s="270" t="s">
        <v>502</v>
      </c>
      <c r="B10" s="271" t="s">
        <v>508</v>
      </c>
      <c r="C10" s="270" t="s">
        <v>509</v>
      </c>
      <c r="D10" s="272">
        <f t="shared" si="0"/>
        <v>143422</v>
      </c>
      <c r="E10" s="272">
        <v>143422</v>
      </c>
      <c r="F10" s="272">
        <v>0</v>
      </c>
      <c r="G10" s="272">
        <v>3616</v>
      </c>
      <c r="H10" s="272">
        <f>SUM('ごみ搬入量内訳'!E10,+'ごみ搬入量内訳'!AD10)</f>
        <v>54690</v>
      </c>
      <c r="I10" s="272">
        <f>'ごみ搬入量内訳'!BC10</f>
        <v>2574</v>
      </c>
      <c r="J10" s="272">
        <f>'資源化量内訳'!BO10</f>
        <v>3491</v>
      </c>
      <c r="K10" s="272">
        <f t="shared" si="1"/>
        <v>60755</v>
      </c>
      <c r="L10" s="272">
        <f t="shared" si="2"/>
        <v>1160.5754681605372</v>
      </c>
      <c r="M10" s="272">
        <f>IF(D10&lt;&gt;0,('ごみ搬入量内訳'!BR10+'ごみ処理概要'!J10)/'ごみ処理概要'!D10/365*1000000,"-")</f>
        <v>815.39237689791</v>
      </c>
      <c r="N10" s="272">
        <f>IF(D10&lt;&gt;0,'ごみ搬入量内訳'!CM10/'ごみ処理概要'!D10/365*1000000,"-")</f>
        <v>345.18309126262704</v>
      </c>
      <c r="O10" s="273">
        <f>'ごみ搬入量内訳'!DH10</f>
        <v>0</v>
      </c>
      <c r="P10" s="273">
        <f>'ごみ処理量内訳'!E10</f>
        <v>50001</v>
      </c>
      <c r="Q10" s="273">
        <f>'ごみ処理量内訳'!N10</f>
        <v>0</v>
      </c>
      <c r="R10" s="272">
        <f t="shared" si="3"/>
        <v>6356</v>
      </c>
      <c r="S10" s="273">
        <f>'ごみ処理量内訳'!G10</f>
        <v>4230</v>
      </c>
      <c r="T10" s="273">
        <f>'ごみ処理量内訳'!L10</f>
        <v>2126</v>
      </c>
      <c r="U10" s="273">
        <f>'ごみ処理量内訳'!H10</f>
        <v>0</v>
      </c>
      <c r="V10" s="273">
        <f>'ごみ処理量内訳'!I10</f>
        <v>0</v>
      </c>
      <c r="W10" s="273">
        <f>'ごみ処理量内訳'!J10</f>
        <v>0</v>
      </c>
      <c r="X10" s="273">
        <f>'ごみ処理量内訳'!K10</f>
        <v>0</v>
      </c>
      <c r="Y10" s="273">
        <f>'ごみ処理量内訳'!M10</f>
        <v>0</v>
      </c>
      <c r="Z10" s="272">
        <f>'資源化量内訳'!Y10</f>
        <v>892</v>
      </c>
      <c r="AA10" s="272">
        <f t="shared" si="4"/>
        <v>57249</v>
      </c>
      <c r="AB10" s="274">
        <f t="shared" si="5"/>
        <v>100</v>
      </c>
      <c r="AC10" s="272">
        <f>'施設資源化量内訳'!Y10</f>
        <v>325</v>
      </c>
      <c r="AD10" s="272">
        <f>'施設資源化量内訳'!AT10</f>
        <v>909</v>
      </c>
      <c r="AE10" s="272">
        <f>'施設資源化量内訳'!BO10</f>
        <v>0</v>
      </c>
      <c r="AF10" s="272">
        <f>'施設資源化量内訳'!CJ10</f>
        <v>0</v>
      </c>
      <c r="AG10" s="272">
        <f>'施設資源化量内訳'!DE10</f>
        <v>0</v>
      </c>
      <c r="AH10" s="272">
        <f>'施設資源化量内訳'!DZ10</f>
        <v>0</v>
      </c>
      <c r="AI10" s="272">
        <f>'施設資源化量内訳'!EU10</f>
        <v>1442</v>
      </c>
      <c r="AJ10" s="272">
        <f t="shared" si="6"/>
        <v>2676</v>
      </c>
      <c r="AK10" s="274">
        <f t="shared" si="7"/>
        <v>11.621666117879487</v>
      </c>
      <c r="AL10" s="274">
        <f>IF((AA10+J10)&lt;&gt;0,('資源化量内訳'!D10-'資源化量内訳'!R10-'資源化量内訳'!T10-'資源化量内訳'!V10-'資源化量内訳'!U10)/(AA10+J10)*100,"-")</f>
        <v>11.621666117879487</v>
      </c>
      <c r="AM10" s="272">
        <f>'ごみ処理量内訳'!AA10</f>
        <v>0</v>
      </c>
      <c r="AN10" s="272">
        <f>'ごみ処理量内訳'!AB10</f>
        <v>5436</v>
      </c>
      <c r="AO10" s="272">
        <f>'ごみ処理量内訳'!AC10</f>
        <v>1317</v>
      </c>
      <c r="AP10" s="272">
        <f t="shared" si="8"/>
        <v>6753</v>
      </c>
    </row>
    <row r="11" spans="1:42" s="275" customFormat="1" ht="12" customHeight="1">
      <c r="A11" s="270" t="s">
        <v>502</v>
      </c>
      <c r="B11" s="271" t="s">
        <v>510</v>
      </c>
      <c r="C11" s="270" t="s">
        <v>511</v>
      </c>
      <c r="D11" s="272">
        <f t="shared" si="0"/>
        <v>144948</v>
      </c>
      <c r="E11" s="272">
        <v>144948</v>
      </c>
      <c r="F11" s="272">
        <v>0</v>
      </c>
      <c r="G11" s="272">
        <v>2341</v>
      </c>
      <c r="H11" s="272">
        <f>SUM('ごみ搬入量内訳'!E11,+'ごみ搬入量内訳'!AD11)</f>
        <v>47057</v>
      </c>
      <c r="I11" s="272">
        <f>'ごみ搬入量内訳'!BC11</f>
        <v>1878</v>
      </c>
      <c r="J11" s="272">
        <f>'資源化量内訳'!BO11</f>
        <v>2681</v>
      </c>
      <c r="K11" s="272">
        <f t="shared" si="1"/>
        <v>51616</v>
      </c>
      <c r="L11" s="272">
        <f t="shared" si="2"/>
        <v>975.6167634609445</v>
      </c>
      <c r="M11" s="272">
        <f>IF(D11&lt;&gt;0,('ごみ搬入量内訳'!BR11+'ごみ処理概要'!J11)/'ごみ処理概要'!D11/365*1000000,"-")</f>
        <v>785.9975103022302</v>
      </c>
      <c r="N11" s="272">
        <f>IF(D11&lt;&gt;0,'ごみ搬入量内訳'!CM11/'ごみ処理概要'!D11/365*1000000,"-")</f>
        <v>189.6192531587143</v>
      </c>
      <c r="O11" s="273">
        <f>'ごみ搬入量内訳'!DH11</f>
        <v>0</v>
      </c>
      <c r="P11" s="273">
        <f>'ごみ処理量内訳'!E11</f>
        <v>41623</v>
      </c>
      <c r="Q11" s="273">
        <f>'ごみ処理量内訳'!N11</f>
        <v>0</v>
      </c>
      <c r="R11" s="272">
        <f t="shared" si="3"/>
        <v>5613</v>
      </c>
      <c r="S11" s="273">
        <f>'ごみ処理量内訳'!G11</f>
        <v>4113</v>
      </c>
      <c r="T11" s="273">
        <f>'ごみ処理量内訳'!L11</f>
        <v>751</v>
      </c>
      <c r="U11" s="273">
        <f>'ごみ処理量内訳'!H11</f>
        <v>0</v>
      </c>
      <c r="V11" s="273">
        <f>'ごみ処理量内訳'!I11</f>
        <v>0</v>
      </c>
      <c r="W11" s="273">
        <f>'ごみ処理量内訳'!J11</f>
        <v>0</v>
      </c>
      <c r="X11" s="273">
        <f>'ごみ処理量内訳'!K11</f>
        <v>0</v>
      </c>
      <c r="Y11" s="273">
        <f>'ごみ処理量内訳'!M11</f>
        <v>749</v>
      </c>
      <c r="Z11" s="272">
        <f>'資源化量内訳'!Y11</f>
        <v>2866</v>
      </c>
      <c r="AA11" s="272">
        <f t="shared" si="4"/>
        <v>50102</v>
      </c>
      <c r="AB11" s="274">
        <f t="shared" si="5"/>
        <v>100</v>
      </c>
      <c r="AC11" s="272">
        <f>'施設資源化量内訳'!Y11</f>
        <v>1133</v>
      </c>
      <c r="AD11" s="272">
        <f>'施設資源化量内訳'!AT11</f>
        <v>998</v>
      </c>
      <c r="AE11" s="272">
        <f>'施設資源化量内訳'!BO11</f>
        <v>0</v>
      </c>
      <c r="AF11" s="272">
        <f>'施設資源化量内訳'!CJ11</f>
        <v>0</v>
      </c>
      <c r="AG11" s="272">
        <f>'施設資源化量内訳'!DE11</f>
        <v>0</v>
      </c>
      <c r="AH11" s="272">
        <f>'施設資源化量内訳'!DZ11</f>
        <v>0</v>
      </c>
      <c r="AI11" s="272">
        <f>'施設資源化量内訳'!EU11</f>
        <v>664</v>
      </c>
      <c r="AJ11" s="272">
        <f t="shared" si="6"/>
        <v>2795</v>
      </c>
      <c r="AK11" s="274">
        <f t="shared" si="7"/>
        <v>15.804330939885949</v>
      </c>
      <c r="AL11" s="274">
        <f>IF((AA11+J11)&lt;&gt;0,('資源化量内訳'!D11-'資源化量内訳'!R11-'資源化量内訳'!T11-'資源化量内訳'!V11-'資源化量内訳'!U11)/(AA11+J11)*100,"-")</f>
        <v>15.804330939885949</v>
      </c>
      <c r="AM11" s="272">
        <f>'ごみ処理量内訳'!AA11</f>
        <v>0</v>
      </c>
      <c r="AN11" s="272">
        <f>'ごみ処理量内訳'!AB11</f>
        <v>4961</v>
      </c>
      <c r="AO11" s="272">
        <f>'ごみ処理量内訳'!AC11</f>
        <v>0</v>
      </c>
      <c r="AP11" s="272">
        <f t="shared" si="8"/>
        <v>4961</v>
      </c>
    </row>
    <row r="12" spans="1:42" s="275" customFormat="1" ht="12" customHeight="1">
      <c r="A12" s="270" t="s">
        <v>502</v>
      </c>
      <c r="B12" s="271" t="s">
        <v>512</v>
      </c>
      <c r="C12" s="270" t="s">
        <v>513</v>
      </c>
      <c r="D12" s="279">
        <f t="shared" si="0"/>
        <v>80424</v>
      </c>
      <c r="E12" s="279">
        <v>80424</v>
      </c>
      <c r="F12" s="279">
        <v>0</v>
      </c>
      <c r="G12" s="279">
        <v>1203</v>
      </c>
      <c r="H12" s="279">
        <f>SUM('ごみ搬入量内訳'!E12,+'ごみ搬入量内訳'!AD12)</f>
        <v>22692</v>
      </c>
      <c r="I12" s="279">
        <f>'ごみ搬入量内訳'!BC12</f>
        <v>3288</v>
      </c>
      <c r="J12" s="279">
        <f>'資源化量内訳'!BO12</f>
        <v>502</v>
      </c>
      <c r="K12" s="279">
        <f t="shared" si="1"/>
        <v>26482</v>
      </c>
      <c r="L12" s="279">
        <f t="shared" si="2"/>
        <v>902.1364848494759</v>
      </c>
      <c r="M12" s="279">
        <f>IF(D12&lt;&gt;0,('ごみ搬入量内訳'!BR12+'ごみ処理概要'!J12)/'ごみ処理概要'!D12/365*1000000,"-")</f>
        <v>692.0172401341383</v>
      </c>
      <c r="N12" s="279">
        <f>IF(D12&lt;&gt;0,'ごみ搬入量内訳'!CM12/'ごみ処理概要'!D12/365*1000000,"-")</f>
        <v>210.11924471533746</v>
      </c>
      <c r="O12" s="279">
        <f>'ごみ搬入量内訳'!DH12</f>
        <v>0</v>
      </c>
      <c r="P12" s="279">
        <f>'ごみ処理量内訳'!E12</f>
        <v>23016</v>
      </c>
      <c r="Q12" s="279">
        <f>'ごみ処理量内訳'!N12</f>
        <v>0</v>
      </c>
      <c r="R12" s="279">
        <f t="shared" si="3"/>
        <v>2798</v>
      </c>
      <c r="S12" s="279">
        <f>'ごみ処理量内訳'!G12</f>
        <v>1884</v>
      </c>
      <c r="T12" s="279">
        <f>'ごみ処理量内訳'!L12</f>
        <v>914</v>
      </c>
      <c r="U12" s="279">
        <f>'ごみ処理量内訳'!H12</f>
        <v>0</v>
      </c>
      <c r="V12" s="279">
        <f>'ごみ処理量内訳'!I12</f>
        <v>0</v>
      </c>
      <c r="W12" s="279">
        <f>'ごみ処理量内訳'!J12</f>
        <v>0</v>
      </c>
      <c r="X12" s="279">
        <f>'ごみ処理量内訳'!K12</f>
        <v>0</v>
      </c>
      <c r="Y12" s="279">
        <f>'ごみ処理量内訳'!M12</f>
        <v>0</v>
      </c>
      <c r="Z12" s="279">
        <f>'資源化量内訳'!Y12</f>
        <v>202</v>
      </c>
      <c r="AA12" s="279">
        <f t="shared" si="4"/>
        <v>26016</v>
      </c>
      <c r="AB12" s="281">
        <f t="shared" si="5"/>
        <v>100</v>
      </c>
      <c r="AC12" s="279">
        <f>'施設資源化量内訳'!Y12</f>
        <v>2191</v>
      </c>
      <c r="AD12" s="279">
        <f>'施設資源化量内訳'!AT12</f>
        <v>1386</v>
      </c>
      <c r="AE12" s="279">
        <f>'施設資源化量内訳'!BO12</f>
        <v>0</v>
      </c>
      <c r="AF12" s="279">
        <f>'施設資源化量内訳'!CJ12</f>
        <v>0</v>
      </c>
      <c r="AG12" s="279">
        <f>'施設資源化量内訳'!DE12</f>
        <v>0</v>
      </c>
      <c r="AH12" s="279">
        <f>'施設資源化量内訳'!DZ12</f>
        <v>0</v>
      </c>
      <c r="AI12" s="279">
        <f>'施設資源化量内訳'!EU12</f>
        <v>857</v>
      </c>
      <c r="AJ12" s="279">
        <f t="shared" si="6"/>
        <v>4434</v>
      </c>
      <c r="AK12" s="281">
        <f t="shared" si="7"/>
        <v>19.37551851572517</v>
      </c>
      <c r="AL12" s="281">
        <f>IF((AA12+J12)&lt;&gt;0,('資源化量内訳'!D12-'資源化量内訳'!R12-'資源化量内訳'!T12-'資源化量内訳'!V12-'資源化量内訳'!U12)/(AA12+J12)*100,"-")</f>
        <v>19.37551851572517</v>
      </c>
      <c r="AM12" s="279">
        <f>'ごみ処理量内訳'!AA12</f>
        <v>0</v>
      </c>
      <c r="AN12" s="279">
        <f>'ごみ処理量内訳'!AB12</f>
        <v>798</v>
      </c>
      <c r="AO12" s="279">
        <f>'ごみ処理量内訳'!AC12</f>
        <v>134</v>
      </c>
      <c r="AP12" s="279">
        <f t="shared" si="8"/>
        <v>932</v>
      </c>
    </row>
    <row r="13" spans="1:42" s="275" customFormat="1" ht="12" customHeight="1">
      <c r="A13" s="270" t="s">
        <v>502</v>
      </c>
      <c r="B13" s="271" t="s">
        <v>514</v>
      </c>
      <c r="C13" s="270" t="s">
        <v>515</v>
      </c>
      <c r="D13" s="279">
        <f t="shared" si="0"/>
        <v>52221</v>
      </c>
      <c r="E13" s="279">
        <v>52221</v>
      </c>
      <c r="F13" s="279">
        <v>0</v>
      </c>
      <c r="G13" s="279">
        <v>1780</v>
      </c>
      <c r="H13" s="279">
        <f>SUM('ごみ搬入量内訳'!E13,+'ごみ搬入量内訳'!AD13)</f>
        <v>17330</v>
      </c>
      <c r="I13" s="279">
        <f>'ごみ搬入量内訳'!BC13</f>
        <v>819</v>
      </c>
      <c r="J13" s="279">
        <f>'資源化量内訳'!BO13</f>
        <v>2021</v>
      </c>
      <c r="K13" s="279">
        <f t="shared" si="1"/>
        <v>20170</v>
      </c>
      <c r="L13" s="279">
        <f t="shared" si="2"/>
        <v>1058.2002254380945</v>
      </c>
      <c r="M13" s="279">
        <f>IF(D13&lt;&gt;0,('ごみ搬入量内訳'!BR13+'ごみ処理概要'!J13)/'ごみ処理概要'!D13/365*1000000,"-")</f>
        <v>722.3252703932418</v>
      </c>
      <c r="N13" s="279">
        <f>IF(D13&lt;&gt;0,'ごみ搬入量内訳'!CM13/'ごみ処理概要'!D13/365*1000000,"-")</f>
        <v>335.8749550448528</v>
      </c>
      <c r="O13" s="279">
        <f>'ごみ搬入量内訳'!DH13</f>
        <v>0</v>
      </c>
      <c r="P13" s="279">
        <f>'ごみ処理量内訳'!E13</f>
        <v>17150</v>
      </c>
      <c r="Q13" s="279">
        <f>'ごみ処理量内訳'!N13</f>
        <v>0</v>
      </c>
      <c r="R13" s="279">
        <f t="shared" si="3"/>
        <v>999</v>
      </c>
      <c r="S13" s="279">
        <f>'ごみ処理量内訳'!G13</f>
        <v>0</v>
      </c>
      <c r="T13" s="279">
        <f>'ごみ処理量内訳'!L13</f>
        <v>999</v>
      </c>
      <c r="U13" s="279">
        <f>'ごみ処理量内訳'!H13</f>
        <v>0</v>
      </c>
      <c r="V13" s="279">
        <f>'ごみ処理量内訳'!I13</f>
        <v>0</v>
      </c>
      <c r="W13" s="279">
        <f>'ごみ処理量内訳'!J13</f>
        <v>0</v>
      </c>
      <c r="X13" s="279">
        <f>'ごみ処理量内訳'!K13</f>
        <v>0</v>
      </c>
      <c r="Y13" s="279">
        <f>'ごみ処理量内訳'!M13</f>
        <v>0</v>
      </c>
      <c r="Z13" s="279">
        <f>'資源化量内訳'!Y13</f>
        <v>0</v>
      </c>
      <c r="AA13" s="279">
        <f t="shared" si="4"/>
        <v>18149</v>
      </c>
      <c r="AB13" s="281">
        <f t="shared" si="5"/>
        <v>100</v>
      </c>
      <c r="AC13" s="279">
        <f>'施設資源化量内訳'!Y13</f>
        <v>609</v>
      </c>
      <c r="AD13" s="279">
        <f>'施設資源化量内訳'!AT13</f>
        <v>0</v>
      </c>
      <c r="AE13" s="279">
        <f>'施設資源化量内訳'!BO13</f>
        <v>0</v>
      </c>
      <c r="AF13" s="279">
        <f>'施設資源化量内訳'!CJ13</f>
        <v>0</v>
      </c>
      <c r="AG13" s="279">
        <f>'施設資源化量内訳'!DE13</f>
        <v>0</v>
      </c>
      <c r="AH13" s="279">
        <f>'施設資源化量内訳'!DZ13</f>
        <v>0</v>
      </c>
      <c r="AI13" s="279">
        <f>'施設資源化量内訳'!EU13</f>
        <v>459</v>
      </c>
      <c r="AJ13" s="279">
        <f t="shared" si="6"/>
        <v>1068</v>
      </c>
      <c r="AK13" s="281">
        <f t="shared" si="7"/>
        <v>15.314823996033713</v>
      </c>
      <c r="AL13" s="281">
        <f>IF((AA13+J13)&lt;&gt;0,('資源化量内訳'!D13-'資源化量内訳'!R13-'資源化量内訳'!T13-'資源化量内訳'!V13-'資源化量内訳'!U13)/(AA13+J13)*100,"-")</f>
        <v>15.314823996033713</v>
      </c>
      <c r="AM13" s="279">
        <f>'ごみ処理量内訳'!AA13</f>
        <v>0</v>
      </c>
      <c r="AN13" s="279">
        <f>'ごみ処理量内訳'!AB13</f>
        <v>2042</v>
      </c>
      <c r="AO13" s="279">
        <f>'ごみ処理量内訳'!AC13</f>
        <v>0</v>
      </c>
      <c r="AP13" s="279">
        <f t="shared" si="8"/>
        <v>2042</v>
      </c>
    </row>
    <row r="14" spans="1:42" s="275" customFormat="1" ht="12" customHeight="1">
      <c r="A14" s="270" t="s">
        <v>502</v>
      </c>
      <c r="B14" s="271" t="s">
        <v>516</v>
      </c>
      <c r="C14" s="270" t="s">
        <v>517</v>
      </c>
      <c r="D14" s="279">
        <f t="shared" si="0"/>
        <v>79391</v>
      </c>
      <c r="E14" s="279">
        <v>79391</v>
      </c>
      <c r="F14" s="279">
        <v>0</v>
      </c>
      <c r="G14" s="279">
        <v>1248</v>
      </c>
      <c r="H14" s="279">
        <f>SUM('ごみ搬入量内訳'!E14,+'ごみ搬入量内訳'!AD14)</f>
        <v>27696</v>
      </c>
      <c r="I14" s="279">
        <f>'ごみ搬入量内訳'!BC14</f>
        <v>776</v>
      </c>
      <c r="J14" s="279">
        <f>'資源化量内訳'!BO14</f>
        <v>340</v>
      </c>
      <c r="K14" s="279">
        <f t="shared" si="1"/>
        <v>28812</v>
      </c>
      <c r="L14" s="279">
        <f t="shared" si="2"/>
        <v>994.281295126272</v>
      </c>
      <c r="M14" s="279">
        <f>IF(D14&lt;&gt;0,('ごみ搬入量内訳'!BR14+'ごみ処理概要'!J14)/'ごみ処理概要'!D14/365*1000000,"-")</f>
        <v>807.3445404511708</v>
      </c>
      <c r="N14" s="279">
        <f>IF(D14&lt;&gt;0,'ごみ搬入量内訳'!CM14/'ごみ処理概要'!D14/365*1000000,"-")</f>
        <v>186.9367546751012</v>
      </c>
      <c r="O14" s="279">
        <f>'ごみ搬入量内訳'!DH14</f>
        <v>0</v>
      </c>
      <c r="P14" s="279">
        <f>'ごみ処理量内訳'!E14</f>
        <v>23198</v>
      </c>
      <c r="Q14" s="279">
        <f>'ごみ処理量内訳'!N14</f>
        <v>0</v>
      </c>
      <c r="R14" s="279">
        <f t="shared" si="3"/>
        <v>1755</v>
      </c>
      <c r="S14" s="279">
        <f>'ごみ処理量内訳'!G14</f>
        <v>1267</v>
      </c>
      <c r="T14" s="279">
        <f>'ごみ処理量内訳'!L14</f>
        <v>488</v>
      </c>
      <c r="U14" s="279">
        <f>'ごみ処理量内訳'!H14</f>
        <v>0</v>
      </c>
      <c r="V14" s="279">
        <f>'ごみ処理量内訳'!I14</f>
        <v>0</v>
      </c>
      <c r="W14" s="279">
        <f>'ごみ処理量内訳'!J14</f>
        <v>0</v>
      </c>
      <c r="X14" s="279">
        <f>'ごみ処理量内訳'!K14</f>
        <v>0</v>
      </c>
      <c r="Y14" s="279">
        <f>'ごみ処理量内訳'!M14</f>
        <v>0</v>
      </c>
      <c r="Z14" s="279">
        <f>'資源化量内訳'!Y14</f>
        <v>3519</v>
      </c>
      <c r="AA14" s="279">
        <f t="shared" si="4"/>
        <v>28472</v>
      </c>
      <c r="AB14" s="281">
        <f t="shared" si="5"/>
        <v>100</v>
      </c>
      <c r="AC14" s="279">
        <f>'施設資源化量内訳'!Y14</f>
        <v>1959</v>
      </c>
      <c r="AD14" s="279">
        <f>'施設資源化量内訳'!AT14</f>
        <v>435</v>
      </c>
      <c r="AE14" s="279">
        <f>'施設資源化量内訳'!BO14</f>
        <v>0</v>
      </c>
      <c r="AF14" s="279">
        <f>'施設資源化量内訳'!CJ14</f>
        <v>0</v>
      </c>
      <c r="AG14" s="279">
        <f>'施設資源化量内訳'!DE14</f>
        <v>0</v>
      </c>
      <c r="AH14" s="279">
        <f>'施設資源化量内訳'!DZ14</f>
        <v>0</v>
      </c>
      <c r="AI14" s="279">
        <f>'施設資源化量内訳'!EU14</f>
        <v>374</v>
      </c>
      <c r="AJ14" s="279">
        <f t="shared" si="6"/>
        <v>2768</v>
      </c>
      <c r="AK14" s="281">
        <f t="shared" si="7"/>
        <v>23.000832986255727</v>
      </c>
      <c r="AL14" s="281">
        <f>IF((AA14+J14)&lt;&gt;0,('資源化量内訳'!D14-'資源化量内訳'!R14-'資源化量内訳'!T14-'資源化量内訳'!V14-'資源化量内訳'!U14)/(AA14+J14)*100,"-")</f>
        <v>23.000832986255727</v>
      </c>
      <c r="AM14" s="279">
        <f>'ごみ処理量内訳'!AA14</f>
        <v>0</v>
      </c>
      <c r="AN14" s="279">
        <f>'ごみ処理量内訳'!AB14</f>
        <v>2601</v>
      </c>
      <c r="AO14" s="279">
        <f>'ごみ処理量内訳'!AC14</f>
        <v>583</v>
      </c>
      <c r="AP14" s="279">
        <f t="shared" si="8"/>
        <v>3184</v>
      </c>
    </row>
    <row r="15" spans="1:42" s="275" customFormat="1" ht="12" customHeight="1">
      <c r="A15" s="270" t="s">
        <v>502</v>
      </c>
      <c r="B15" s="271" t="s">
        <v>518</v>
      </c>
      <c r="C15" s="270" t="s">
        <v>519</v>
      </c>
      <c r="D15" s="279">
        <f t="shared" si="0"/>
        <v>44845</v>
      </c>
      <c r="E15" s="279">
        <v>44845</v>
      </c>
      <c r="F15" s="279">
        <v>0</v>
      </c>
      <c r="G15" s="279">
        <v>1881</v>
      </c>
      <c r="H15" s="279">
        <f>SUM('ごみ搬入量内訳'!E15,+'ごみ搬入量内訳'!AD15)</f>
        <v>12177</v>
      </c>
      <c r="I15" s="279">
        <f>'ごみ搬入量内訳'!BC15</f>
        <v>2739</v>
      </c>
      <c r="J15" s="279">
        <f>'資源化量内訳'!BO15</f>
        <v>275</v>
      </c>
      <c r="K15" s="279">
        <f t="shared" si="1"/>
        <v>15191</v>
      </c>
      <c r="L15" s="279">
        <f t="shared" si="2"/>
        <v>928.0673003053134</v>
      </c>
      <c r="M15" s="279">
        <f>IF(D15&lt;&gt;0,('ごみ搬入量内訳'!BR15+'ごみ処理概要'!J15)/'ごみ処理概要'!D15/365*1000000,"-")</f>
        <v>682.105944829756</v>
      </c>
      <c r="N15" s="279">
        <f>IF(D15&lt;&gt;0,'ごみ搬入量内訳'!CM15/'ごみ処理概要'!D15/365*1000000,"-")</f>
        <v>245.96135547555735</v>
      </c>
      <c r="O15" s="279">
        <f>'ごみ搬入量内訳'!DH15</f>
        <v>0</v>
      </c>
      <c r="P15" s="279">
        <f>'ごみ処理量内訳'!E15</f>
        <v>13143</v>
      </c>
      <c r="Q15" s="279">
        <f>'ごみ処理量内訳'!N15</f>
        <v>0</v>
      </c>
      <c r="R15" s="279">
        <f t="shared" si="3"/>
        <v>913</v>
      </c>
      <c r="S15" s="279">
        <f>'ごみ処理量内訳'!G15</f>
        <v>901</v>
      </c>
      <c r="T15" s="279">
        <f>'ごみ処理量内訳'!L15</f>
        <v>12</v>
      </c>
      <c r="U15" s="279">
        <f>'ごみ処理量内訳'!H15</f>
        <v>0</v>
      </c>
      <c r="V15" s="279">
        <f>'ごみ処理量内訳'!I15</f>
        <v>0</v>
      </c>
      <c r="W15" s="279">
        <f>'ごみ処理量内訳'!J15</f>
        <v>0</v>
      </c>
      <c r="X15" s="279">
        <f>'ごみ処理量内訳'!K15</f>
        <v>0</v>
      </c>
      <c r="Y15" s="279">
        <f>'ごみ処理量内訳'!M15</f>
        <v>0</v>
      </c>
      <c r="Z15" s="279">
        <f>'資源化量内訳'!Y15</f>
        <v>857</v>
      </c>
      <c r="AA15" s="279">
        <f t="shared" si="4"/>
        <v>14913</v>
      </c>
      <c r="AB15" s="281">
        <f t="shared" si="5"/>
        <v>100</v>
      </c>
      <c r="AC15" s="279">
        <f>'施設資源化量内訳'!Y15</f>
        <v>0</v>
      </c>
      <c r="AD15" s="279">
        <f>'施設資源化量内訳'!AT15</f>
        <v>288</v>
      </c>
      <c r="AE15" s="279">
        <f>'施設資源化量内訳'!BO15</f>
        <v>0</v>
      </c>
      <c r="AF15" s="279">
        <f>'施設資源化量内訳'!CJ15</f>
        <v>0</v>
      </c>
      <c r="AG15" s="279">
        <f>'施設資源化量内訳'!DE15</f>
        <v>0</v>
      </c>
      <c r="AH15" s="279">
        <f>'施設資源化量内訳'!DZ15</f>
        <v>0</v>
      </c>
      <c r="AI15" s="279">
        <f>'施設資源化量内訳'!EU15</f>
        <v>11</v>
      </c>
      <c r="AJ15" s="279">
        <f t="shared" si="6"/>
        <v>299</v>
      </c>
      <c r="AK15" s="281">
        <f t="shared" si="7"/>
        <v>9.421912035817751</v>
      </c>
      <c r="AL15" s="281">
        <f>IF((AA15+J15)&lt;&gt;0,('資源化量内訳'!D15-'資源化量内訳'!R15-'資源化量内訳'!T15-'資源化量内訳'!V15-'資源化量内訳'!U15)/(AA15+J15)*100,"-")</f>
        <v>9.421912035817751</v>
      </c>
      <c r="AM15" s="279">
        <f>'ごみ処理量内訳'!AA15</f>
        <v>0</v>
      </c>
      <c r="AN15" s="279">
        <f>'ごみ処理量内訳'!AB15</f>
        <v>1960</v>
      </c>
      <c r="AO15" s="279">
        <f>'ごみ処理量内訳'!AC15</f>
        <v>379</v>
      </c>
      <c r="AP15" s="279">
        <f t="shared" si="8"/>
        <v>2339</v>
      </c>
    </row>
    <row r="16" spans="1:42" s="275" customFormat="1" ht="12" customHeight="1">
      <c r="A16" s="270" t="s">
        <v>502</v>
      </c>
      <c r="B16" s="271" t="s">
        <v>520</v>
      </c>
      <c r="C16" s="270" t="s">
        <v>521</v>
      </c>
      <c r="D16" s="279">
        <f t="shared" si="0"/>
        <v>65364</v>
      </c>
      <c r="E16" s="279">
        <v>65364</v>
      </c>
      <c r="F16" s="279">
        <v>0</v>
      </c>
      <c r="G16" s="279">
        <v>4975</v>
      </c>
      <c r="H16" s="279">
        <f>SUM('ごみ搬入量内訳'!E16,+'ごみ搬入量内訳'!AD16)</f>
        <v>16661</v>
      </c>
      <c r="I16" s="279">
        <f>'ごみ搬入量内訳'!BC16</f>
        <v>1304</v>
      </c>
      <c r="J16" s="279">
        <f>'資源化量内訳'!BO16</f>
        <v>1015</v>
      </c>
      <c r="K16" s="279">
        <f t="shared" si="1"/>
        <v>18980</v>
      </c>
      <c r="L16" s="279">
        <f t="shared" si="2"/>
        <v>795.5449482895783</v>
      </c>
      <c r="M16" s="279">
        <f>IF(D16&lt;&gt;0,('ごみ搬入量内訳'!BR16+'ごみ処理概要'!J16)/'ごみ処理概要'!D16/365*1000000,"-")</f>
        <v>634.2144685231617</v>
      </c>
      <c r="N16" s="279">
        <f>IF(D16&lt;&gt;0,'ごみ搬入量内訳'!CM16/'ごみ処理概要'!D16/365*1000000,"-")</f>
        <v>161.3304797664166</v>
      </c>
      <c r="O16" s="279">
        <f>'ごみ搬入量内訳'!DH16</f>
        <v>0</v>
      </c>
      <c r="P16" s="279">
        <f>'ごみ処理量内訳'!E16</f>
        <v>14416</v>
      </c>
      <c r="Q16" s="279">
        <f>'ごみ処理量内訳'!N16</f>
        <v>0</v>
      </c>
      <c r="R16" s="279">
        <f t="shared" si="3"/>
        <v>3546</v>
      </c>
      <c r="S16" s="279">
        <f>'ごみ処理量内訳'!G16</f>
        <v>3495</v>
      </c>
      <c r="T16" s="279">
        <f>'ごみ処理量内訳'!L16</f>
        <v>9</v>
      </c>
      <c r="U16" s="279">
        <f>'ごみ処理量内訳'!H16</f>
        <v>42</v>
      </c>
      <c r="V16" s="279">
        <f>'ごみ処理量内訳'!I16</f>
        <v>0</v>
      </c>
      <c r="W16" s="279">
        <f>'ごみ処理量内訳'!J16</f>
        <v>0</v>
      </c>
      <c r="X16" s="279">
        <f>'ごみ処理量内訳'!K16</f>
        <v>0</v>
      </c>
      <c r="Y16" s="279">
        <f>'ごみ処理量内訳'!M16</f>
        <v>0</v>
      </c>
      <c r="Z16" s="279">
        <f>'資源化量内訳'!Y16</f>
        <v>0</v>
      </c>
      <c r="AA16" s="279">
        <f t="shared" si="4"/>
        <v>17962</v>
      </c>
      <c r="AB16" s="281">
        <f t="shared" si="5"/>
        <v>100</v>
      </c>
      <c r="AC16" s="279">
        <f>'施設資源化量内訳'!Y16</f>
        <v>350</v>
      </c>
      <c r="AD16" s="279">
        <f>'施設資源化量内訳'!AT16</f>
        <v>803</v>
      </c>
      <c r="AE16" s="279">
        <f>'施設資源化量内訳'!BO16</f>
        <v>1</v>
      </c>
      <c r="AF16" s="279">
        <f>'施設資源化量内訳'!CJ16</f>
        <v>0</v>
      </c>
      <c r="AG16" s="279">
        <f>'施設資源化量内訳'!DE16</f>
        <v>0</v>
      </c>
      <c r="AH16" s="279">
        <f>'施設資源化量内訳'!DZ16</f>
        <v>0</v>
      </c>
      <c r="AI16" s="279">
        <f>'施設資源化量内訳'!EU16</f>
        <v>8</v>
      </c>
      <c r="AJ16" s="279">
        <f t="shared" si="6"/>
        <v>1162</v>
      </c>
      <c r="AK16" s="281">
        <f t="shared" si="7"/>
        <v>11.471781630394688</v>
      </c>
      <c r="AL16" s="281">
        <f>IF((AA16+J16)&lt;&gt;0,('資源化量内訳'!D16-'資源化量内訳'!R16-'資源化量内訳'!T16-'資源化量内訳'!V16-'資源化量内訳'!U16)/(AA16+J16)*100,"-")</f>
        <v>11.471781630394688</v>
      </c>
      <c r="AM16" s="279">
        <f>'ごみ処理量内訳'!AA16</f>
        <v>0</v>
      </c>
      <c r="AN16" s="279">
        <f>'ごみ処理量内訳'!AB16</f>
        <v>1920</v>
      </c>
      <c r="AO16" s="279">
        <f>'ごみ処理量内訳'!AC16</f>
        <v>668</v>
      </c>
      <c r="AP16" s="279">
        <f t="shared" si="8"/>
        <v>2588</v>
      </c>
    </row>
    <row r="17" spans="1:42" s="275" customFormat="1" ht="12" customHeight="1">
      <c r="A17" s="270" t="s">
        <v>502</v>
      </c>
      <c r="B17" s="271" t="s">
        <v>522</v>
      </c>
      <c r="C17" s="270" t="s">
        <v>523</v>
      </c>
      <c r="D17" s="279">
        <f t="shared" si="0"/>
        <v>58860</v>
      </c>
      <c r="E17" s="279">
        <v>58860</v>
      </c>
      <c r="F17" s="279">
        <v>0</v>
      </c>
      <c r="G17" s="279">
        <v>149</v>
      </c>
      <c r="H17" s="279">
        <f>SUM('ごみ搬入量内訳'!E17,+'ごみ搬入量内訳'!AD17)</f>
        <v>13488</v>
      </c>
      <c r="I17" s="279">
        <f>'ごみ搬入量内訳'!BC17</f>
        <v>2675</v>
      </c>
      <c r="J17" s="279">
        <f>'資源化量内訳'!BO17</f>
        <v>946</v>
      </c>
      <c r="K17" s="279">
        <f t="shared" si="1"/>
        <v>17109</v>
      </c>
      <c r="L17" s="279">
        <f t="shared" si="2"/>
        <v>796.3637886975829</v>
      </c>
      <c r="M17" s="279">
        <f>IF(D17&lt;&gt;0,('ごみ搬入量内訳'!BR17+'ごみ処理概要'!J17)/'ごみ処理概要'!D17/365*1000000,"-")</f>
        <v>640.0606966146742</v>
      </c>
      <c r="N17" s="279">
        <f>IF(D17&lt;&gt;0,'ごみ搬入量内訳'!CM17/'ごみ処理概要'!D17/365*1000000,"-")</f>
        <v>156.3030920829086</v>
      </c>
      <c r="O17" s="279">
        <f>'ごみ搬入量内訳'!DH17</f>
        <v>0</v>
      </c>
      <c r="P17" s="279">
        <f>'ごみ処理量内訳'!E17</f>
        <v>14384</v>
      </c>
      <c r="Q17" s="279">
        <f>'ごみ処理量内訳'!N17</f>
        <v>0</v>
      </c>
      <c r="R17" s="279">
        <f t="shared" si="3"/>
        <v>1269</v>
      </c>
      <c r="S17" s="279">
        <f>'ごみ処理量内訳'!G17</f>
        <v>0</v>
      </c>
      <c r="T17" s="279">
        <f>'ごみ処理量内訳'!L17</f>
        <v>1269</v>
      </c>
      <c r="U17" s="279">
        <f>'ごみ処理量内訳'!H17</f>
        <v>0</v>
      </c>
      <c r="V17" s="279">
        <f>'ごみ処理量内訳'!I17</f>
        <v>0</v>
      </c>
      <c r="W17" s="279">
        <f>'ごみ処理量内訳'!J17</f>
        <v>0</v>
      </c>
      <c r="X17" s="279">
        <f>'ごみ処理量内訳'!K17</f>
        <v>0</v>
      </c>
      <c r="Y17" s="279">
        <f>'ごみ処理量内訳'!M17</f>
        <v>0</v>
      </c>
      <c r="Z17" s="279">
        <f>'資源化量内訳'!Y17</f>
        <v>543</v>
      </c>
      <c r="AA17" s="279">
        <f t="shared" si="4"/>
        <v>16196</v>
      </c>
      <c r="AB17" s="281">
        <f t="shared" si="5"/>
        <v>100</v>
      </c>
      <c r="AC17" s="279">
        <f>'施設資源化量内訳'!Y17</f>
        <v>371</v>
      </c>
      <c r="AD17" s="279">
        <f>'施設資源化量内訳'!AT17</f>
        <v>0</v>
      </c>
      <c r="AE17" s="279">
        <f>'施設資源化量内訳'!BO17</f>
        <v>0</v>
      </c>
      <c r="AF17" s="279">
        <f>'施設資源化量内訳'!CJ17</f>
        <v>0</v>
      </c>
      <c r="AG17" s="279">
        <f>'施設資源化量内訳'!DE17</f>
        <v>0</v>
      </c>
      <c r="AH17" s="279">
        <f>'施設資源化量内訳'!DZ17</f>
        <v>0</v>
      </c>
      <c r="AI17" s="279">
        <f>'施設資源化量内訳'!EU17</f>
        <v>1177</v>
      </c>
      <c r="AJ17" s="279">
        <f t="shared" si="6"/>
        <v>1548</v>
      </c>
      <c r="AK17" s="281">
        <f t="shared" si="7"/>
        <v>17.716719169291796</v>
      </c>
      <c r="AL17" s="281">
        <f>IF((AA17+J17)&lt;&gt;0,('資源化量内訳'!D17-'資源化量内訳'!R17-'資源化量内訳'!T17-'資源化量内訳'!V17-'資源化量内訳'!U17)/(AA17+J17)*100,"-")</f>
        <v>17.716719169291796</v>
      </c>
      <c r="AM17" s="279">
        <f>'ごみ処理量内訳'!AA17</f>
        <v>0</v>
      </c>
      <c r="AN17" s="279">
        <f>'ごみ処理量内訳'!AB17</f>
        <v>1231</v>
      </c>
      <c r="AO17" s="279">
        <f>'ごみ処理量内訳'!AC17</f>
        <v>92</v>
      </c>
      <c r="AP17" s="279">
        <f t="shared" si="8"/>
        <v>1323</v>
      </c>
    </row>
    <row r="18" spans="1:42" s="275" customFormat="1" ht="12" customHeight="1">
      <c r="A18" s="270" t="s">
        <v>502</v>
      </c>
      <c r="B18" s="271" t="s">
        <v>524</v>
      </c>
      <c r="C18" s="270" t="s">
        <v>525</v>
      </c>
      <c r="D18" s="279">
        <f t="shared" si="0"/>
        <v>31898</v>
      </c>
      <c r="E18" s="279">
        <v>31898</v>
      </c>
      <c r="F18" s="279">
        <v>0</v>
      </c>
      <c r="G18" s="279">
        <v>157</v>
      </c>
      <c r="H18" s="279">
        <f>SUM('ごみ搬入量内訳'!E18,+'ごみ搬入量内訳'!AD18)</f>
        <v>8500</v>
      </c>
      <c r="I18" s="279">
        <f>'ごみ搬入量内訳'!BC18</f>
        <v>1017</v>
      </c>
      <c r="J18" s="279">
        <f>'資源化量内訳'!BO18</f>
        <v>72</v>
      </c>
      <c r="K18" s="279">
        <f t="shared" si="1"/>
        <v>9589</v>
      </c>
      <c r="L18" s="279">
        <f t="shared" si="2"/>
        <v>823.6012564020417</v>
      </c>
      <c r="M18" s="279">
        <f>IF(D18&lt;&gt;0,('ごみ搬入量内訳'!BR18+'ごみ処理概要'!J18)/'ごみ処理概要'!D18/365*1000000,"-")</f>
        <v>621.8451450986321</v>
      </c>
      <c r="N18" s="279">
        <f>IF(D18&lt;&gt;0,'ごみ搬入量内訳'!CM18/'ごみ処理概要'!D18/365*1000000,"-")</f>
        <v>201.75611130340974</v>
      </c>
      <c r="O18" s="279">
        <f>'ごみ搬入量内訳'!DH18</f>
        <v>0</v>
      </c>
      <c r="P18" s="279">
        <f>'ごみ処理量内訳'!E18</f>
        <v>6862</v>
      </c>
      <c r="Q18" s="279">
        <f>'ごみ処理量内訳'!N18</f>
        <v>0</v>
      </c>
      <c r="R18" s="279">
        <f t="shared" si="3"/>
        <v>2583</v>
      </c>
      <c r="S18" s="279">
        <f>'ごみ処理量内訳'!G18</f>
        <v>0</v>
      </c>
      <c r="T18" s="279">
        <f>'ごみ処理量内訳'!L18</f>
        <v>2168</v>
      </c>
      <c r="U18" s="279">
        <f>'ごみ処理量内訳'!H18</f>
        <v>0</v>
      </c>
      <c r="V18" s="279">
        <f>'ごみ処理量内訳'!I18</f>
        <v>0</v>
      </c>
      <c r="W18" s="279">
        <f>'ごみ処理量内訳'!J18</f>
        <v>0</v>
      </c>
      <c r="X18" s="279">
        <f>'ごみ処理量内訳'!K18</f>
        <v>0</v>
      </c>
      <c r="Y18" s="279">
        <f>'ごみ処理量内訳'!M18</f>
        <v>415</v>
      </c>
      <c r="Z18" s="279">
        <f>'資源化量内訳'!Y18</f>
        <v>0</v>
      </c>
      <c r="AA18" s="279">
        <f t="shared" si="4"/>
        <v>9445</v>
      </c>
      <c r="AB18" s="281">
        <f t="shared" si="5"/>
        <v>100</v>
      </c>
      <c r="AC18" s="279">
        <f>'施設資源化量内訳'!Y18</f>
        <v>0</v>
      </c>
      <c r="AD18" s="279">
        <f>'施設資源化量内訳'!AT18</f>
        <v>0</v>
      </c>
      <c r="AE18" s="279">
        <f>'施設資源化量内訳'!BO18</f>
        <v>0</v>
      </c>
      <c r="AF18" s="279">
        <f>'施設資源化量内訳'!CJ18</f>
        <v>0</v>
      </c>
      <c r="AG18" s="279">
        <f>'施設資源化量内訳'!DE18</f>
        <v>0</v>
      </c>
      <c r="AH18" s="279">
        <f>'施設資源化量内訳'!DZ18</f>
        <v>0</v>
      </c>
      <c r="AI18" s="279">
        <f>'施設資源化量内訳'!EU18</f>
        <v>2168</v>
      </c>
      <c r="AJ18" s="279">
        <f t="shared" si="6"/>
        <v>2168</v>
      </c>
      <c r="AK18" s="281">
        <f t="shared" si="7"/>
        <v>23.53682883261532</v>
      </c>
      <c r="AL18" s="281">
        <f>IF((AA18+J18)&lt;&gt;0,('資源化量内訳'!D18-'資源化量内訳'!R18-'資源化量内訳'!T18-'資源化量内訳'!V18-'資源化量内訳'!U18)/(AA18+J18)*100,"-")</f>
        <v>23.53682883261532</v>
      </c>
      <c r="AM18" s="279">
        <f>'ごみ処理量内訳'!AA18</f>
        <v>0</v>
      </c>
      <c r="AN18" s="279">
        <f>'ごみ処理量内訳'!AB18</f>
        <v>686</v>
      </c>
      <c r="AO18" s="279">
        <f>'ごみ処理量内訳'!AC18</f>
        <v>415</v>
      </c>
      <c r="AP18" s="279">
        <f t="shared" si="8"/>
        <v>1101</v>
      </c>
    </row>
    <row r="19" spans="1:42" s="275" customFormat="1" ht="12" customHeight="1">
      <c r="A19" s="270" t="s">
        <v>502</v>
      </c>
      <c r="B19" s="271" t="s">
        <v>526</v>
      </c>
      <c r="C19" s="270" t="s">
        <v>527</v>
      </c>
      <c r="D19" s="279">
        <f t="shared" si="0"/>
        <v>48871</v>
      </c>
      <c r="E19" s="279">
        <v>48871</v>
      </c>
      <c r="F19" s="279">
        <v>0</v>
      </c>
      <c r="G19" s="279">
        <v>230</v>
      </c>
      <c r="H19" s="279">
        <f>SUM('ごみ搬入量内訳'!E19,+'ごみ搬入量内訳'!AD19)</f>
        <v>13343</v>
      </c>
      <c r="I19" s="279">
        <f>'ごみ搬入量内訳'!BC19</f>
        <v>3109</v>
      </c>
      <c r="J19" s="279">
        <f>'資源化量内訳'!BO19</f>
        <v>1</v>
      </c>
      <c r="K19" s="279">
        <f t="shared" si="1"/>
        <v>16453</v>
      </c>
      <c r="L19" s="279">
        <f t="shared" si="2"/>
        <v>922.3611616043692</v>
      </c>
      <c r="M19" s="279">
        <f>IF(D19&lt;&gt;0,('ごみ搬入量内訳'!BR19+'ごみ処理概要'!J19)/'ごみ処理概要'!D19/365*1000000,"-")</f>
        <v>737.8104447745155</v>
      </c>
      <c r="N19" s="279">
        <f>IF(D19&lt;&gt;0,'ごみ搬入量内訳'!CM19/'ごみ処理概要'!D19/365*1000000,"-")</f>
        <v>184.55071682985374</v>
      </c>
      <c r="O19" s="279">
        <f>'ごみ搬入量内訳'!DH19</f>
        <v>0</v>
      </c>
      <c r="P19" s="279">
        <f>'ごみ処理量内訳'!E19</f>
        <v>13600</v>
      </c>
      <c r="Q19" s="279">
        <f>'ごみ処理量内訳'!N19</f>
        <v>544</v>
      </c>
      <c r="R19" s="279">
        <f t="shared" si="3"/>
        <v>746</v>
      </c>
      <c r="S19" s="279">
        <f>'ごみ処理量内訳'!G19</f>
        <v>0</v>
      </c>
      <c r="T19" s="279">
        <f>'ごみ処理量内訳'!L19</f>
        <v>746</v>
      </c>
      <c r="U19" s="279">
        <f>'ごみ処理量内訳'!H19</f>
        <v>0</v>
      </c>
      <c r="V19" s="279">
        <f>'ごみ処理量内訳'!I19</f>
        <v>0</v>
      </c>
      <c r="W19" s="279">
        <f>'ごみ処理量内訳'!J19</f>
        <v>0</v>
      </c>
      <c r="X19" s="279">
        <f>'ごみ処理量内訳'!K19</f>
        <v>0</v>
      </c>
      <c r="Y19" s="279">
        <f>'ごみ処理量内訳'!M19</f>
        <v>0</v>
      </c>
      <c r="Z19" s="279">
        <f>'資源化量内訳'!Y19</f>
        <v>1563</v>
      </c>
      <c r="AA19" s="279">
        <f t="shared" si="4"/>
        <v>16453</v>
      </c>
      <c r="AB19" s="281">
        <f t="shared" si="5"/>
        <v>96.69361210721449</v>
      </c>
      <c r="AC19" s="279">
        <f>'施設資源化量内訳'!Y19</f>
        <v>0</v>
      </c>
      <c r="AD19" s="279">
        <f>'施設資源化量内訳'!AT19</f>
        <v>0</v>
      </c>
      <c r="AE19" s="279">
        <f>'施設資源化量内訳'!BO19</f>
        <v>0</v>
      </c>
      <c r="AF19" s="279">
        <f>'施設資源化量内訳'!CJ19</f>
        <v>0</v>
      </c>
      <c r="AG19" s="279">
        <f>'施設資源化量内訳'!DE19</f>
        <v>0</v>
      </c>
      <c r="AH19" s="279">
        <f>'施設資源化量内訳'!DZ19</f>
        <v>0</v>
      </c>
      <c r="AI19" s="279">
        <f>'施設資源化量内訳'!EU19</f>
        <v>745</v>
      </c>
      <c r="AJ19" s="279">
        <f t="shared" si="6"/>
        <v>745</v>
      </c>
      <c r="AK19" s="281">
        <f t="shared" si="7"/>
        <v>14.033061869454237</v>
      </c>
      <c r="AL19" s="281">
        <f>IF((AA19+J19)&lt;&gt;0,('資源化量内訳'!D19-'資源化量内訳'!R19-'資源化量内訳'!T19-'資源化量内訳'!V19-'資源化量内訳'!U19)/(AA19+J19)*100,"-")</f>
        <v>14.033061869454237</v>
      </c>
      <c r="AM19" s="279">
        <f>'ごみ処理量内訳'!AA19</f>
        <v>544</v>
      </c>
      <c r="AN19" s="279">
        <f>'ごみ処理量内訳'!AB19</f>
        <v>1559</v>
      </c>
      <c r="AO19" s="279">
        <f>'ごみ処理量内訳'!AC19</f>
        <v>0</v>
      </c>
      <c r="AP19" s="279">
        <f t="shared" si="8"/>
        <v>2103</v>
      </c>
    </row>
    <row r="20" spans="1:42" s="275" customFormat="1" ht="12" customHeight="1">
      <c r="A20" s="270" t="s">
        <v>502</v>
      </c>
      <c r="B20" s="271" t="s">
        <v>528</v>
      </c>
      <c r="C20" s="270" t="s">
        <v>529</v>
      </c>
      <c r="D20" s="279">
        <f t="shared" si="0"/>
        <v>80125</v>
      </c>
      <c r="E20" s="279">
        <v>80125</v>
      </c>
      <c r="F20" s="279">
        <v>0</v>
      </c>
      <c r="G20" s="279">
        <v>573</v>
      </c>
      <c r="H20" s="279">
        <f>SUM('ごみ搬入量内訳'!E20,+'ごみ搬入量内訳'!AD20)</f>
        <v>22128</v>
      </c>
      <c r="I20" s="279">
        <f>'ごみ搬入量内訳'!BC20</f>
        <v>3741</v>
      </c>
      <c r="J20" s="279">
        <f>'資源化量内訳'!BO20</f>
        <v>1084</v>
      </c>
      <c r="K20" s="279">
        <f t="shared" si="1"/>
        <v>26953</v>
      </c>
      <c r="L20" s="279">
        <f t="shared" si="2"/>
        <v>921.607932810463</v>
      </c>
      <c r="M20" s="279">
        <f>IF(D20&lt;&gt;0,('ごみ搬入量内訳'!BR20+'ごみ処理概要'!J20)/'ごみ処理概要'!D20/365*1000000,"-")</f>
        <v>746.4706259483255</v>
      </c>
      <c r="N20" s="279">
        <f>IF(D20&lt;&gt;0,'ごみ搬入量内訳'!CM20/'ごみ処理概要'!D20/365*1000000,"-")</f>
        <v>175.1373068621375</v>
      </c>
      <c r="O20" s="279">
        <f>'ごみ搬入量内訳'!DH20</f>
        <v>0</v>
      </c>
      <c r="P20" s="279">
        <f>'ごみ処理量内訳'!E20</f>
        <v>23173</v>
      </c>
      <c r="Q20" s="279">
        <f>'ごみ処理量内訳'!N20</f>
        <v>0</v>
      </c>
      <c r="R20" s="279">
        <f t="shared" si="3"/>
        <v>2012</v>
      </c>
      <c r="S20" s="279">
        <f>'ごみ処理量内訳'!G20</f>
        <v>1392</v>
      </c>
      <c r="T20" s="279">
        <f>'ごみ処理量内訳'!L20</f>
        <v>620</v>
      </c>
      <c r="U20" s="279">
        <f>'ごみ処理量内訳'!H20</f>
        <v>0</v>
      </c>
      <c r="V20" s="279">
        <f>'ごみ処理量内訳'!I20</f>
        <v>0</v>
      </c>
      <c r="W20" s="279">
        <f>'ごみ処理量内訳'!J20</f>
        <v>0</v>
      </c>
      <c r="X20" s="279">
        <f>'ごみ処理量内訳'!K20</f>
        <v>0</v>
      </c>
      <c r="Y20" s="279">
        <f>'ごみ処理量内訳'!M20</f>
        <v>0</v>
      </c>
      <c r="Z20" s="279">
        <f>'資源化量内訳'!Y20</f>
        <v>842</v>
      </c>
      <c r="AA20" s="279">
        <f t="shared" si="4"/>
        <v>26027</v>
      </c>
      <c r="AB20" s="281">
        <f t="shared" si="5"/>
        <v>100</v>
      </c>
      <c r="AC20" s="279">
        <f>'施設資源化量内訳'!Y20</f>
        <v>2716</v>
      </c>
      <c r="AD20" s="279">
        <f>'施設資源化量内訳'!AT20</f>
        <v>756</v>
      </c>
      <c r="AE20" s="279">
        <f>'施設資源化量内訳'!BO20</f>
        <v>0</v>
      </c>
      <c r="AF20" s="279">
        <f>'施設資源化量内訳'!CJ20</f>
        <v>0</v>
      </c>
      <c r="AG20" s="279">
        <f>'施設資源化量内訳'!DE20</f>
        <v>0</v>
      </c>
      <c r="AH20" s="279">
        <f>'施設資源化量内訳'!DZ20</f>
        <v>0</v>
      </c>
      <c r="AI20" s="279">
        <f>'施設資源化量内訳'!EU20</f>
        <v>566</v>
      </c>
      <c r="AJ20" s="279">
        <f t="shared" si="6"/>
        <v>4038</v>
      </c>
      <c r="AK20" s="281">
        <f t="shared" si="7"/>
        <v>21.998450813323007</v>
      </c>
      <c r="AL20" s="281">
        <f>IF((AA20+J20)&lt;&gt;0,('資源化量内訳'!D20-'資源化量内訳'!R20-'資源化量内訳'!T20-'資源化量内訳'!V20-'資源化量内訳'!U20)/(AA20+J20)*100,"-")</f>
        <v>21.998450813323007</v>
      </c>
      <c r="AM20" s="279">
        <f>'ごみ処理量内訳'!AA20</f>
        <v>0</v>
      </c>
      <c r="AN20" s="279">
        <f>'ごみ処理量内訳'!AB20</f>
        <v>2649</v>
      </c>
      <c r="AO20" s="279">
        <f>'ごみ処理量内訳'!AC20</f>
        <v>453</v>
      </c>
      <c r="AP20" s="279">
        <f t="shared" si="8"/>
        <v>3102</v>
      </c>
    </row>
    <row r="21" spans="1:42" s="275" customFormat="1" ht="12" customHeight="1">
      <c r="A21" s="270" t="s">
        <v>502</v>
      </c>
      <c r="B21" s="271" t="s">
        <v>530</v>
      </c>
      <c r="C21" s="270" t="s">
        <v>531</v>
      </c>
      <c r="D21" s="279">
        <f t="shared" si="0"/>
        <v>110756</v>
      </c>
      <c r="E21" s="279">
        <v>110756</v>
      </c>
      <c r="F21" s="279">
        <v>0</v>
      </c>
      <c r="G21" s="279">
        <v>1358</v>
      </c>
      <c r="H21" s="279">
        <f>SUM('ごみ搬入量内訳'!E21,+'ごみ搬入量内訳'!AD21)</f>
        <v>30880</v>
      </c>
      <c r="I21" s="279">
        <f>'ごみ搬入量内訳'!BC21</f>
        <v>674</v>
      </c>
      <c r="J21" s="279">
        <f>'資源化量内訳'!BO21</f>
        <v>1793</v>
      </c>
      <c r="K21" s="279">
        <f t="shared" si="1"/>
        <v>33347</v>
      </c>
      <c r="L21" s="279">
        <f t="shared" si="2"/>
        <v>824.891146625162</v>
      </c>
      <c r="M21" s="279">
        <f>IF(D21&lt;&gt;0,('ごみ搬入量内訳'!BR21+'ごみ処理概要'!J21)/'ごみ処理概要'!D21/365*1000000,"-")</f>
        <v>738.4120196091915</v>
      </c>
      <c r="N21" s="279">
        <f>IF(D21&lt;&gt;0,'ごみ搬入量内訳'!CM21/'ごみ処理概要'!D21/365*1000000,"-")</f>
        <v>86.47912701597043</v>
      </c>
      <c r="O21" s="279">
        <f>'ごみ搬入量内訳'!DH21</f>
        <v>0</v>
      </c>
      <c r="P21" s="279">
        <f>'ごみ処理量内訳'!E21</f>
        <v>23596</v>
      </c>
      <c r="Q21" s="279">
        <f>'ごみ処理量内訳'!N21</f>
        <v>0</v>
      </c>
      <c r="R21" s="279">
        <f t="shared" si="3"/>
        <v>7958</v>
      </c>
      <c r="S21" s="279">
        <f>'ごみ処理量内訳'!G21</f>
        <v>7734</v>
      </c>
      <c r="T21" s="279">
        <f>'ごみ処理量内訳'!L21</f>
        <v>0</v>
      </c>
      <c r="U21" s="279">
        <f>'ごみ処理量内訳'!H21</f>
        <v>224</v>
      </c>
      <c r="V21" s="279">
        <f>'ごみ処理量内訳'!I21</f>
        <v>0</v>
      </c>
      <c r="W21" s="279">
        <f>'ごみ処理量内訳'!J21</f>
        <v>0</v>
      </c>
      <c r="X21" s="279">
        <f>'ごみ処理量内訳'!K21</f>
        <v>0</v>
      </c>
      <c r="Y21" s="279">
        <f>'ごみ処理量内訳'!M21</f>
        <v>0</v>
      </c>
      <c r="Z21" s="279">
        <f>'資源化量内訳'!Y21</f>
        <v>1853</v>
      </c>
      <c r="AA21" s="279">
        <f t="shared" si="4"/>
        <v>33407</v>
      </c>
      <c r="AB21" s="281">
        <f t="shared" si="5"/>
        <v>100</v>
      </c>
      <c r="AC21" s="279">
        <f>'施設資源化量内訳'!Y21</f>
        <v>989</v>
      </c>
      <c r="AD21" s="279">
        <f>'施設資源化量内訳'!AT21</f>
        <v>1683</v>
      </c>
      <c r="AE21" s="279">
        <f>'施設資源化量内訳'!BO21</f>
        <v>3</v>
      </c>
      <c r="AF21" s="279">
        <f>'施設資源化量内訳'!CJ21</f>
        <v>0</v>
      </c>
      <c r="AG21" s="279">
        <f>'施設資源化量内訳'!DE21</f>
        <v>0</v>
      </c>
      <c r="AH21" s="279">
        <f>'施設資源化量内訳'!DZ21</f>
        <v>0</v>
      </c>
      <c r="AI21" s="279">
        <f>'施設資源化量内訳'!EU21</f>
        <v>0</v>
      </c>
      <c r="AJ21" s="279">
        <f t="shared" si="6"/>
        <v>2675</v>
      </c>
      <c r="AK21" s="281">
        <f t="shared" si="7"/>
        <v>17.957386363636363</v>
      </c>
      <c r="AL21" s="281">
        <f>IF((AA21+J21)&lt;&gt;0,('資源化量内訳'!D21-'資源化量内訳'!R21-'資源化量内訳'!T21-'資源化量内訳'!V21-'資源化量内訳'!U21)/(AA21+J21)*100,"-")</f>
        <v>17.957386363636363</v>
      </c>
      <c r="AM21" s="279">
        <f>'ごみ処理量内訳'!AA21</f>
        <v>0</v>
      </c>
      <c r="AN21" s="279">
        <f>'ごみ処理量内訳'!AB21</f>
        <v>2856</v>
      </c>
      <c r="AO21" s="279">
        <f>'ごみ処理量内訳'!AC21</f>
        <v>1203</v>
      </c>
      <c r="AP21" s="279">
        <f t="shared" si="8"/>
        <v>4059</v>
      </c>
    </row>
    <row r="22" spans="1:42" s="275" customFormat="1" ht="12" customHeight="1">
      <c r="A22" s="270" t="s">
        <v>502</v>
      </c>
      <c r="B22" s="271" t="s">
        <v>532</v>
      </c>
      <c r="C22" s="270" t="s">
        <v>533</v>
      </c>
      <c r="D22" s="279">
        <f t="shared" si="0"/>
        <v>80729</v>
      </c>
      <c r="E22" s="279">
        <v>80729</v>
      </c>
      <c r="F22" s="279">
        <v>0</v>
      </c>
      <c r="G22" s="279">
        <v>1459</v>
      </c>
      <c r="H22" s="279">
        <f>SUM('ごみ搬入量内訳'!E22,+'ごみ搬入量内訳'!AD22)</f>
        <v>23200</v>
      </c>
      <c r="I22" s="279">
        <f>'ごみ搬入量内訳'!BC22</f>
        <v>2163</v>
      </c>
      <c r="J22" s="279">
        <f>'資源化量内訳'!BO22</f>
        <v>698</v>
      </c>
      <c r="K22" s="279">
        <f t="shared" si="1"/>
        <v>26061</v>
      </c>
      <c r="L22" s="279">
        <f t="shared" si="2"/>
        <v>884.4405356191703</v>
      </c>
      <c r="M22" s="279">
        <f>IF(D22&lt;&gt;0,('ごみ搬入量内訳'!BR22+'ごみ処理概要'!J22)/'ごみ処理概要'!D22/365*1000000,"-")</f>
        <v>695.5114668270318</v>
      </c>
      <c r="N22" s="279">
        <f>IF(D22&lt;&gt;0,'ごみ搬入量内訳'!CM22/'ごみ処理概要'!D22/365*1000000,"-")</f>
        <v>188.92906879213848</v>
      </c>
      <c r="O22" s="279">
        <f>'ごみ搬入量内訳'!DH22</f>
        <v>0</v>
      </c>
      <c r="P22" s="279">
        <f>'ごみ処理量内訳'!E22</f>
        <v>21818</v>
      </c>
      <c r="Q22" s="279">
        <f>'ごみ処理量内訳'!N22</f>
        <v>0</v>
      </c>
      <c r="R22" s="279">
        <f t="shared" si="3"/>
        <v>1788</v>
      </c>
      <c r="S22" s="279">
        <f>'ごみ処理量内訳'!G22</f>
        <v>642</v>
      </c>
      <c r="T22" s="279">
        <f>'ごみ処理量内訳'!L22</f>
        <v>1146</v>
      </c>
      <c r="U22" s="279">
        <f>'ごみ処理量内訳'!H22</f>
        <v>0</v>
      </c>
      <c r="V22" s="279">
        <f>'ごみ処理量内訳'!I22</f>
        <v>0</v>
      </c>
      <c r="W22" s="279">
        <f>'ごみ処理量内訳'!J22</f>
        <v>0</v>
      </c>
      <c r="X22" s="279">
        <f>'ごみ処理量内訳'!K22</f>
        <v>0</v>
      </c>
      <c r="Y22" s="279">
        <f>'ごみ処理量内訳'!M22</f>
        <v>0</v>
      </c>
      <c r="Z22" s="279">
        <f>'資源化量内訳'!Y22</f>
        <v>2691</v>
      </c>
      <c r="AA22" s="279">
        <f t="shared" si="4"/>
        <v>26297</v>
      </c>
      <c r="AB22" s="281">
        <f t="shared" si="5"/>
        <v>100</v>
      </c>
      <c r="AC22" s="279">
        <f>'施設資源化量内訳'!Y22</f>
        <v>2295</v>
      </c>
      <c r="AD22" s="279">
        <f>'施設資源化量内訳'!AT22</f>
        <v>406</v>
      </c>
      <c r="AE22" s="279">
        <f>'施設資源化量内訳'!BO22</f>
        <v>0</v>
      </c>
      <c r="AF22" s="279">
        <f>'施設資源化量内訳'!CJ22</f>
        <v>0</v>
      </c>
      <c r="AG22" s="279">
        <f>'施設資源化量内訳'!DE22</f>
        <v>0</v>
      </c>
      <c r="AH22" s="279">
        <f>'施設資源化量内訳'!DZ22</f>
        <v>0</v>
      </c>
      <c r="AI22" s="279">
        <f>'施設資源化量内訳'!EU22</f>
        <v>1041</v>
      </c>
      <c r="AJ22" s="279">
        <f t="shared" si="6"/>
        <v>3742</v>
      </c>
      <c r="AK22" s="281">
        <f t="shared" si="7"/>
        <v>26.416002963511758</v>
      </c>
      <c r="AL22" s="281">
        <f>IF((AA22+J22)&lt;&gt;0,('資源化量内訳'!D22-'資源化量内訳'!R22-'資源化量内訳'!T22-'資源化量内訳'!V22-'資源化量内訳'!U22)/(AA22+J22)*100,"-")</f>
        <v>26.416002963511758</v>
      </c>
      <c r="AM22" s="279">
        <f>'ごみ処理量内訳'!AA22</f>
        <v>0</v>
      </c>
      <c r="AN22" s="279">
        <f>'ごみ処理量内訳'!AB22</f>
        <v>827</v>
      </c>
      <c r="AO22" s="279">
        <f>'ごみ処理量内訳'!AC22</f>
        <v>0</v>
      </c>
      <c r="AP22" s="279">
        <f t="shared" si="8"/>
        <v>827</v>
      </c>
    </row>
    <row r="23" spans="1:42" s="275" customFormat="1" ht="12" customHeight="1">
      <c r="A23" s="270" t="s">
        <v>502</v>
      </c>
      <c r="B23" s="271" t="s">
        <v>534</v>
      </c>
      <c r="C23" s="270" t="s">
        <v>535</v>
      </c>
      <c r="D23" s="279">
        <f t="shared" si="0"/>
        <v>206106</v>
      </c>
      <c r="E23" s="279">
        <v>206106</v>
      </c>
      <c r="F23" s="279">
        <v>0</v>
      </c>
      <c r="G23" s="279">
        <v>7842</v>
      </c>
      <c r="H23" s="279">
        <f>SUM('ごみ搬入量内訳'!E23,+'ごみ搬入量内訳'!AD23)</f>
        <v>74452</v>
      </c>
      <c r="I23" s="279">
        <f>'ごみ搬入量内訳'!BC23</f>
        <v>2403</v>
      </c>
      <c r="J23" s="279">
        <f>'資源化量内訳'!BO23</f>
        <v>1552</v>
      </c>
      <c r="K23" s="279">
        <f t="shared" si="1"/>
        <v>78407</v>
      </c>
      <c r="L23" s="279">
        <f t="shared" si="2"/>
        <v>1042.2486421071537</v>
      </c>
      <c r="M23" s="279">
        <f>IF(D23&lt;&gt;0,('ごみ搬入量内訳'!BR23+'ごみ処理概要'!J23)/'ごみ処理概要'!D23/365*1000000,"-")</f>
        <v>714.2753648907087</v>
      </c>
      <c r="N23" s="279">
        <f>IF(D23&lt;&gt;0,'ごみ搬入量内訳'!CM23/'ごみ処理概要'!D23/365*1000000,"-")</f>
        <v>327.97327721644496</v>
      </c>
      <c r="O23" s="279">
        <f>'ごみ搬入量内訳'!DH23</f>
        <v>0</v>
      </c>
      <c r="P23" s="279">
        <f>'ごみ処理量内訳'!E23</f>
        <v>66530</v>
      </c>
      <c r="Q23" s="279">
        <f>'ごみ処理量内訳'!N23</f>
        <v>0</v>
      </c>
      <c r="R23" s="279">
        <f t="shared" si="3"/>
        <v>10263</v>
      </c>
      <c r="S23" s="279">
        <f>'ごみ処理量内訳'!G23</f>
        <v>4871</v>
      </c>
      <c r="T23" s="279">
        <f>'ごみ処理量内訳'!L23</f>
        <v>5392</v>
      </c>
      <c r="U23" s="279">
        <f>'ごみ処理量内訳'!H23</f>
        <v>0</v>
      </c>
      <c r="V23" s="279">
        <f>'ごみ処理量内訳'!I23</f>
        <v>0</v>
      </c>
      <c r="W23" s="279">
        <f>'ごみ処理量内訳'!J23</f>
        <v>0</v>
      </c>
      <c r="X23" s="279">
        <f>'ごみ処理量内訳'!K23</f>
        <v>0</v>
      </c>
      <c r="Y23" s="279">
        <f>'ごみ処理量内訳'!M23</f>
        <v>0</v>
      </c>
      <c r="Z23" s="279">
        <f>'資源化量内訳'!Y23</f>
        <v>22</v>
      </c>
      <c r="AA23" s="279">
        <f t="shared" si="4"/>
        <v>76815</v>
      </c>
      <c r="AB23" s="281">
        <f t="shared" si="5"/>
        <v>100</v>
      </c>
      <c r="AC23" s="279">
        <f>'施設資源化量内訳'!Y23</f>
        <v>0</v>
      </c>
      <c r="AD23" s="279">
        <f>'施設資源化量内訳'!AT23</f>
        <v>571</v>
      </c>
      <c r="AE23" s="279">
        <f>'施設資源化量内訳'!BO23</f>
        <v>0</v>
      </c>
      <c r="AF23" s="279">
        <f>'施設資源化量内訳'!CJ23</f>
        <v>0</v>
      </c>
      <c r="AG23" s="279">
        <f>'施設資源化量内訳'!DE23</f>
        <v>0</v>
      </c>
      <c r="AH23" s="279">
        <f>'施設資源化量内訳'!DZ23</f>
        <v>0</v>
      </c>
      <c r="AI23" s="279">
        <f>'施設資源化量内訳'!EU23</f>
        <v>4307</v>
      </c>
      <c r="AJ23" s="279">
        <f t="shared" si="6"/>
        <v>4878</v>
      </c>
      <c r="AK23" s="281">
        <f t="shared" si="7"/>
        <v>8.233057281764006</v>
      </c>
      <c r="AL23" s="281">
        <f>IF((AA23+J23)&lt;&gt;0,('資源化量内訳'!D23-'資源化量内訳'!R23-'資源化量内訳'!T23-'資源化量内訳'!V23-'資源化量内訳'!U23)/(AA23+J23)*100,"-")</f>
        <v>8.233057281764006</v>
      </c>
      <c r="AM23" s="279">
        <f>'ごみ処理量内訳'!AA23</f>
        <v>0</v>
      </c>
      <c r="AN23" s="279">
        <f>'ごみ処理量内訳'!AB23</f>
        <v>10962</v>
      </c>
      <c r="AO23" s="279">
        <f>'ごみ処理量内訳'!AC23</f>
        <v>1104</v>
      </c>
      <c r="AP23" s="279">
        <f t="shared" si="8"/>
        <v>12066</v>
      </c>
    </row>
    <row r="24" spans="1:42" s="275" customFormat="1" ht="12" customHeight="1">
      <c r="A24" s="270" t="s">
        <v>502</v>
      </c>
      <c r="B24" s="271" t="s">
        <v>536</v>
      </c>
      <c r="C24" s="270" t="s">
        <v>537</v>
      </c>
      <c r="D24" s="279">
        <f t="shared" si="0"/>
        <v>158462</v>
      </c>
      <c r="E24" s="279">
        <v>158462</v>
      </c>
      <c r="F24" s="279">
        <v>0</v>
      </c>
      <c r="G24" s="279">
        <v>1310</v>
      </c>
      <c r="H24" s="279">
        <f>SUM('ごみ搬入量内訳'!E24,+'ごみ搬入量内訳'!AD24)</f>
        <v>51015</v>
      </c>
      <c r="I24" s="279">
        <f>'ごみ搬入量内訳'!BC24</f>
        <v>3537</v>
      </c>
      <c r="J24" s="279">
        <f>'資源化量内訳'!BO24</f>
        <v>8150</v>
      </c>
      <c r="K24" s="279">
        <f t="shared" si="1"/>
        <v>62702</v>
      </c>
      <c r="L24" s="279">
        <f t="shared" si="2"/>
        <v>1084.0851520860713</v>
      </c>
      <c r="M24" s="279">
        <f>IF(D24&lt;&gt;0,('ごみ搬入量内訳'!BR24+'ごみ処理概要'!J24)/'ごみ処理概要'!D24/365*1000000,"-")</f>
        <v>814.3865095006573</v>
      </c>
      <c r="N24" s="279">
        <f>IF(D24&lt;&gt;0,'ごみ搬入量内訳'!CM24/'ごみ処理概要'!D24/365*1000000,"-")</f>
        <v>269.69864258541395</v>
      </c>
      <c r="O24" s="279">
        <f>'ごみ搬入量内訳'!DH24</f>
        <v>0</v>
      </c>
      <c r="P24" s="279">
        <f>'ごみ処理量内訳'!E24</f>
        <v>50344</v>
      </c>
      <c r="Q24" s="279">
        <f>'ごみ処理量内訳'!N24</f>
        <v>0</v>
      </c>
      <c r="R24" s="279">
        <f t="shared" si="3"/>
        <v>5753</v>
      </c>
      <c r="S24" s="279">
        <f>'ごみ処理量内訳'!G24</f>
        <v>3673</v>
      </c>
      <c r="T24" s="279">
        <f>'ごみ処理量内訳'!L24</f>
        <v>2080</v>
      </c>
      <c r="U24" s="279">
        <f>'ごみ処理量内訳'!H24</f>
        <v>0</v>
      </c>
      <c r="V24" s="279">
        <f>'ごみ処理量内訳'!I24</f>
        <v>0</v>
      </c>
      <c r="W24" s="279">
        <f>'ごみ処理量内訳'!J24</f>
        <v>0</v>
      </c>
      <c r="X24" s="279">
        <f>'ごみ処理量内訳'!K24</f>
        <v>0</v>
      </c>
      <c r="Y24" s="279">
        <f>'ごみ処理量内訳'!M24</f>
        <v>0</v>
      </c>
      <c r="Z24" s="279">
        <f>'資源化量内訳'!Y24</f>
        <v>518</v>
      </c>
      <c r="AA24" s="279">
        <f t="shared" si="4"/>
        <v>56615</v>
      </c>
      <c r="AB24" s="281">
        <f t="shared" si="5"/>
        <v>100</v>
      </c>
      <c r="AC24" s="279">
        <f>'施設資源化量内訳'!Y24</f>
        <v>0</v>
      </c>
      <c r="AD24" s="279">
        <f>'施設資源化量内訳'!AT24</f>
        <v>1367</v>
      </c>
      <c r="AE24" s="279">
        <f>'施設資源化量内訳'!BO24</f>
        <v>0</v>
      </c>
      <c r="AF24" s="279">
        <f>'施設資源化量内訳'!CJ24</f>
        <v>0</v>
      </c>
      <c r="AG24" s="279">
        <f>'施設資源化量内訳'!DE24</f>
        <v>0</v>
      </c>
      <c r="AH24" s="279">
        <f>'施設資源化量内訳'!DZ24</f>
        <v>0</v>
      </c>
      <c r="AI24" s="279">
        <f>'施設資源化量内訳'!EU24</f>
        <v>0</v>
      </c>
      <c r="AJ24" s="279">
        <f t="shared" si="6"/>
        <v>1367</v>
      </c>
      <c r="AK24" s="281">
        <f t="shared" si="7"/>
        <v>15.494480043233228</v>
      </c>
      <c r="AL24" s="281">
        <f>IF((AA24+J24)&lt;&gt;0,('資源化量内訳'!D24-'資源化量内訳'!R24-'資源化量内訳'!T24-'資源化量内訳'!V24-'資源化量内訳'!U24)/(AA24+J24)*100,"-")</f>
        <v>15.494480043233228</v>
      </c>
      <c r="AM24" s="279">
        <f>'ごみ処理量内訳'!AA24</f>
        <v>0</v>
      </c>
      <c r="AN24" s="279">
        <f>'ごみ処理量内訳'!AB24</f>
        <v>6649</v>
      </c>
      <c r="AO24" s="279">
        <f>'ごみ処理量内訳'!AC24</f>
        <v>2306</v>
      </c>
      <c r="AP24" s="279">
        <f t="shared" si="8"/>
        <v>8955</v>
      </c>
    </row>
    <row r="25" spans="1:42" s="275" customFormat="1" ht="12" customHeight="1">
      <c r="A25" s="270" t="s">
        <v>502</v>
      </c>
      <c r="B25" s="271" t="s">
        <v>538</v>
      </c>
      <c r="C25" s="270" t="s">
        <v>539</v>
      </c>
      <c r="D25" s="279">
        <f t="shared" si="0"/>
        <v>66727</v>
      </c>
      <c r="E25" s="279">
        <v>66727</v>
      </c>
      <c r="F25" s="279">
        <v>0</v>
      </c>
      <c r="G25" s="279">
        <v>805</v>
      </c>
      <c r="H25" s="279">
        <f>SUM('ごみ搬入量内訳'!E25,+'ごみ搬入量内訳'!AD25)</f>
        <v>18451</v>
      </c>
      <c r="I25" s="279">
        <f>'ごみ搬入量内訳'!BC25</f>
        <v>2403</v>
      </c>
      <c r="J25" s="279">
        <f>'資源化量内訳'!BO25</f>
        <v>1277</v>
      </c>
      <c r="K25" s="279">
        <f t="shared" si="1"/>
        <v>22131</v>
      </c>
      <c r="L25" s="279">
        <f t="shared" si="2"/>
        <v>908.6708036076666</v>
      </c>
      <c r="M25" s="279">
        <f>IF(D25&lt;&gt;0,('ごみ搬入量内訳'!BR25+'ごみ処理概要'!J25)/'ごみ処理概要'!D25/365*1000000,"-")</f>
        <v>745.1749317552545</v>
      </c>
      <c r="N25" s="279">
        <f>IF(D25&lt;&gt;0,'ごみ搬入量内訳'!CM25/'ごみ処理概要'!D25/365*1000000,"-")</f>
        <v>163.49587185241194</v>
      </c>
      <c r="O25" s="279">
        <f>'ごみ搬入量内訳'!DH25</f>
        <v>0</v>
      </c>
      <c r="P25" s="279">
        <f>'ごみ処理量内訳'!E25</f>
        <v>0</v>
      </c>
      <c r="Q25" s="279">
        <f>'ごみ処理量内訳'!N25</f>
        <v>0</v>
      </c>
      <c r="R25" s="279">
        <f t="shared" si="3"/>
        <v>20229</v>
      </c>
      <c r="S25" s="279">
        <f>'ごみ処理量内訳'!G25</f>
        <v>2793</v>
      </c>
      <c r="T25" s="279">
        <f>'ごみ処理量内訳'!L25</f>
        <v>0</v>
      </c>
      <c r="U25" s="279">
        <f>'ごみ処理量内訳'!H25</f>
        <v>0</v>
      </c>
      <c r="V25" s="279">
        <f>'ごみ処理量内訳'!I25</f>
        <v>0</v>
      </c>
      <c r="W25" s="279">
        <f>'ごみ処理量内訳'!J25</f>
        <v>0</v>
      </c>
      <c r="X25" s="279">
        <f>'ごみ処理量内訳'!K25</f>
        <v>17436</v>
      </c>
      <c r="Y25" s="279">
        <f>'ごみ処理量内訳'!M25</f>
        <v>0</v>
      </c>
      <c r="Z25" s="279">
        <f>'資源化量内訳'!Y25</f>
        <v>0</v>
      </c>
      <c r="AA25" s="279">
        <f t="shared" si="4"/>
        <v>20229</v>
      </c>
      <c r="AB25" s="281">
        <f t="shared" si="5"/>
        <v>100</v>
      </c>
      <c r="AC25" s="279">
        <f>'施設資源化量内訳'!Y25</f>
        <v>0</v>
      </c>
      <c r="AD25" s="279">
        <f>'施設資源化量内訳'!AT25</f>
        <v>1283</v>
      </c>
      <c r="AE25" s="279">
        <f>'施設資源化量内訳'!BO25</f>
        <v>0</v>
      </c>
      <c r="AF25" s="279">
        <f>'施設資源化量内訳'!CJ25</f>
        <v>0</v>
      </c>
      <c r="AG25" s="279">
        <f>'施設資源化量内訳'!DE25</f>
        <v>0</v>
      </c>
      <c r="AH25" s="279">
        <f>'施設資源化量内訳'!DZ25</f>
        <v>9763</v>
      </c>
      <c r="AI25" s="279">
        <f>'施設資源化量内訳'!EU25</f>
        <v>0</v>
      </c>
      <c r="AJ25" s="279">
        <f t="shared" si="6"/>
        <v>11046</v>
      </c>
      <c r="AK25" s="281">
        <f t="shared" si="7"/>
        <v>57.300288291639546</v>
      </c>
      <c r="AL25" s="281">
        <f>IF((AA25+J25)&lt;&gt;0,('資源化量内訳'!D25-'資源化量内訳'!R25-'資源化量内訳'!T25-'資源化量内訳'!V25-'資源化量内訳'!U25)/(AA25+J25)*100,"-")</f>
        <v>11.903654794010974</v>
      </c>
      <c r="AM25" s="279">
        <f>'ごみ処理量内訳'!AA25</f>
        <v>0</v>
      </c>
      <c r="AN25" s="279">
        <f>'ごみ処理量内訳'!AB25</f>
        <v>244</v>
      </c>
      <c r="AO25" s="279">
        <f>'ごみ処理量内訳'!AC25</f>
        <v>288</v>
      </c>
      <c r="AP25" s="279">
        <f t="shared" si="8"/>
        <v>532</v>
      </c>
    </row>
    <row r="26" spans="1:42" s="275" customFormat="1" ht="12" customHeight="1">
      <c r="A26" s="270" t="s">
        <v>502</v>
      </c>
      <c r="B26" s="271" t="s">
        <v>540</v>
      </c>
      <c r="C26" s="270" t="s">
        <v>541</v>
      </c>
      <c r="D26" s="279">
        <f t="shared" si="0"/>
        <v>30487</v>
      </c>
      <c r="E26" s="279">
        <v>30487</v>
      </c>
      <c r="F26" s="279">
        <v>0</v>
      </c>
      <c r="G26" s="279">
        <v>364</v>
      </c>
      <c r="H26" s="279">
        <f>SUM('ごみ搬入量内訳'!E26,+'ごみ搬入量内訳'!AD26)</f>
        <v>8796</v>
      </c>
      <c r="I26" s="279">
        <f>'ごみ搬入量内訳'!BC26</f>
        <v>1164</v>
      </c>
      <c r="J26" s="279">
        <f>'資源化量内訳'!BO26</f>
        <v>94</v>
      </c>
      <c r="K26" s="279">
        <f t="shared" si="1"/>
        <v>10054</v>
      </c>
      <c r="L26" s="279">
        <f t="shared" si="2"/>
        <v>903.5065923000641</v>
      </c>
      <c r="M26" s="279">
        <f>IF(D26&lt;&gt;0,('ごみ搬入量内訳'!BR26+'ごみ処理概要'!J26)/'ごみ処理概要'!D26/365*1000000,"-")</f>
        <v>698.7033772760094</v>
      </c>
      <c r="N26" s="279">
        <f>IF(D26&lt;&gt;0,'ごみ搬入量内訳'!CM26/'ごみ処理概要'!D26/365*1000000,"-")</f>
        <v>204.8032150240547</v>
      </c>
      <c r="O26" s="279">
        <f>'ごみ搬入量内訳'!DH26</f>
        <v>0</v>
      </c>
      <c r="P26" s="279">
        <f>'ごみ処理量内訳'!E26</f>
        <v>7517</v>
      </c>
      <c r="Q26" s="279">
        <f>'ごみ処理量内訳'!N26</f>
        <v>0</v>
      </c>
      <c r="R26" s="279">
        <f t="shared" si="3"/>
        <v>2443</v>
      </c>
      <c r="S26" s="279">
        <f>'ごみ処理量内訳'!G26</f>
        <v>879</v>
      </c>
      <c r="T26" s="279">
        <f>'ごみ処理量内訳'!L26</f>
        <v>1564</v>
      </c>
      <c r="U26" s="279">
        <f>'ごみ処理量内訳'!H26</f>
        <v>0</v>
      </c>
      <c r="V26" s="279">
        <f>'ごみ処理量内訳'!I26</f>
        <v>0</v>
      </c>
      <c r="W26" s="279">
        <f>'ごみ処理量内訳'!J26</f>
        <v>0</v>
      </c>
      <c r="X26" s="279">
        <f>'ごみ処理量内訳'!K26</f>
        <v>0</v>
      </c>
      <c r="Y26" s="279">
        <f>'ごみ処理量内訳'!M26</f>
        <v>0</v>
      </c>
      <c r="Z26" s="279">
        <f>'資源化量内訳'!Y26</f>
        <v>0</v>
      </c>
      <c r="AA26" s="279">
        <f t="shared" si="4"/>
        <v>9960</v>
      </c>
      <c r="AB26" s="281">
        <f t="shared" si="5"/>
        <v>100</v>
      </c>
      <c r="AC26" s="279">
        <f>'施設資源化量内訳'!Y26</f>
        <v>1207</v>
      </c>
      <c r="AD26" s="279">
        <f>'施設資源化量内訳'!AT26</f>
        <v>208</v>
      </c>
      <c r="AE26" s="279">
        <f>'施設資源化量内訳'!BO26</f>
        <v>0</v>
      </c>
      <c r="AF26" s="279">
        <f>'施設資源化量内訳'!CJ26</f>
        <v>0</v>
      </c>
      <c r="AG26" s="279">
        <f>'施設資源化量内訳'!DE26</f>
        <v>0</v>
      </c>
      <c r="AH26" s="279">
        <f>'施設資源化量内訳'!DZ26</f>
        <v>0</v>
      </c>
      <c r="AI26" s="279">
        <f>'施設資源化量内訳'!EU26</f>
        <v>1440</v>
      </c>
      <c r="AJ26" s="279">
        <f t="shared" si="6"/>
        <v>2855</v>
      </c>
      <c r="AK26" s="281">
        <f t="shared" si="7"/>
        <v>29.331609309727476</v>
      </c>
      <c r="AL26" s="281">
        <f>IF((AA26+J26)&lt;&gt;0,('資源化量内訳'!D26-'資源化量内訳'!R26-'資源化量内訳'!T26-'資源化量内訳'!V26-'資源化量内訳'!U26)/(AA26+J26)*100,"-")</f>
        <v>29.331609309727476</v>
      </c>
      <c r="AM26" s="279">
        <f>'ごみ処理量内訳'!AA26</f>
        <v>0</v>
      </c>
      <c r="AN26" s="279">
        <f>'ごみ処理量内訳'!AB26</f>
        <v>0</v>
      </c>
      <c r="AO26" s="279">
        <f>'ごみ処理量内訳'!AC26</f>
        <v>586</v>
      </c>
      <c r="AP26" s="279">
        <f t="shared" si="8"/>
        <v>586</v>
      </c>
    </row>
    <row r="27" spans="1:42" s="275" customFormat="1" ht="12" customHeight="1">
      <c r="A27" s="270" t="s">
        <v>502</v>
      </c>
      <c r="B27" s="271" t="s">
        <v>542</v>
      </c>
      <c r="C27" s="270" t="s">
        <v>543</v>
      </c>
      <c r="D27" s="279">
        <f t="shared" si="0"/>
        <v>62298</v>
      </c>
      <c r="E27" s="279">
        <v>62298</v>
      </c>
      <c r="F27" s="279">
        <v>0</v>
      </c>
      <c r="G27" s="279">
        <v>791</v>
      </c>
      <c r="H27" s="279">
        <f>SUM('ごみ搬入量内訳'!E27,+'ごみ搬入量内訳'!AD27)</f>
        <v>18458</v>
      </c>
      <c r="I27" s="279">
        <f>'ごみ搬入量内訳'!BC27</f>
        <v>222</v>
      </c>
      <c r="J27" s="279">
        <f>'資源化量内訳'!BO27</f>
        <v>1114</v>
      </c>
      <c r="K27" s="279">
        <f t="shared" si="1"/>
        <v>19794</v>
      </c>
      <c r="L27" s="279">
        <f t="shared" si="2"/>
        <v>870.4956336688397</v>
      </c>
      <c r="M27" s="279">
        <f>IF(D27&lt;&gt;0,('ごみ搬入量内訳'!BR27+'ごみ処理概要'!J27)/'ごみ処理概要'!D27/365*1000000,"-")</f>
        <v>719.3001204550642</v>
      </c>
      <c r="N27" s="279">
        <f>IF(D27&lt;&gt;0,'ごみ搬入量内訳'!CM27/'ごみ処理概要'!D27/365*1000000,"-")</f>
        <v>151.1955132137754</v>
      </c>
      <c r="O27" s="279">
        <f>'ごみ搬入量内訳'!DH27</f>
        <v>0</v>
      </c>
      <c r="P27" s="279">
        <f>'ごみ処理量内訳'!E27</f>
        <v>12641</v>
      </c>
      <c r="Q27" s="279">
        <f>'ごみ処理量内訳'!N27</f>
        <v>0</v>
      </c>
      <c r="R27" s="279">
        <f t="shared" si="3"/>
        <v>4662</v>
      </c>
      <c r="S27" s="279">
        <f>'ごみ処理量内訳'!G27</f>
        <v>4323</v>
      </c>
      <c r="T27" s="279">
        <f>'ごみ処理量内訳'!L27</f>
        <v>0</v>
      </c>
      <c r="U27" s="279">
        <f>'ごみ処理量内訳'!H27</f>
        <v>339</v>
      </c>
      <c r="V27" s="279">
        <f>'ごみ処理量内訳'!I27</f>
        <v>0</v>
      </c>
      <c r="W27" s="279">
        <f>'ごみ処理量内訳'!J27</f>
        <v>0</v>
      </c>
      <c r="X27" s="279">
        <f>'ごみ処理量内訳'!K27</f>
        <v>0</v>
      </c>
      <c r="Y27" s="279">
        <f>'ごみ処理量内訳'!M27</f>
        <v>0</v>
      </c>
      <c r="Z27" s="279">
        <f>'資源化量内訳'!Y27</f>
        <v>1377</v>
      </c>
      <c r="AA27" s="279">
        <f t="shared" si="4"/>
        <v>18680</v>
      </c>
      <c r="AB27" s="281">
        <f t="shared" si="5"/>
        <v>100</v>
      </c>
      <c r="AC27" s="279">
        <f>'施設資源化量内訳'!Y27</f>
        <v>541</v>
      </c>
      <c r="AD27" s="279">
        <f>'施設資源化量内訳'!AT27</f>
        <v>1009</v>
      </c>
      <c r="AE27" s="279">
        <f>'施設資源化量内訳'!BO27</f>
        <v>3</v>
      </c>
      <c r="AF27" s="279">
        <f>'施設資源化量内訳'!CJ27</f>
        <v>0</v>
      </c>
      <c r="AG27" s="279">
        <f>'施設資源化量内訳'!DE27</f>
        <v>0</v>
      </c>
      <c r="AH27" s="279">
        <f>'施設資源化量内訳'!DZ27</f>
        <v>0</v>
      </c>
      <c r="AI27" s="279">
        <f>'施設資源化量内訳'!EU27</f>
        <v>0</v>
      </c>
      <c r="AJ27" s="279">
        <f t="shared" si="6"/>
        <v>1553</v>
      </c>
      <c r="AK27" s="281">
        <f t="shared" si="7"/>
        <v>20.430433464686267</v>
      </c>
      <c r="AL27" s="281">
        <f>IF((AA27+J27)&lt;&gt;0,('資源化量内訳'!D27-'資源化量内訳'!R27-'資源化量内訳'!T27-'資源化量内訳'!V27-'資源化量内訳'!U27)/(AA27+J27)*100,"-")</f>
        <v>20.430433464686267</v>
      </c>
      <c r="AM27" s="279">
        <f>'ごみ処理量内訳'!AA27</f>
        <v>0</v>
      </c>
      <c r="AN27" s="279">
        <f>'ごみ処理量内訳'!AB27</f>
        <v>1530</v>
      </c>
      <c r="AO27" s="279">
        <f>'ごみ処理量内訳'!AC27</f>
        <v>675</v>
      </c>
      <c r="AP27" s="279">
        <f t="shared" si="8"/>
        <v>2205</v>
      </c>
    </row>
    <row r="28" spans="1:42" s="275" customFormat="1" ht="12" customHeight="1">
      <c r="A28" s="270" t="s">
        <v>502</v>
      </c>
      <c r="B28" s="271" t="s">
        <v>544</v>
      </c>
      <c r="C28" s="270" t="s">
        <v>545</v>
      </c>
      <c r="D28" s="279">
        <f t="shared" si="0"/>
        <v>45177</v>
      </c>
      <c r="E28" s="279">
        <v>45177</v>
      </c>
      <c r="F28" s="279">
        <v>0</v>
      </c>
      <c r="G28" s="279">
        <v>297</v>
      </c>
      <c r="H28" s="279">
        <f>SUM('ごみ搬入量内訳'!E28,+'ごみ搬入量内訳'!AD28)</f>
        <v>12396</v>
      </c>
      <c r="I28" s="279">
        <f>'ごみ搬入量内訳'!BC28</f>
        <v>1676</v>
      </c>
      <c r="J28" s="279">
        <f>'資源化量内訳'!BO28</f>
        <v>383</v>
      </c>
      <c r="K28" s="279">
        <f t="shared" si="1"/>
        <v>14455</v>
      </c>
      <c r="L28" s="279">
        <f t="shared" si="2"/>
        <v>876.6128721700732</v>
      </c>
      <c r="M28" s="279">
        <f>IF(D28&lt;&gt;0,('ごみ搬入量内訳'!BR28+'ごみ処理概要'!J28)/'ごみ処理概要'!D28/365*1000000,"-")</f>
        <v>683.8247489858004</v>
      </c>
      <c r="N28" s="279">
        <f>IF(D28&lt;&gt;0,'ごみ搬入量内訳'!CM28/'ごみ処理概要'!D28/365*1000000,"-")</f>
        <v>192.78812318427276</v>
      </c>
      <c r="O28" s="279">
        <f>'ごみ搬入量内訳'!DH28</f>
        <v>0</v>
      </c>
      <c r="P28" s="279">
        <f>'ごみ処理量内訳'!E28</f>
        <v>11134</v>
      </c>
      <c r="Q28" s="279">
        <f>'ごみ処理量内訳'!N28</f>
        <v>0</v>
      </c>
      <c r="R28" s="279">
        <f t="shared" si="3"/>
        <v>1363</v>
      </c>
      <c r="S28" s="279">
        <f>'ごみ処理量内訳'!G28</f>
        <v>1298</v>
      </c>
      <c r="T28" s="279">
        <f>'ごみ処理量内訳'!L28</f>
        <v>65</v>
      </c>
      <c r="U28" s="279">
        <f>'ごみ処理量内訳'!H28</f>
        <v>0</v>
      </c>
      <c r="V28" s="279">
        <f>'ごみ処理量内訳'!I28</f>
        <v>0</v>
      </c>
      <c r="W28" s="279">
        <f>'ごみ処理量内訳'!J28</f>
        <v>0</v>
      </c>
      <c r="X28" s="279">
        <f>'ごみ処理量内訳'!K28</f>
        <v>0</v>
      </c>
      <c r="Y28" s="279">
        <f>'ごみ処理量内訳'!M28</f>
        <v>0</v>
      </c>
      <c r="Z28" s="279">
        <f>'資源化量内訳'!Y28</f>
        <v>1580</v>
      </c>
      <c r="AA28" s="279">
        <f t="shared" si="4"/>
        <v>14077</v>
      </c>
      <c r="AB28" s="281">
        <f t="shared" si="5"/>
        <v>100</v>
      </c>
      <c r="AC28" s="279">
        <f>'施設資源化量内訳'!Y28</f>
        <v>23</v>
      </c>
      <c r="AD28" s="279">
        <f>'施設資源化量内訳'!AT28</f>
        <v>567</v>
      </c>
      <c r="AE28" s="279">
        <f>'施設資源化量内訳'!BO28</f>
        <v>0</v>
      </c>
      <c r="AF28" s="279">
        <f>'施設資源化量内訳'!CJ28</f>
        <v>0</v>
      </c>
      <c r="AG28" s="279">
        <f>'施設資源化量内訳'!DE28</f>
        <v>0</v>
      </c>
      <c r="AH28" s="279">
        <f>'施設資源化量内訳'!DZ28</f>
        <v>0</v>
      </c>
      <c r="AI28" s="279">
        <f>'施設資源化量内訳'!EU28</f>
        <v>55</v>
      </c>
      <c r="AJ28" s="279">
        <f t="shared" si="6"/>
        <v>645</v>
      </c>
      <c r="AK28" s="281">
        <f t="shared" si="7"/>
        <v>18.035961272475795</v>
      </c>
      <c r="AL28" s="281">
        <f>IF((AA28+J28)&lt;&gt;0,('資源化量内訳'!D28-'資源化量内訳'!R28-'資源化量内訳'!T28-'資源化量内訳'!V28-'資源化量内訳'!U28)/(AA28+J28)*100,"-")</f>
        <v>18.035961272475795</v>
      </c>
      <c r="AM28" s="279">
        <f>'ごみ処理量内訳'!AA28</f>
        <v>0</v>
      </c>
      <c r="AN28" s="279">
        <f>'ごみ処理量内訳'!AB28</f>
        <v>1721</v>
      </c>
      <c r="AO28" s="279">
        <f>'ごみ処理量内訳'!AC28</f>
        <v>206</v>
      </c>
      <c r="AP28" s="279">
        <f t="shared" si="8"/>
        <v>1927</v>
      </c>
    </row>
    <row r="29" spans="1:42" s="275" customFormat="1" ht="12" customHeight="1">
      <c r="A29" s="270" t="s">
        <v>502</v>
      </c>
      <c r="B29" s="271" t="s">
        <v>546</v>
      </c>
      <c r="C29" s="270" t="s">
        <v>547</v>
      </c>
      <c r="D29" s="279">
        <f t="shared" si="0"/>
        <v>56103</v>
      </c>
      <c r="E29" s="279">
        <v>56103</v>
      </c>
      <c r="F29" s="279">
        <v>0</v>
      </c>
      <c r="G29" s="279">
        <v>225</v>
      </c>
      <c r="H29" s="279">
        <f>SUM('ごみ搬入量内訳'!E29,+'ごみ搬入量内訳'!AD29)</f>
        <v>14294</v>
      </c>
      <c r="I29" s="279">
        <f>'ごみ搬入量内訳'!BC29</f>
        <v>2772</v>
      </c>
      <c r="J29" s="279">
        <f>'資源化量内訳'!BO29</f>
        <v>483</v>
      </c>
      <c r="K29" s="279">
        <f t="shared" si="1"/>
        <v>17549</v>
      </c>
      <c r="L29" s="279">
        <f t="shared" si="2"/>
        <v>856.9854028268456</v>
      </c>
      <c r="M29" s="279">
        <f>IF(D29&lt;&gt;0,('ごみ搬入量内訳'!BR29+'ごみ処理概要'!J29)/'ごみ処理概要'!D29/365*1000000,"-")</f>
        <v>698.5195282942162</v>
      </c>
      <c r="N29" s="279">
        <f>IF(D29&lt;&gt;0,'ごみ搬入量内訳'!CM29/'ごみ処理概要'!D29/365*1000000,"-")</f>
        <v>158.46587453262944</v>
      </c>
      <c r="O29" s="279">
        <f>'ごみ搬入量内訳'!DH29</f>
        <v>0</v>
      </c>
      <c r="P29" s="279">
        <f>'ごみ処理量内訳'!E29</f>
        <v>13780</v>
      </c>
      <c r="Q29" s="279">
        <f>'ごみ処理量内訳'!N29</f>
        <v>0</v>
      </c>
      <c r="R29" s="279">
        <f t="shared" si="3"/>
        <v>1282</v>
      </c>
      <c r="S29" s="279">
        <f>'ごみ処理量内訳'!G29</f>
        <v>1282</v>
      </c>
      <c r="T29" s="279">
        <f>'ごみ処理量内訳'!L29</f>
        <v>0</v>
      </c>
      <c r="U29" s="279">
        <f>'ごみ処理量内訳'!H29</f>
        <v>0</v>
      </c>
      <c r="V29" s="279">
        <f>'ごみ処理量内訳'!I29</f>
        <v>0</v>
      </c>
      <c r="W29" s="279">
        <f>'ごみ処理量内訳'!J29</f>
        <v>0</v>
      </c>
      <c r="X29" s="279">
        <f>'ごみ処理量内訳'!K29</f>
        <v>0</v>
      </c>
      <c r="Y29" s="279">
        <f>'ごみ処理量内訳'!M29</f>
        <v>0</v>
      </c>
      <c r="Z29" s="279">
        <f>'資源化量内訳'!Y29</f>
        <v>2002</v>
      </c>
      <c r="AA29" s="279">
        <f t="shared" si="4"/>
        <v>17064</v>
      </c>
      <c r="AB29" s="281">
        <f t="shared" si="5"/>
        <v>100</v>
      </c>
      <c r="AC29" s="279">
        <f>'施設資源化量内訳'!Y29</f>
        <v>0</v>
      </c>
      <c r="AD29" s="279">
        <f>'施設資源化量内訳'!AT29</f>
        <v>562</v>
      </c>
      <c r="AE29" s="279">
        <f>'施設資源化量内訳'!BO29</f>
        <v>0</v>
      </c>
      <c r="AF29" s="279">
        <f>'施設資源化量内訳'!CJ29</f>
        <v>0</v>
      </c>
      <c r="AG29" s="279">
        <f>'施設資源化量内訳'!DE29</f>
        <v>0</v>
      </c>
      <c r="AH29" s="279">
        <f>'施設資源化量内訳'!DZ29</f>
        <v>0</v>
      </c>
      <c r="AI29" s="279">
        <f>'施設資源化量内訳'!EU29</f>
        <v>0</v>
      </c>
      <c r="AJ29" s="279">
        <f t="shared" si="6"/>
        <v>562</v>
      </c>
      <c r="AK29" s="281">
        <f t="shared" si="7"/>
        <v>17.36479170228529</v>
      </c>
      <c r="AL29" s="281">
        <f>IF((AA29+J29)&lt;&gt;0,('資源化量内訳'!D29-'資源化量内訳'!R29-'資源化量内訳'!T29-'資源化量内訳'!V29-'資源化量内訳'!U29)/(AA29+J29)*100,"-")</f>
        <v>17.36479170228529</v>
      </c>
      <c r="AM29" s="279">
        <f>'ごみ処理量内訳'!AA29</f>
        <v>0</v>
      </c>
      <c r="AN29" s="279">
        <f>'ごみ処理量内訳'!AB29</f>
        <v>2162</v>
      </c>
      <c r="AO29" s="279">
        <f>'ごみ処理量内訳'!AC29</f>
        <v>187</v>
      </c>
      <c r="AP29" s="279">
        <f t="shared" si="8"/>
        <v>2349</v>
      </c>
    </row>
    <row r="30" spans="1:42" s="275" customFormat="1" ht="12" customHeight="1">
      <c r="A30" s="270" t="s">
        <v>502</v>
      </c>
      <c r="B30" s="271" t="s">
        <v>548</v>
      </c>
      <c r="C30" s="270" t="s">
        <v>549</v>
      </c>
      <c r="D30" s="279">
        <f t="shared" si="0"/>
        <v>110420</v>
      </c>
      <c r="E30" s="279">
        <v>110420</v>
      </c>
      <c r="F30" s="279">
        <v>0</v>
      </c>
      <c r="G30" s="279">
        <v>2084</v>
      </c>
      <c r="H30" s="279">
        <f>SUM('ごみ搬入量内訳'!E30,+'ごみ搬入量内訳'!AD30)</f>
        <v>31748</v>
      </c>
      <c r="I30" s="279">
        <f>'ごみ搬入量内訳'!BC30</f>
        <v>560</v>
      </c>
      <c r="J30" s="279">
        <f>'資源化量内訳'!BO30</f>
        <v>254</v>
      </c>
      <c r="K30" s="279">
        <f t="shared" si="1"/>
        <v>32562</v>
      </c>
      <c r="L30" s="279">
        <f t="shared" si="2"/>
        <v>807.9239169001049</v>
      </c>
      <c r="M30" s="279">
        <f>IF(D30&lt;&gt;0,('ごみ搬入量内訳'!BR30+'ごみ処理概要'!J30)/'ごみ処理概要'!D30/365*1000000,"-")</f>
        <v>689.9683152496198</v>
      </c>
      <c r="N30" s="279">
        <f>IF(D30&lt;&gt;0,'ごみ搬入量内訳'!CM30/'ごみ処理概要'!D30/365*1000000,"-")</f>
        <v>117.95560165048519</v>
      </c>
      <c r="O30" s="279">
        <f>'ごみ搬入量内訳'!DH30</f>
        <v>0</v>
      </c>
      <c r="P30" s="279">
        <f>'ごみ処理量内訳'!E30</f>
        <v>27027</v>
      </c>
      <c r="Q30" s="279">
        <f>'ごみ処理量内訳'!N30</f>
        <v>0</v>
      </c>
      <c r="R30" s="279">
        <f t="shared" si="3"/>
        <v>2471</v>
      </c>
      <c r="S30" s="279">
        <f>'ごみ処理量内訳'!G30</f>
        <v>2290</v>
      </c>
      <c r="T30" s="279">
        <f>'ごみ処理量内訳'!L30</f>
        <v>181</v>
      </c>
      <c r="U30" s="279">
        <f>'ごみ処理量内訳'!H30</f>
        <v>0</v>
      </c>
      <c r="V30" s="279">
        <f>'ごみ処理量内訳'!I30</f>
        <v>0</v>
      </c>
      <c r="W30" s="279">
        <f>'ごみ処理量内訳'!J30</f>
        <v>0</v>
      </c>
      <c r="X30" s="279">
        <f>'ごみ処理量内訳'!K30</f>
        <v>0</v>
      </c>
      <c r="Y30" s="279">
        <f>'ごみ処理量内訳'!M30</f>
        <v>0</v>
      </c>
      <c r="Z30" s="279">
        <f>'資源化量内訳'!Y30</f>
        <v>2810</v>
      </c>
      <c r="AA30" s="279">
        <f t="shared" si="4"/>
        <v>32308</v>
      </c>
      <c r="AB30" s="281">
        <f t="shared" si="5"/>
        <v>100</v>
      </c>
      <c r="AC30" s="279">
        <f>'施設資源化量内訳'!Y30</f>
        <v>977</v>
      </c>
      <c r="AD30" s="279">
        <f>'施設資源化量内訳'!AT30</f>
        <v>768</v>
      </c>
      <c r="AE30" s="279">
        <f>'施設資源化量内訳'!BO30</f>
        <v>0</v>
      </c>
      <c r="AF30" s="279">
        <f>'施設資源化量内訳'!CJ30</f>
        <v>0</v>
      </c>
      <c r="AG30" s="279">
        <f>'施設資源化量内訳'!DE30</f>
        <v>0</v>
      </c>
      <c r="AH30" s="279">
        <f>'施設資源化量内訳'!DZ30</f>
        <v>0</v>
      </c>
      <c r="AI30" s="279">
        <f>'施設資源化量内訳'!EU30</f>
        <v>181</v>
      </c>
      <c r="AJ30" s="279">
        <f t="shared" si="6"/>
        <v>1926</v>
      </c>
      <c r="AK30" s="281">
        <f t="shared" si="7"/>
        <v>15.324611510349486</v>
      </c>
      <c r="AL30" s="281">
        <f>IF((AA30+J30)&lt;&gt;0,('資源化量内訳'!D30-'資源化量内訳'!R30-'資源化量内訳'!T30-'資源化量内訳'!V30-'資源化量内訳'!U30)/(AA30+J30)*100,"-")</f>
        <v>15.324611510349486</v>
      </c>
      <c r="AM30" s="279">
        <f>'ごみ処理量内訳'!AA30</f>
        <v>0</v>
      </c>
      <c r="AN30" s="279">
        <f>'ごみ処理量内訳'!AB30</f>
        <v>2304</v>
      </c>
      <c r="AO30" s="279">
        <f>'ごみ処理量内訳'!AC30</f>
        <v>182</v>
      </c>
      <c r="AP30" s="279">
        <f t="shared" si="8"/>
        <v>2486</v>
      </c>
    </row>
    <row r="31" spans="1:42" s="275" customFormat="1" ht="12" customHeight="1">
      <c r="A31" s="270" t="s">
        <v>502</v>
      </c>
      <c r="B31" s="271" t="s">
        <v>550</v>
      </c>
      <c r="C31" s="270" t="s">
        <v>551</v>
      </c>
      <c r="D31" s="279">
        <f t="shared" si="0"/>
        <v>56465</v>
      </c>
      <c r="E31" s="279">
        <v>56465</v>
      </c>
      <c r="F31" s="279">
        <v>0</v>
      </c>
      <c r="G31" s="279">
        <v>1594</v>
      </c>
      <c r="H31" s="279">
        <f>SUM('ごみ搬入量内訳'!E31,+'ごみ搬入量内訳'!AD31)</f>
        <v>13261</v>
      </c>
      <c r="I31" s="279">
        <f>'ごみ搬入量内訳'!BC31</f>
        <v>265</v>
      </c>
      <c r="J31" s="279">
        <f>'資源化量内訳'!BO31</f>
        <v>977</v>
      </c>
      <c r="K31" s="279">
        <f t="shared" si="1"/>
        <v>14503</v>
      </c>
      <c r="L31" s="279">
        <f t="shared" si="2"/>
        <v>703.696919779376</v>
      </c>
      <c r="M31" s="279">
        <f>IF(D31&lt;&gt;0,('ごみ搬入量内訳'!BR31+'ごみ処理概要'!J31)/'ごみ処理概要'!D31/365*1000000,"-")</f>
        <v>587.0529567958815</v>
      </c>
      <c r="N31" s="279">
        <f>IF(D31&lt;&gt;0,'ごみ搬入量内訳'!CM31/'ごみ処理概要'!D31/365*1000000,"-")</f>
        <v>116.64396298349443</v>
      </c>
      <c r="O31" s="279">
        <f>'ごみ搬入量内訳'!DH31</f>
        <v>0</v>
      </c>
      <c r="P31" s="279">
        <f>'ごみ処理量内訳'!E31</f>
        <v>9556</v>
      </c>
      <c r="Q31" s="279">
        <f>'ごみ処理量内訳'!N31</f>
        <v>0</v>
      </c>
      <c r="R31" s="279">
        <f t="shared" si="3"/>
        <v>1262</v>
      </c>
      <c r="S31" s="279">
        <f>'ごみ処理量内訳'!G31</f>
        <v>0</v>
      </c>
      <c r="T31" s="279">
        <f>'ごみ処理量内訳'!L31</f>
        <v>1262</v>
      </c>
      <c r="U31" s="279">
        <f>'ごみ処理量内訳'!H31</f>
        <v>0</v>
      </c>
      <c r="V31" s="279">
        <f>'ごみ処理量内訳'!I31</f>
        <v>0</v>
      </c>
      <c r="W31" s="279">
        <f>'ごみ処理量内訳'!J31</f>
        <v>0</v>
      </c>
      <c r="X31" s="279">
        <f>'ごみ処理量内訳'!K31</f>
        <v>0</v>
      </c>
      <c r="Y31" s="279">
        <f>'ごみ処理量内訳'!M31</f>
        <v>0</v>
      </c>
      <c r="Z31" s="279">
        <f>'資源化量内訳'!Y31</f>
        <v>681</v>
      </c>
      <c r="AA31" s="279">
        <f t="shared" si="4"/>
        <v>11499</v>
      </c>
      <c r="AB31" s="281">
        <f t="shared" si="5"/>
        <v>100</v>
      </c>
      <c r="AC31" s="279">
        <f>'施設資源化量内訳'!Y31</f>
        <v>565</v>
      </c>
      <c r="AD31" s="279">
        <f>'施設資源化量内訳'!AT31</f>
        <v>0</v>
      </c>
      <c r="AE31" s="279">
        <f>'施設資源化量内訳'!BO31</f>
        <v>0</v>
      </c>
      <c r="AF31" s="279">
        <f>'施設資源化量内訳'!CJ31</f>
        <v>0</v>
      </c>
      <c r="AG31" s="279">
        <f>'施設資源化量内訳'!DE31</f>
        <v>0</v>
      </c>
      <c r="AH31" s="279">
        <f>'施設資源化量内訳'!DZ31</f>
        <v>0</v>
      </c>
      <c r="AI31" s="279">
        <f>'施設資源化量内訳'!EU31</f>
        <v>675</v>
      </c>
      <c r="AJ31" s="279">
        <f t="shared" si="6"/>
        <v>1240</v>
      </c>
      <c r="AK31" s="281">
        <f t="shared" si="7"/>
        <v>23.22859890990702</v>
      </c>
      <c r="AL31" s="281">
        <f>IF((AA31+J31)&lt;&gt;0,('資源化量内訳'!D31-'資源化量内訳'!R31-'資源化量内訳'!T31-'資源化量内訳'!V31-'資源化量内訳'!U31)/(AA31+J31)*100,"-")</f>
        <v>23.22859890990702</v>
      </c>
      <c r="AM31" s="279">
        <f>'ごみ処理量内訳'!AA31</f>
        <v>0</v>
      </c>
      <c r="AN31" s="279">
        <f>'ごみ処理量内訳'!AB31</f>
        <v>916</v>
      </c>
      <c r="AO31" s="279">
        <f>'ごみ処理量内訳'!AC31</f>
        <v>0</v>
      </c>
      <c r="AP31" s="279">
        <f t="shared" si="8"/>
        <v>916</v>
      </c>
    </row>
    <row r="32" spans="1:42" s="275" customFormat="1" ht="12" customHeight="1">
      <c r="A32" s="270" t="s">
        <v>502</v>
      </c>
      <c r="B32" s="271" t="s">
        <v>552</v>
      </c>
      <c r="C32" s="270" t="s">
        <v>553</v>
      </c>
      <c r="D32" s="279">
        <f t="shared" si="0"/>
        <v>46604</v>
      </c>
      <c r="E32" s="279">
        <v>46604</v>
      </c>
      <c r="F32" s="279">
        <v>0</v>
      </c>
      <c r="G32" s="279">
        <v>899</v>
      </c>
      <c r="H32" s="279">
        <f>SUM('ごみ搬入量内訳'!E32,+'ごみ搬入量内訳'!AD32)</f>
        <v>13263</v>
      </c>
      <c r="I32" s="279">
        <f>'ごみ搬入量内訳'!BC32</f>
        <v>1365</v>
      </c>
      <c r="J32" s="279">
        <f>'資源化量内訳'!BO32</f>
        <v>341</v>
      </c>
      <c r="K32" s="279">
        <f t="shared" si="1"/>
        <v>14969</v>
      </c>
      <c r="L32" s="279">
        <f t="shared" si="2"/>
        <v>879.9879603491029</v>
      </c>
      <c r="M32" s="279">
        <f>IF(D32&lt;&gt;0,('ごみ搬入量内訳'!BR32+'ごみ処理概要'!J32)/'ごみ処理概要'!D32/365*1000000,"-")</f>
        <v>697.7471508706994</v>
      </c>
      <c r="N32" s="279">
        <f>IF(D32&lt;&gt;0,'ごみ搬入量内訳'!CM32/'ごみ処理概要'!D32/365*1000000,"-")</f>
        <v>182.2408094784033</v>
      </c>
      <c r="O32" s="279">
        <f>'ごみ搬入量内訳'!DH32</f>
        <v>0</v>
      </c>
      <c r="P32" s="279">
        <f>'ごみ処理量内訳'!E32</f>
        <v>14512</v>
      </c>
      <c r="Q32" s="279">
        <f>'ごみ処理量内訳'!N32</f>
        <v>0</v>
      </c>
      <c r="R32" s="279">
        <f t="shared" si="3"/>
        <v>1531</v>
      </c>
      <c r="S32" s="279">
        <f>'ごみ処理量内訳'!G32</f>
        <v>823</v>
      </c>
      <c r="T32" s="279">
        <f>'ごみ処理量内訳'!L32</f>
        <v>708</v>
      </c>
      <c r="U32" s="279">
        <f>'ごみ処理量内訳'!H32</f>
        <v>0</v>
      </c>
      <c r="V32" s="279">
        <f>'ごみ処理量内訳'!I32</f>
        <v>0</v>
      </c>
      <c r="W32" s="279">
        <f>'ごみ処理量内訳'!J32</f>
        <v>0</v>
      </c>
      <c r="X32" s="279">
        <f>'ごみ処理量内訳'!K32</f>
        <v>0</v>
      </c>
      <c r="Y32" s="279">
        <f>'ごみ処理量内訳'!M32</f>
        <v>0</v>
      </c>
      <c r="Z32" s="279">
        <f>'資源化量内訳'!Y32</f>
        <v>160</v>
      </c>
      <c r="AA32" s="279">
        <f t="shared" si="4"/>
        <v>16203</v>
      </c>
      <c r="AB32" s="281">
        <f t="shared" si="5"/>
        <v>100</v>
      </c>
      <c r="AC32" s="279">
        <f>'施設資源化量内訳'!Y32</f>
        <v>0</v>
      </c>
      <c r="AD32" s="279">
        <f>'施設資源化量内訳'!AT32</f>
        <v>0</v>
      </c>
      <c r="AE32" s="279">
        <f>'施設資源化量内訳'!BO32</f>
        <v>0</v>
      </c>
      <c r="AF32" s="279">
        <f>'施設資源化量内訳'!CJ32</f>
        <v>0</v>
      </c>
      <c r="AG32" s="279">
        <f>'施設資源化量内訳'!DE32</f>
        <v>0</v>
      </c>
      <c r="AH32" s="279">
        <f>'施設資源化量内訳'!DZ32</f>
        <v>0</v>
      </c>
      <c r="AI32" s="279">
        <f>'施設資源化量内訳'!EU32</f>
        <v>487</v>
      </c>
      <c r="AJ32" s="279">
        <f t="shared" si="6"/>
        <v>487</v>
      </c>
      <c r="AK32" s="281">
        <f t="shared" si="7"/>
        <v>5.971953578336557</v>
      </c>
      <c r="AL32" s="281">
        <f>IF((AA32+J32)&lt;&gt;0,('資源化量内訳'!D32-'資源化量内訳'!R32-'資源化量内訳'!T32-'資源化量内訳'!V32-'資源化量内訳'!U32)/(AA32+J32)*100,"-")</f>
        <v>5.971953578336557</v>
      </c>
      <c r="AM32" s="279">
        <f>'ごみ処理量内訳'!AA32</f>
        <v>0</v>
      </c>
      <c r="AN32" s="279">
        <f>'ごみ処理量内訳'!AB32</f>
        <v>1310</v>
      </c>
      <c r="AO32" s="279">
        <f>'ごみ処理量内訳'!AC32</f>
        <v>221</v>
      </c>
      <c r="AP32" s="279">
        <f t="shared" si="8"/>
        <v>1531</v>
      </c>
    </row>
    <row r="33" spans="1:42" s="275" customFormat="1" ht="12" customHeight="1">
      <c r="A33" s="270" t="s">
        <v>502</v>
      </c>
      <c r="B33" s="271" t="s">
        <v>554</v>
      </c>
      <c r="C33" s="270" t="s">
        <v>555</v>
      </c>
      <c r="D33" s="279">
        <f t="shared" si="0"/>
        <v>44013</v>
      </c>
      <c r="E33" s="279">
        <v>44013</v>
      </c>
      <c r="F33" s="279">
        <v>0</v>
      </c>
      <c r="G33" s="279">
        <v>1116</v>
      </c>
      <c r="H33" s="279">
        <f>SUM('ごみ搬入量内訳'!E33,+'ごみ搬入量内訳'!AD33)</f>
        <v>13398</v>
      </c>
      <c r="I33" s="279">
        <f>'ごみ搬入量内訳'!BC33</f>
        <v>1528</v>
      </c>
      <c r="J33" s="279">
        <f>'資源化量内訳'!BO33</f>
        <v>212</v>
      </c>
      <c r="K33" s="279">
        <f t="shared" si="1"/>
        <v>15138</v>
      </c>
      <c r="L33" s="279">
        <f t="shared" si="2"/>
        <v>942.3118760988737</v>
      </c>
      <c r="M33" s="279">
        <f>IF(D33&lt;&gt;0,('ごみ搬入量内訳'!BR33+'ごみ処理概要'!J33)/'ごみ処理概要'!D33/365*1000000,"-")</f>
        <v>723.0117876131866</v>
      </c>
      <c r="N33" s="279">
        <f>IF(D33&lt;&gt;0,'ごみ搬入量内訳'!CM33/'ごみ処理概要'!D33/365*1000000,"-")</f>
        <v>219.30008848568713</v>
      </c>
      <c r="O33" s="279">
        <f>'ごみ搬入量内訳'!DH33</f>
        <v>0</v>
      </c>
      <c r="P33" s="279">
        <f>'ごみ処理量内訳'!E33</f>
        <v>12880</v>
      </c>
      <c r="Q33" s="279">
        <f>'ごみ処理量内訳'!N33</f>
        <v>0</v>
      </c>
      <c r="R33" s="279">
        <f t="shared" si="3"/>
        <v>2039</v>
      </c>
      <c r="S33" s="279">
        <f>'ごみ処理量内訳'!G33</f>
        <v>1142</v>
      </c>
      <c r="T33" s="279">
        <f>'ごみ処理量内訳'!L33</f>
        <v>588</v>
      </c>
      <c r="U33" s="279">
        <f>'ごみ処理量内訳'!H33</f>
        <v>309</v>
      </c>
      <c r="V33" s="279">
        <f>'ごみ処理量内訳'!I33</f>
        <v>0</v>
      </c>
      <c r="W33" s="279">
        <f>'ごみ処理量内訳'!J33</f>
        <v>0</v>
      </c>
      <c r="X33" s="279">
        <f>'ごみ処理量内訳'!K33</f>
        <v>0</v>
      </c>
      <c r="Y33" s="279">
        <f>'ごみ処理量内訳'!M33</f>
        <v>0</v>
      </c>
      <c r="Z33" s="279">
        <f>'資源化量内訳'!Y33</f>
        <v>316</v>
      </c>
      <c r="AA33" s="279">
        <f t="shared" si="4"/>
        <v>15235</v>
      </c>
      <c r="AB33" s="281">
        <f t="shared" si="5"/>
        <v>100</v>
      </c>
      <c r="AC33" s="279">
        <f>'施設資源化量内訳'!Y33</f>
        <v>432</v>
      </c>
      <c r="AD33" s="279">
        <f>'施設資源化量内訳'!AT33</f>
        <v>526</v>
      </c>
      <c r="AE33" s="279">
        <f>'施設資源化量内訳'!BO33</f>
        <v>167</v>
      </c>
      <c r="AF33" s="279">
        <f>'施設資源化量内訳'!CJ33</f>
        <v>0</v>
      </c>
      <c r="AG33" s="279">
        <f>'施設資源化量内訳'!DE33</f>
        <v>0</v>
      </c>
      <c r="AH33" s="279">
        <f>'施設資源化量内訳'!DZ33</f>
        <v>0</v>
      </c>
      <c r="AI33" s="279">
        <f>'施設資源化量内訳'!EU33</f>
        <v>466</v>
      </c>
      <c r="AJ33" s="279">
        <f t="shared" si="6"/>
        <v>1591</v>
      </c>
      <c r="AK33" s="281">
        <f t="shared" si="7"/>
        <v>13.717874020845471</v>
      </c>
      <c r="AL33" s="281">
        <f>IF((AA33+J33)&lt;&gt;0,('資源化量内訳'!D33-'資源化量内訳'!R33-'資源化量内訳'!T33-'資源化量内訳'!V33-'資源化量内訳'!U33)/(AA33+J33)*100,"-")</f>
        <v>13.717874020845471</v>
      </c>
      <c r="AM33" s="279">
        <f>'ごみ処理量内訳'!AA33</f>
        <v>0</v>
      </c>
      <c r="AN33" s="279">
        <f>'ごみ処理量内訳'!AB33</f>
        <v>1611</v>
      </c>
      <c r="AO33" s="279">
        <f>'ごみ処理量内訳'!AC33</f>
        <v>236</v>
      </c>
      <c r="AP33" s="279">
        <f t="shared" si="8"/>
        <v>1847</v>
      </c>
    </row>
    <row r="34" spans="1:42" s="275" customFormat="1" ht="12" customHeight="1">
      <c r="A34" s="270" t="s">
        <v>502</v>
      </c>
      <c r="B34" s="271" t="s">
        <v>556</v>
      </c>
      <c r="C34" s="270" t="s">
        <v>557</v>
      </c>
      <c r="D34" s="279">
        <f t="shared" si="0"/>
        <v>47404</v>
      </c>
      <c r="E34" s="279">
        <v>47404</v>
      </c>
      <c r="F34" s="279">
        <v>0</v>
      </c>
      <c r="G34" s="279">
        <v>294</v>
      </c>
      <c r="H34" s="279">
        <f>SUM('ごみ搬入量内訳'!E34,+'ごみ搬入量内訳'!AD34)</f>
        <v>11411</v>
      </c>
      <c r="I34" s="279">
        <f>'ごみ搬入量内訳'!BC34</f>
        <v>85</v>
      </c>
      <c r="J34" s="279">
        <f>'資源化量内訳'!BO34</f>
        <v>0</v>
      </c>
      <c r="K34" s="279">
        <f t="shared" si="1"/>
        <v>11496</v>
      </c>
      <c r="L34" s="279">
        <f t="shared" si="2"/>
        <v>664.4141931262953</v>
      </c>
      <c r="M34" s="279">
        <f>IF(D34&lt;&gt;0,('ごみ搬入量内訳'!BR34+'ごみ処理概要'!J34)/'ごみ処理概要'!D34/365*1000000,"-")</f>
        <v>573.1554934963006</v>
      </c>
      <c r="N34" s="279">
        <f>IF(D34&lt;&gt;0,'ごみ搬入量内訳'!CM34/'ごみ処理概要'!D34/365*1000000,"-")</f>
        <v>91.25869962999481</v>
      </c>
      <c r="O34" s="279">
        <f>'ごみ搬入量内訳'!DH34</f>
        <v>0</v>
      </c>
      <c r="P34" s="279">
        <f>'ごみ処理量内訳'!E34</f>
        <v>10377</v>
      </c>
      <c r="Q34" s="279">
        <f>'ごみ処理量内訳'!N34</f>
        <v>0</v>
      </c>
      <c r="R34" s="279">
        <f t="shared" si="3"/>
        <v>1382</v>
      </c>
      <c r="S34" s="279">
        <f>'ごみ処理量内訳'!G34</f>
        <v>0</v>
      </c>
      <c r="T34" s="279">
        <f>'ごみ処理量内訳'!L34</f>
        <v>1382</v>
      </c>
      <c r="U34" s="279">
        <f>'ごみ処理量内訳'!H34</f>
        <v>0</v>
      </c>
      <c r="V34" s="279">
        <f>'ごみ処理量内訳'!I34</f>
        <v>0</v>
      </c>
      <c r="W34" s="279">
        <f>'ごみ処理量内訳'!J34</f>
        <v>0</v>
      </c>
      <c r="X34" s="279">
        <f>'ごみ処理量内訳'!K34</f>
        <v>0</v>
      </c>
      <c r="Y34" s="279">
        <f>'ごみ処理量内訳'!M34</f>
        <v>0</v>
      </c>
      <c r="Z34" s="279">
        <f>'資源化量内訳'!Y34</f>
        <v>0</v>
      </c>
      <c r="AA34" s="279">
        <f t="shared" si="4"/>
        <v>11759</v>
      </c>
      <c r="AB34" s="281">
        <f t="shared" si="5"/>
        <v>100</v>
      </c>
      <c r="AC34" s="279">
        <f>'施設資源化量内訳'!Y34</f>
        <v>673</v>
      </c>
      <c r="AD34" s="279">
        <f>'施設資源化量内訳'!AT34</f>
        <v>0</v>
      </c>
      <c r="AE34" s="279">
        <f>'施設資源化量内訳'!BO34</f>
        <v>0</v>
      </c>
      <c r="AF34" s="279">
        <f>'施設資源化量内訳'!CJ34</f>
        <v>0</v>
      </c>
      <c r="AG34" s="279">
        <f>'施設資源化量内訳'!DE34</f>
        <v>0</v>
      </c>
      <c r="AH34" s="279">
        <f>'施設資源化量内訳'!DZ34</f>
        <v>0</v>
      </c>
      <c r="AI34" s="279">
        <f>'施設資源化量内訳'!EU34</f>
        <v>1382</v>
      </c>
      <c r="AJ34" s="279">
        <f t="shared" si="6"/>
        <v>2055</v>
      </c>
      <c r="AK34" s="281">
        <f t="shared" si="7"/>
        <v>17.475975848286417</v>
      </c>
      <c r="AL34" s="281">
        <f>IF((AA34+J34)&lt;&gt;0,('資源化量内訳'!D34-'資源化量内訳'!R34-'資源化量内訳'!T34-'資源化量内訳'!V34-'資源化量内訳'!U34)/(AA34+J34)*100,"-")</f>
        <v>17.475975848286417</v>
      </c>
      <c r="AM34" s="279">
        <f>'ごみ処理量内訳'!AA34</f>
        <v>0</v>
      </c>
      <c r="AN34" s="279">
        <f>'ごみ処理量内訳'!AB34</f>
        <v>574</v>
      </c>
      <c r="AO34" s="279">
        <f>'ごみ処理量内訳'!AC34</f>
        <v>0</v>
      </c>
      <c r="AP34" s="279">
        <f t="shared" si="8"/>
        <v>574</v>
      </c>
    </row>
    <row r="35" spans="1:42" s="275" customFormat="1" ht="12" customHeight="1">
      <c r="A35" s="270" t="s">
        <v>502</v>
      </c>
      <c r="B35" s="271" t="s">
        <v>558</v>
      </c>
      <c r="C35" s="270" t="s">
        <v>559</v>
      </c>
      <c r="D35" s="279">
        <f t="shared" si="0"/>
        <v>92439</v>
      </c>
      <c r="E35" s="279">
        <v>92439</v>
      </c>
      <c r="F35" s="279">
        <v>0</v>
      </c>
      <c r="G35" s="279">
        <v>2858</v>
      </c>
      <c r="H35" s="279">
        <f>SUM('ごみ搬入量内訳'!E35,+'ごみ搬入量内訳'!AD35)</f>
        <v>31607</v>
      </c>
      <c r="I35" s="279">
        <f>'ごみ搬入量内訳'!BC35</f>
        <v>3344</v>
      </c>
      <c r="J35" s="279">
        <f>'資源化量内訳'!BO35</f>
        <v>357</v>
      </c>
      <c r="K35" s="279">
        <f t="shared" si="1"/>
        <v>35308</v>
      </c>
      <c r="L35" s="279">
        <f t="shared" si="2"/>
        <v>1046.4657403838473</v>
      </c>
      <c r="M35" s="279">
        <f>IF(D35&lt;&gt;0,('ごみ搬入量内訳'!BR35+'ごみ処理概要'!J35)/'ごみ処理概要'!D35/365*1000000,"-")</f>
        <v>722.0163107933303</v>
      </c>
      <c r="N35" s="279">
        <f>IF(D35&lt;&gt;0,'ごみ搬入量内訳'!CM35/'ごみ処理概要'!D35/365*1000000,"-")</f>
        <v>324.4494295905171</v>
      </c>
      <c r="O35" s="279">
        <f>'ごみ搬入量内訳'!DH35</f>
        <v>0</v>
      </c>
      <c r="P35" s="279">
        <f>'ごみ処理量内訳'!E35</f>
        <v>0</v>
      </c>
      <c r="Q35" s="279">
        <f>'ごみ処理量内訳'!N35</f>
        <v>0</v>
      </c>
      <c r="R35" s="279">
        <f t="shared" si="3"/>
        <v>34950</v>
      </c>
      <c r="S35" s="279">
        <f>'ごみ処理量内訳'!G35</f>
        <v>0</v>
      </c>
      <c r="T35" s="279">
        <f>'ごみ処理量内訳'!L35</f>
        <v>10005</v>
      </c>
      <c r="U35" s="279">
        <f>'ごみ処理量内訳'!H35</f>
        <v>0</v>
      </c>
      <c r="V35" s="279">
        <f>'ごみ処理量内訳'!I35</f>
        <v>0</v>
      </c>
      <c r="W35" s="279">
        <f>'ごみ処理量内訳'!J35</f>
        <v>0</v>
      </c>
      <c r="X35" s="279">
        <f>'ごみ処理量内訳'!K35</f>
        <v>24945</v>
      </c>
      <c r="Y35" s="279">
        <f>'ごみ処理量内訳'!M35</f>
        <v>0</v>
      </c>
      <c r="Z35" s="279">
        <f>'資源化量内訳'!Y35</f>
        <v>2869</v>
      </c>
      <c r="AA35" s="279">
        <f t="shared" si="4"/>
        <v>37819</v>
      </c>
      <c r="AB35" s="281">
        <f t="shared" si="5"/>
        <v>100</v>
      </c>
      <c r="AC35" s="279">
        <f>'施設資源化量内訳'!Y35</f>
        <v>3</v>
      </c>
      <c r="AD35" s="279">
        <f>'施設資源化量内訳'!AT35</f>
        <v>0</v>
      </c>
      <c r="AE35" s="279">
        <f>'施設資源化量内訳'!BO35</f>
        <v>0</v>
      </c>
      <c r="AF35" s="279">
        <f>'施設資源化量内訳'!CJ35</f>
        <v>0</v>
      </c>
      <c r="AG35" s="279">
        <f>'施設資源化量内訳'!DE35</f>
        <v>0</v>
      </c>
      <c r="AH35" s="279">
        <f>'施設資源化量内訳'!DZ35</f>
        <v>15364</v>
      </c>
      <c r="AI35" s="279">
        <f>'施設資源化量内訳'!EU35</f>
        <v>2135</v>
      </c>
      <c r="AJ35" s="279">
        <f t="shared" si="6"/>
        <v>17502</v>
      </c>
      <c r="AK35" s="281">
        <f t="shared" si="7"/>
        <v>54.29589270746018</v>
      </c>
      <c r="AL35" s="281">
        <f>IF((AA35+J35)&lt;&gt;0,('資源化量内訳'!D35-'資源化量内訳'!R35-'資源化量内訳'!T35-'資源化量内訳'!V35-'資源化量内訳'!U35)/(AA35+J35)*100,"-")</f>
        <v>14.050712489522214</v>
      </c>
      <c r="AM35" s="279">
        <f>'ごみ処理量内訳'!AA35</f>
        <v>0</v>
      </c>
      <c r="AN35" s="279">
        <f>'ごみ処理量内訳'!AB35</f>
        <v>21</v>
      </c>
      <c r="AO35" s="279">
        <f>'ごみ処理量内訳'!AC35</f>
        <v>1104</v>
      </c>
      <c r="AP35" s="279">
        <f t="shared" si="8"/>
        <v>1125</v>
      </c>
    </row>
    <row r="36" spans="1:42" s="275" customFormat="1" ht="12" customHeight="1">
      <c r="A36" s="270" t="s">
        <v>502</v>
      </c>
      <c r="B36" s="271" t="s">
        <v>560</v>
      </c>
      <c r="C36" s="270" t="s">
        <v>561</v>
      </c>
      <c r="D36" s="279">
        <f t="shared" si="0"/>
        <v>38510</v>
      </c>
      <c r="E36" s="279">
        <v>38510</v>
      </c>
      <c r="F36" s="279">
        <v>0</v>
      </c>
      <c r="G36" s="279">
        <v>1081</v>
      </c>
      <c r="H36" s="279">
        <f>SUM('ごみ搬入量内訳'!E36,+'ごみ搬入量内訳'!AD36)</f>
        <v>9079</v>
      </c>
      <c r="I36" s="279">
        <f>'ごみ搬入量内訳'!BC36</f>
        <v>1777</v>
      </c>
      <c r="J36" s="279">
        <f>'資源化量内訳'!BO36</f>
        <v>118</v>
      </c>
      <c r="K36" s="279">
        <f t="shared" si="1"/>
        <v>10974</v>
      </c>
      <c r="L36" s="279">
        <f t="shared" si="2"/>
        <v>780.7258744393023</v>
      </c>
      <c r="M36" s="279">
        <f>IF(D36&lt;&gt;0,('ごみ搬入量内訳'!BR36+'ごみ処理概要'!J36)/'ごみ処理概要'!D36/365*1000000,"-")</f>
        <v>619.5864443677679</v>
      </c>
      <c r="N36" s="279">
        <f>IF(D36&lt;&gt;0,'ごみ搬入量内訳'!CM36/'ごみ処理概要'!D36/365*1000000,"-")</f>
        <v>161.13943007153455</v>
      </c>
      <c r="O36" s="279">
        <f>'ごみ搬入量内訳'!DH36</f>
        <v>0</v>
      </c>
      <c r="P36" s="279">
        <f>'ごみ処理量内訳'!E36</f>
        <v>9080</v>
      </c>
      <c r="Q36" s="279">
        <f>'ごみ処理量内訳'!N36</f>
        <v>0</v>
      </c>
      <c r="R36" s="279">
        <f t="shared" si="3"/>
        <v>1486</v>
      </c>
      <c r="S36" s="279">
        <f>'ごみ処理量内訳'!G36</f>
        <v>1486</v>
      </c>
      <c r="T36" s="279">
        <f>'ごみ処理量内訳'!L36</f>
        <v>0</v>
      </c>
      <c r="U36" s="279">
        <f>'ごみ処理量内訳'!H36</f>
        <v>0</v>
      </c>
      <c r="V36" s="279">
        <f>'ごみ処理量内訳'!I36</f>
        <v>0</v>
      </c>
      <c r="W36" s="279">
        <f>'ごみ処理量内訳'!J36</f>
        <v>0</v>
      </c>
      <c r="X36" s="279">
        <f>'ごみ処理量内訳'!K36</f>
        <v>0</v>
      </c>
      <c r="Y36" s="279">
        <f>'ごみ処理量内訳'!M36</f>
        <v>0</v>
      </c>
      <c r="Z36" s="279">
        <f>'資源化量内訳'!Y36</f>
        <v>290</v>
      </c>
      <c r="AA36" s="279">
        <f t="shared" si="4"/>
        <v>10856</v>
      </c>
      <c r="AB36" s="281">
        <f t="shared" si="5"/>
        <v>100</v>
      </c>
      <c r="AC36" s="279">
        <f>'施設資源化量内訳'!Y36</f>
        <v>0</v>
      </c>
      <c r="AD36" s="279">
        <f>'施設資源化量内訳'!AT36</f>
        <v>803</v>
      </c>
      <c r="AE36" s="279">
        <f>'施設資源化量内訳'!BO36</f>
        <v>0</v>
      </c>
      <c r="AF36" s="279">
        <f>'施設資源化量内訳'!CJ36</f>
        <v>0</v>
      </c>
      <c r="AG36" s="279">
        <f>'施設資源化量内訳'!DE36</f>
        <v>0</v>
      </c>
      <c r="AH36" s="279">
        <f>'施設資源化量内訳'!DZ36</f>
        <v>0</v>
      </c>
      <c r="AI36" s="279">
        <f>'施設資源化量内訳'!EU36</f>
        <v>0</v>
      </c>
      <c r="AJ36" s="279">
        <f t="shared" si="6"/>
        <v>803</v>
      </c>
      <c r="AK36" s="281">
        <f t="shared" si="7"/>
        <v>11.035174047749226</v>
      </c>
      <c r="AL36" s="281">
        <f>IF((AA36+J36)&lt;&gt;0,('資源化量内訳'!D36-'資源化量内訳'!R36-'資源化量内訳'!T36-'資源化量内訳'!V36-'資源化量内訳'!U36)/(AA36+J36)*100,"-")</f>
        <v>11.035174047749226</v>
      </c>
      <c r="AM36" s="279">
        <f>'ごみ処理量内訳'!AA36</f>
        <v>0</v>
      </c>
      <c r="AN36" s="279">
        <f>'ごみ処理量内訳'!AB36</f>
        <v>1356</v>
      </c>
      <c r="AO36" s="279">
        <f>'ごみ処理量内訳'!AC36</f>
        <v>375</v>
      </c>
      <c r="AP36" s="279">
        <f t="shared" si="8"/>
        <v>1731</v>
      </c>
    </row>
    <row r="37" spans="1:42" s="275" customFormat="1" ht="12" customHeight="1">
      <c r="A37" s="270" t="s">
        <v>502</v>
      </c>
      <c r="B37" s="271" t="s">
        <v>562</v>
      </c>
      <c r="C37" s="270" t="s">
        <v>563</v>
      </c>
      <c r="D37" s="279">
        <f t="shared" si="0"/>
        <v>51252</v>
      </c>
      <c r="E37" s="279">
        <v>51252</v>
      </c>
      <c r="F37" s="279">
        <v>0</v>
      </c>
      <c r="G37" s="279">
        <v>2162</v>
      </c>
      <c r="H37" s="279">
        <f>SUM('ごみ搬入量内訳'!E37,+'ごみ搬入量内訳'!AD37)</f>
        <v>10094</v>
      </c>
      <c r="I37" s="279">
        <f>'ごみ搬入量内訳'!BC37</f>
        <v>2052</v>
      </c>
      <c r="J37" s="279">
        <f>'資源化量内訳'!BO37</f>
        <v>1</v>
      </c>
      <c r="K37" s="279">
        <f t="shared" si="1"/>
        <v>12147</v>
      </c>
      <c r="L37" s="279">
        <f t="shared" si="2"/>
        <v>649.3298223443869</v>
      </c>
      <c r="M37" s="279">
        <f>IF(D37&lt;&gt;0,('ごみ搬入量内訳'!BR37+'ごみ処理概要'!J37)/'ごみ処理概要'!D37/365*1000000,"-")</f>
        <v>557.5993559623199</v>
      </c>
      <c r="N37" s="279">
        <f>IF(D37&lt;&gt;0,'ごみ搬入量内訳'!CM37/'ごみ処理概要'!D37/365*1000000,"-")</f>
        <v>91.73046638206702</v>
      </c>
      <c r="O37" s="279">
        <f>'ごみ搬入量内訳'!DH37</f>
        <v>0</v>
      </c>
      <c r="P37" s="279">
        <f>'ごみ処理量内訳'!E37</f>
        <v>10208</v>
      </c>
      <c r="Q37" s="279">
        <f>'ごみ処理量内訳'!N37</f>
        <v>0</v>
      </c>
      <c r="R37" s="279">
        <f t="shared" si="3"/>
        <v>1367</v>
      </c>
      <c r="S37" s="279">
        <f>'ごみ処理量内訳'!G37</f>
        <v>256</v>
      </c>
      <c r="T37" s="279">
        <f>'ごみ処理量内訳'!L37</f>
        <v>1111</v>
      </c>
      <c r="U37" s="279">
        <f>'ごみ処理量内訳'!H37</f>
        <v>0</v>
      </c>
      <c r="V37" s="279">
        <f>'ごみ処理量内訳'!I37</f>
        <v>0</v>
      </c>
      <c r="W37" s="279">
        <f>'ごみ処理量内訳'!J37</f>
        <v>0</v>
      </c>
      <c r="X37" s="279">
        <f>'ごみ処理量内訳'!K37</f>
        <v>0</v>
      </c>
      <c r="Y37" s="279">
        <f>'ごみ処理量内訳'!M37</f>
        <v>0</v>
      </c>
      <c r="Z37" s="279">
        <f>'資源化量内訳'!Y37</f>
        <v>509</v>
      </c>
      <c r="AA37" s="279">
        <f t="shared" si="4"/>
        <v>12084</v>
      </c>
      <c r="AB37" s="281">
        <f t="shared" si="5"/>
        <v>100</v>
      </c>
      <c r="AC37" s="279">
        <f>'施設資源化量内訳'!Y37</f>
        <v>928</v>
      </c>
      <c r="AD37" s="279">
        <f>'施設資源化量内訳'!AT37</f>
        <v>152</v>
      </c>
      <c r="AE37" s="279">
        <f>'施設資源化量内訳'!BO37</f>
        <v>0</v>
      </c>
      <c r="AF37" s="279">
        <f>'施設資源化量内訳'!CJ37</f>
        <v>0</v>
      </c>
      <c r="AG37" s="279">
        <f>'施設資源化量内訳'!DE37</f>
        <v>0</v>
      </c>
      <c r="AH37" s="279">
        <f>'施設資源化量内訳'!DZ37</f>
        <v>0</v>
      </c>
      <c r="AI37" s="279">
        <f>'施設資源化量内訳'!EU37</f>
        <v>1111</v>
      </c>
      <c r="AJ37" s="279">
        <f t="shared" si="6"/>
        <v>2191</v>
      </c>
      <c r="AK37" s="281">
        <f t="shared" si="7"/>
        <v>22.35002068680182</v>
      </c>
      <c r="AL37" s="281">
        <f>IF((AA37+J37)&lt;&gt;0,('資源化量内訳'!D37-'資源化量内訳'!R37-'資源化量内訳'!T37-'資源化量内訳'!V37-'資源化量内訳'!U37)/(AA37+J37)*100,"-")</f>
        <v>22.35002068680182</v>
      </c>
      <c r="AM37" s="279">
        <f>'ごみ処理量内訳'!AA37</f>
        <v>0</v>
      </c>
      <c r="AN37" s="279">
        <f>'ごみ処理量内訳'!AB37</f>
        <v>355</v>
      </c>
      <c r="AO37" s="279">
        <f>'ごみ処理量内訳'!AC37</f>
        <v>83</v>
      </c>
      <c r="AP37" s="279">
        <f t="shared" si="8"/>
        <v>438</v>
      </c>
    </row>
    <row r="38" spans="1:42" s="275" customFormat="1" ht="12" customHeight="1">
      <c r="A38" s="270" t="s">
        <v>502</v>
      </c>
      <c r="B38" s="271" t="s">
        <v>564</v>
      </c>
      <c r="C38" s="270" t="s">
        <v>565</v>
      </c>
      <c r="D38" s="279">
        <f t="shared" si="0"/>
        <v>45241</v>
      </c>
      <c r="E38" s="279">
        <v>45241</v>
      </c>
      <c r="F38" s="279">
        <v>0</v>
      </c>
      <c r="G38" s="279">
        <v>393</v>
      </c>
      <c r="H38" s="279">
        <f>SUM('ごみ搬入量内訳'!E38,+'ごみ搬入量内訳'!AD38)</f>
        <v>11978</v>
      </c>
      <c r="I38" s="279">
        <f>'ごみ搬入量内訳'!BC38</f>
        <v>38</v>
      </c>
      <c r="J38" s="279">
        <f>'資源化量内訳'!BO38</f>
        <v>521</v>
      </c>
      <c r="K38" s="279">
        <f t="shared" si="1"/>
        <v>12537</v>
      </c>
      <c r="L38" s="279">
        <f t="shared" si="2"/>
        <v>759.2216176804105</v>
      </c>
      <c r="M38" s="279">
        <f>IF(D38&lt;&gt;0,('ごみ搬入量内訳'!BR38+'ごみ処理概要'!J38)/'ごみ処理概要'!D38/365*1000000,"-")</f>
        <v>672.3202041547354</v>
      </c>
      <c r="N38" s="279">
        <f>IF(D38&lt;&gt;0,'ごみ搬入量内訳'!CM38/'ごみ処理概要'!D38/365*1000000,"-")</f>
        <v>86.90141352567512</v>
      </c>
      <c r="O38" s="279">
        <f>'ごみ搬入量内訳'!DH38</f>
        <v>0</v>
      </c>
      <c r="P38" s="279">
        <f>'ごみ処理量内訳'!E38</f>
        <v>7961</v>
      </c>
      <c r="Q38" s="279">
        <f>'ごみ処理量内訳'!N38</f>
        <v>0</v>
      </c>
      <c r="R38" s="279">
        <f t="shared" si="3"/>
        <v>3256</v>
      </c>
      <c r="S38" s="279">
        <f>'ごみ処理量内訳'!G38</f>
        <v>3170</v>
      </c>
      <c r="T38" s="279">
        <f>'ごみ処理量内訳'!L38</f>
        <v>0</v>
      </c>
      <c r="U38" s="279">
        <f>'ごみ処理量内訳'!H38</f>
        <v>86</v>
      </c>
      <c r="V38" s="279">
        <f>'ごみ処理量内訳'!I38</f>
        <v>0</v>
      </c>
      <c r="W38" s="279">
        <f>'ごみ処理量内訳'!J38</f>
        <v>0</v>
      </c>
      <c r="X38" s="279">
        <f>'ごみ処理量内訳'!K38</f>
        <v>0</v>
      </c>
      <c r="Y38" s="279">
        <f>'ごみ処理量内訳'!M38</f>
        <v>0</v>
      </c>
      <c r="Z38" s="279">
        <f>'資源化量内訳'!Y38</f>
        <v>799</v>
      </c>
      <c r="AA38" s="279">
        <f t="shared" si="4"/>
        <v>12016</v>
      </c>
      <c r="AB38" s="281">
        <f t="shared" si="5"/>
        <v>100</v>
      </c>
      <c r="AC38" s="279">
        <f>'施設資源化量内訳'!Y38</f>
        <v>346</v>
      </c>
      <c r="AD38" s="279">
        <f>'施設資源化量内訳'!AT38</f>
        <v>734</v>
      </c>
      <c r="AE38" s="279">
        <f>'施設資源化量内訳'!BO38</f>
        <v>1</v>
      </c>
      <c r="AF38" s="279">
        <f>'施設資源化量内訳'!CJ38</f>
        <v>0</v>
      </c>
      <c r="AG38" s="279">
        <f>'施設資源化量内訳'!DE38</f>
        <v>0</v>
      </c>
      <c r="AH38" s="279">
        <f>'施設資源化量内訳'!DZ38</f>
        <v>0</v>
      </c>
      <c r="AI38" s="279">
        <f>'施設資源化量内訳'!EU38</f>
        <v>0</v>
      </c>
      <c r="AJ38" s="279">
        <f t="shared" si="6"/>
        <v>1081</v>
      </c>
      <c r="AK38" s="281">
        <f t="shared" si="7"/>
        <v>19.15131211613624</v>
      </c>
      <c r="AL38" s="281">
        <f>IF((AA38+J38)&lt;&gt;0,('資源化量内訳'!D38-'資源化量内訳'!R38-'資源化量内訳'!T38-'資源化量内訳'!V38-'資源化量内訳'!U38)/(AA38+J38)*100,"-")</f>
        <v>19.15131211613624</v>
      </c>
      <c r="AM38" s="279">
        <f>'ごみ処理量内訳'!AA38</f>
        <v>0</v>
      </c>
      <c r="AN38" s="279">
        <f>'ごみ処理量内訳'!AB38</f>
        <v>964</v>
      </c>
      <c r="AO38" s="279">
        <f>'ごみ処理量内訳'!AC38</f>
        <v>491</v>
      </c>
      <c r="AP38" s="279">
        <f t="shared" si="8"/>
        <v>1455</v>
      </c>
    </row>
    <row r="39" spans="1:42" s="275" customFormat="1" ht="12" customHeight="1">
      <c r="A39" s="270" t="s">
        <v>502</v>
      </c>
      <c r="B39" s="271" t="s">
        <v>566</v>
      </c>
      <c r="C39" s="270" t="s">
        <v>567</v>
      </c>
      <c r="D39" s="279">
        <f t="shared" si="0"/>
        <v>52834</v>
      </c>
      <c r="E39" s="279">
        <v>52322</v>
      </c>
      <c r="F39" s="279">
        <v>512</v>
      </c>
      <c r="G39" s="279">
        <v>1202</v>
      </c>
      <c r="H39" s="279">
        <f>SUM('ごみ搬入量内訳'!E39,+'ごみ搬入量内訳'!AD39)</f>
        <v>12722</v>
      </c>
      <c r="I39" s="279">
        <f>'ごみ搬入量内訳'!BC39</f>
        <v>2477</v>
      </c>
      <c r="J39" s="279">
        <f>'資源化量内訳'!BO39</f>
        <v>0</v>
      </c>
      <c r="K39" s="279">
        <f t="shared" si="1"/>
        <v>15199</v>
      </c>
      <c r="L39" s="279">
        <f t="shared" si="2"/>
        <v>788.1495985617398</v>
      </c>
      <c r="M39" s="279">
        <f>IF(D39&lt;&gt;0,('ごみ搬入量内訳'!BR39+'ごみ処理概要'!J39)/'ごみ処理概要'!D39/365*1000000,"-")</f>
        <v>598.7738281855654</v>
      </c>
      <c r="N39" s="279">
        <f>IF(D39&lt;&gt;0,'ごみ搬入量内訳'!CM39/'ごみ処理概要'!D39/365*1000000,"-")</f>
        <v>189.37577037617436</v>
      </c>
      <c r="O39" s="279">
        <f>'ごみ搬入量内訳'!DH39</f>
        <v>113</v>
      </c>
      <c r="P39" s="279">
        <f>'ごみ処理量内訳'!E39</f>
        <v>13592</v>
      </c>
      <c r="Q39" s="279">
        <f>'ごみ処理量内訳'!N39</f>
        <v>0</v>
      </c>
      <c r="R39" s="279">
        <f t="shared" si="3"/>
        <v>1350</v>
      </c>
      <c r="S39" s="279">
        <f>'ごみ処理量内訳'!G39</f>
        <v>806</v>
      </c>
      <c r="T39" s="279">
        <f>'ごみ処理量内訳'!L39</f>
        <v>544</v>
      </c>
      <c r="U39" s="279">
        <f>'ごみ処理量内訳'!H39</f>
        <v>0</v>
      </c>
      <c r="V39" s="279">
        <f>'ごみ処理量内訳'!I39</f>
        <v>0</v>
      </c>
      <c r="W39" s="279">
        <f>'ごみ処理量内訳'!J39</f>
        <v>0</v>
      </c>
      <c r="X39" s="279">
        <f>'ごみ処理量内訳'!K39</f>
        <v>0</v>
      </c>
      <c r="Y39" s="279">
        <f>'ごみ処理量内訳'!M39</f>
        <v>0</v>
      </c>
      <c r="Z39" s="279">
        <f>'資源化量内訳'!Y39</f>
        <v>497</v>
      </c>
      <c r="AA39" s="279">
        <f t="shared" si="4"/>
        <v>15439</v>
      </c>
      <c r="AB39" s="281">
        <f t="shared" si="5"/>
        <v>100</v>
      </c>
      <c r="AC39" s="279">
        <f>'施設資源化量内訳'!Y39</f>
        <v>0</v>
      </c>
      <c r="AD39" s="279">
        <f>'施設資源化量内訳'!AT39</f>
        <v>369</v>
      </c>
      <c r="AE39" s="279">
        <f>'施設資源化量内訳'!BO39</f>
        <v>0</v>
      </c>
      <c r="AF39" s="279">
        <f>'施設資源化量内訳'!CJ39</f>
        <v>0</v>
      </c>
      <c r="AG39" s="279">
        <f>'施設資源化量内訳'!DE39</f>
        <v>0</v>
      </c>
      <c r="AH39" s="279">
        <f>'施設資源化量内訳'!DZ39</f>
        <v>0</v>
      </c>
      <c r="AI39" s="279">
        <f>'施設資源化量内訳'!EU39</f>
        <v>559</v>
      </c>
      <c r="AJ39" s="279">
        <f t="shared" si="6"/>
        <v>928</v>
      </c>
      <c r="AK39" s="281">
        <f t="shared" si="7"/>
        <v>9.229872401062245</v>
      </c>
      <c r="AL39" s="281">
        <f>IF((AA39+J39)&lt;&gt;0,('資源化量内訳'!D39-'資源化量内訳'!R39-'資源化量内訳'!T39-'資源化量内訳'!V39-'資源化量内訳'!U39)/(AA39+J39)*100,"-")</f>
        <v>9.229872401062245</v>
      </c>
      <c r="AM39" s="279">
        <f>'ごみ処理量内訳'!AA39</f>
        <v>0</v>
      </c>
      <c r="AN39" s="279">
        <f>'ごみ処理量内訳'!AB39</f>
        <v>632</v>
      </c>
      <c r="AO39" s="279">
        <f>'ごみ処理量内訳'!AC39</f>
        <v>101</v>
      </c>
      <c r="AP39" s="279">
        <f t="shared" si="8"/>
        <v>733</v>
      </c>
    </row>
    <row r="40" spans="1:42" s="275" customFormat="1" ht="12" customHeight="1">
      <c r="A40" s="270" t="s">
        <v>502</v>
      </c>
      <c r="B40" s="271" t="s">
        <v>568</v>
      </c>
      <c r="C40" s="270" t="s">
        <v>569</v>
      </c>
      <c r="D40" s="279">
        <f t="shared" si="0"/>
        <v>34874</v>
      </c>
      <c r="E40" s="279">
        <v>34177</v>
      </c>
      <c r="F40" s="279">
        <v>697</v>
      </c>
      <c r="G40" s="279">
        <v>478</v>
      </c>
      <c r="H40" s="279">
        <f>SUM('ごみ搬入量内訳'!E40,+'ごみ搬入量内訳'!AD40)</f>
        <v>8699</v>
      </c>
      <c r="I40" s="279">
        <f>'ごみ搬入量内訳'!BC40</f>
        <v>525</v>
      </c>
      <c r="J40" s="279">
        <f>'資源化量内訳'!BO40</f>
        <v>97</v>
      </c>
      <c r="K40" s="279">
        <f t="shared" si="1"/>
        <v>9321</v>
      </c>
      <c r="L40" s="279">
        <f t="shared" si="2"/>
        <v>732.2643316330178</v>
      </c>
      <c r="M40" s="279">
        <f>IF(D40&lt;&gt;0,('ごみ搬入量内訳'!BR40+'ごみ処理概要'!J40)/'ごみ処理概要'!D40/365*1000000,"-")</f>
        <v>606.4886428716766</v>
      </c>
      <c r="N40" s="279">
        <f>IF(D40&lt;&gt;0,'ごみ搬入量内訳'!CM40/'ごみ処理概要'!D40/365*1000000,"-")</f>
        <v>125.77568876134124</v>
      </c>
      <c r="O40" s="279">
        <f>'ごみ搬入量内訳'!DH40</f>
        <v>148</v>
      </c>
      <c r="P40" s="279">
        <f>'ごみ処理量内訳'!E40</f>
        <v>8305</v>
      </c>
      <c r="Q40" s="279">
        <f>'ごみ処理量内訳'!N40</f>
        <v>0</v>
      </c>
      <c r="R40" s="279">
        <f t="shared" si="3"/>
        <v>720</v>
      </c>
      <c r="S40" s="279">
        <f>'ごみ処理量内訳'!G40</f>
        <v>331</v>
      </c>
      <c r="T40" s="279">
        <f>'ごみ処理量内訳'!L40</f>
        <v>389</v>
      </c>
      <c r="U40" s="279">
        <f>'ごみ処理量内訳'!H40</f>
        <v>0</v>
      </c>
      <c r="V40" s="279">
        <f>'ごみ処理量内訳'!I40</f>
        <v>0</v>
      </c>
      <c r="W40" s="279">
        <f>'ごみ処理量内訳'!J40</f>
        <v>0</v>
      </c>
      <c r="X40" s="279">
        <f>'ごみ処理量内訳'!K40</f>
        <v>0</v>
      </c>
      <c r="Y40" s="279">
        <f>'ごみ処理量内訳'!M40</f>
        <v>0</v>
      </c>
      <c r="Z40" s="279">
        <f>'資源化量内訳'!Y40</f>
        <v>185</v>
      </c>
      <c r="AA40" s="279">
        <f t="shared" si="4"/>
        <v>9210</v>
      </c>
      <c r="AB40" s="281">
        <f t="shared" si="5"/>
        <v>100</v>
      </c>
      <c r="AC40" s="279">
        <f>'施設資源化量内訳'!Y40</f>
        <v>0</v>
      </c>
      <c r="AD40" s="279">
        <f>'施設資源化量内訳'!AT40</f>
        <v>175</v>
      </c>
      <c r="AE40" s="279">
        <f>'施設資源化量内訳'!BO40</f>
        <v>0</v>
      </c>
      <c r="AF40" s="279">
        <f>'施設資源化量内訳'!CJ40</f>
        <v>0</v>
      </c>
      <c r="AG40" s="279">
        <f>'施設資源化量内訳'!DE40</f>
        <v>0</v>
      </c>
      <c r="AH40" s="279">
        <f>'施設資源化量内訳'!DZ40</f>
        <v>0</v>
      </c>
      <c r="AI40" s="279">
        <f>'施設資源化量内訳'!EU40</f>
        <v>389</v>
      </c>
      <c r="AJ40" s="279">
        <f t="shared" si="6"/>
        <v>564</v>
      </c>
      <c r="AK40" s="281">
        <f t="shared" si="7"/>
        <v>9.08993230901472</v>
      </c>
      <c r="AL40" s="281">
        <f>IF((AA40+J40)&lt;&gt;0,('資源化量内訳'!D40-'資源化量内訳'!R40-'資源化量内訳'!T40-'資源化量内訳'!V40-'資源化量内訳'!U40)/(AA40+J40)*100,"-")</f>
        <v>9.08993230901472</v>
      </c>
      <c r="AM40" s="279">
        <f>'ごみ処理量内訳'!AA40</f>
        <v>0</v>
      </c>
      <c r="AN40" s="279">
        <f>'ごみ処理量内訳'!AB40</f>
        <v>844</v>
      </c>
      <c r="AO40" s="279">
        <f>'ごみ処理量内訳'!AC40</f>
        <v>156</v>
      </c>
      <c r="AP40" s="279">
        <f t="shared" si="8"/>
        <v>1000</v>
      </c>
    </row>
    <row r="41" spans="1:42" s="275" customFormat="1" ht="12" customHeight="1">
      <c r="A41" s="270" t="s">
        <v>502</v>
      </c>
      <c r="B41" s="271" t="s">
        <v>570</v>
      </c>
      <c r="C41" s="270" t="s">
        <v>571</v>
      </c>
      <c r="D41" s="279">
        <f t="shared" si="0"/>
        <v>18243</v>
      </c>
      <c r="E41" s="279">
        <v>18243</v>
      </c>
      <c r="F41" s="279">
        <v>0</v>
      </c>
      <c r="G41" s="279">
        <v>963</v>
      </c>
      <c r="H41" s="279">
        <f>SUM('ごみ搬入量内訳'!E41,+'ごみ搬入量内訳'!AD41)</f>
        <v>8664</v>
      </c>
      <c r="I41" s="279">
        <f>'ごみ搬入量内訳'!BC41</f>
        <v>785</v>
      </c>
      <c r="J41" s="279">
        <f>'資源化量内訳'!BO41</f>
        <v>7</v>
      </c>
      <c r="K41" s="279">
        <f t="shared" si="1"/>
        <v>9456</v>
      </c>
      <c r="L41" s="279">
        <f t="shared" si="2"/>
        <v>1420.0980822818885</v>
      </c>
      <c r="M41" s="279">
        <f>IF(D41&lt;&gt;0,('ごみ搬入量内訳'!BR41+'ごみ処理概要'!J41)/'ごみ処理概要'!D41/365*1000000,"-")</f>
        <v>942.0764879604787</v>
      </c>
      <c r="N41" s="279">
        <f>IF(D41&lt;&gt;0,'ごみ搬入量内訳'!CM41/'ごみ処理概要'!D41/365*1000000,"-")</f>
        <v>478.0215943214098</v>
      </c>
      <c r="O41" s="279">
        <f>'ごみ搬入量内訳'!DH41</f>
        <v>0</v>
      </c>
      <c r="P41" s="279">
        <f>'ごみ処理量内訳'!E41</f>
        <v>8582</v>
      </c>
      <c r="Q41" s="279">
        <f>'ごみ処理量内訳'!N41</f>
        <v>0</v>
      </c>
      <c r="R41" s="279">
        <f t="shared" si="3"/>
        <v>305</v>
      </c>
      <c r="S41" s="279">
        <f>'ごみ処理量内訳'!G41</f>
        <v>305</v>
      </c>
      <c r="T41" s="279">
        <f>'ごみ処理量内訳'!L41</f>
        <v>0</v>
      </c>
      <c r="U41" s="279">
        <f>'ごみ処理量内訳'!H41</f>
        <v>0</v>
      </c>
      <c r="V41" s="279">
        <f>'ごみ処理量内訳'!I41</f>
        <v>0</v>
      </c>
      <c r="W41" s="279">
        <f>'ごみ処理量内訳'!J41</f>
        <v>0</v>
      </c>
      <c r="X41" s="279">
        <f>'ごみ処理量内訳'!K41</f>
        <v>0</v>
      </c>
      <c r="Y41" s="279">
        <f>'ごみ処理量内訳'!M41</f>
        <v>0</v>
      </c>
      <c r="Z41" s="279">
        <f>'資源化量内訳'!Y41</f>
        <v>807</v>
      </c>
      <c r="AA41" s="279">
        <f t="shared" si="4"/>
        <v>9694</v>
      </c>
      <c r="AB41" s="281">
        <f t="shared" si="5"/>
        <v>100</v>
      </c>
      <c r="AC41" s="279">
        <f>'施設資源化量内訳'!Y41</f>
        <v>43</v>
      </c>
      <c r="AD41" s="279">
        <f>'施設資源化量内訳'!AT41</f>
        <v>197</v>
      </c>
      <c r="AE41" s="279">
        <f>'施設資源化量内訳'!BO41</f>
        <v>0</v>
      </c>
      <c r="AF41" s="279">
        <f>'施設資源化量内訳'!CJ41</f>
        <v>0</v>
      </c>
      <c r="AG41" s="279">
        <f>'施設資源化量内訳'!DE41</f>
        <v>0</v>
      </c>
      <c r="AH41" s="279">
        <f>'施設資源化量内訳'!DZ41</f>
        <v>0</v>
      </c>
      <c r="AI41" s="279">
        <f>'施設資源化量内訳'!EU41</f>
        <v>0</v>
      </c>
      <c r="AJ41" s="279">
        <f t="shared" si="6"/>
        <v>240</v>
      </c>
      <c r="AK41" s="281">
        <f t="shared" si="7"/>
        <v>10.864859292856407</v>
      </c>
      <c r="AL41" s="281">
        <f>IF((AA41+J41)&lt;&gt;0,('資源化量内訳'!D41-'資源化量内訳'!R41-'資源化量内訳'!T41-'資源化量内訳'!V41-'資源化量内訳'!U41)/(AA41+J41)*100,"-")</f>
        <v>10.864859292856407</v>
      </c>
      <c r="AM41" s="279">
        <f>'ごみ処理量内訳'!AA41</f>
        <v>0</v>
      </c>
      <c r="AN41" s="279">
        <f>'ごみ処理量内訳'!AB41</f>
        <v>1385</v>
      </c>
      <c r="AO41" s="279">
        <f>'ごみ処理量内訳'!AC41</f>
        <v>96</v>
      </c>
      <c r="AP41" s="279">
        <f t="shared" si="8"/>
        <v>1481</v>
      </c>
    </row>
    <row r="42" spans="1:42" s="275" customFormat="1" ht="12" customHeight="1">
      <c r="A42" s="270" t="s">
        <v>502</v>
      </c>
      <c r="B42" s="271" t="s">
        <v>572</v>
      </c>
      <c r="C42" s="270" t="s">
        <v>573</v>
      </c>
      <c r="D42" s="279">
        <f t="shared" si="0"/>
        <v>22257</v>
      </c>
      <c r="E42" s="279">
        <v>22257</v>
      </c>
      <c r="F42" s="279">
        <v>0</v>
      </c>
      <c r="G42" s="279">
        <v>95</v>
      </c>
      <c r="H42" s="279">
        <f>SUM('ごみ搬入量内訳'!E42,+'ごみ搬入量内訳'!AD42)</f>
        <v>5385</v>
      </c>
      <c r="I42" s="279">
        <f>'ごみ搬入量内訳'!BC42</f>
        <v>415</v>
      </c>
      <c r="J42" s="279">
        <f>'資源化量内訳'!BO42</f>
        <v>249</v>
      </c>
      <c r="K42" s="279">
        <f t="shared" si="1"/>
        <v>6049</v>
      </c>
      <c r="L42" s="279">
        <f t="shared" si="2"/>
        <v>744.6018214371221</v>
      </c>
      <c r="M42" s="279">
        <f>IF(D42&lt;&gt;0,('ごみ搬入量内訳'!BR42+'ごみ処理概要'!J42)/'ごみ処理概要'!D42/365*1000000,"-")</f>
        <v>621.0144138122469</v>
      </c>
      <c r="N42" s="279">
        <f>IF(D42&lt;&gt;0,'ごみ搬入量内訳'!CM42/'ごみ処理概要'!D42/365*1000000,"-")</f>
        <v>123.5874076248753</v>
      </c>
      <c r="O42" s="279">
        <f>'ごみ搬入量内訳'!DH42</f>
        <v>0</v>
      </c>
      <c r="P42" s="279">
        <f>'ごみ処理量内訳'!E42</f>
        <v>4934</v>
      </c>
      <c r="Q42" s="279">
        <f>'ごみ処理量内訳'!N42</f>
        <v>0</v>
      </c>
      <c r="R42" s="279">
        <f t="shared" si="3"/>
        <v>859</v>
      </c>
      <c r="S42" s="279">
        <f>'ごみ処理量内訳'!G42</f>
        <v>464</v>
      </c>
      <c r="T42" s="279">
        <f>'ごみ処理量内訳'!L42</f>
        <v>395</v>
      </c>
      <c r="U42" s="279">
        <f>'ごみ処理量内訳'!H42</f>
        <v>0</v>
      </c>
      <c r="V42" s="279">
        <f>'ごみ処理量内訳'!I42</f>
        <v>0</v>
      </c>
      <c r="W42" s="279">
        <f>'ごみ処理量内訳'!J42</f>
        <v>0</v>
      </c>
      <c r="X42" s="279">
        <f>'ごみ処理量内訳'!K42</f>
        <v>0</v>
      </c>
      <c r="Y42" s="279">
        <f>'ごみ処理量内訳'!M42</f>
        <v>0</v>
      </c>
      <c r="Z42" s="279">
        <f>'資源化量内訳'!Y42</f>
        <v>0</v>
      </c>
      <c r="AA42" s="279">
        <f t="shared" si="4"/>
        <v>5793</v>
      </c>
      <c r="AB42" s="281">
        <f t="shared" si="5"/>
        <v>100</v>
      </c>
      <c r="AC42" s="279">
        <f>'施設資源化量内訳'!Y42</f>
        <v>144</v>
      </c>
      <c r="AD42" s="279">
        <f>'施設資源化量内訳'!AT42</f>
        <v>163</v>
      </c>
      <c r="AE42" s="279">
        <f>'施設資源化量内訳'!BO42</f>
        <v>0</v>
      </c>
      <c r="AF42" s="279">
        <f>'施設資源化量内訳'!CJ42</f>
        <v>0</v>
      </c>
      <c r="AG42" s="279">
        <f>'施設資源化量内訳'!DE42</f>
        <v>0</v>
      </c>
      <c r="AH42" s="279">
        <f>'施設資源化量内訳'!DZ42</f>
        <v>0</v>
      </c>
      <c r="AI42" s="279">
        <f>'施設資源化量内訳'!EU42</f>
        <v>341</v>
      </c>
      <c r="AJ42" s="279">
        <f t="shared" si="6"/>
        <v>648</v>
      </c>
      <c r="AK42" s="281">
        <f t="shared" si="7"/>
        <v>14.846077457795431</v>
      </c>
      <c r="AL42" s="281">
        <f>IF((AA42+J42)&lt;&gt;0,('資源化量内訳'!D42-'資源化量内訳'!R42-'資源化量内訳'!T42-'資源化量内訳'!V42-'資源化量内訳'!U42)/(AA42+J42)*100,"-")</f>
        <v>14.846077457795431</v>
      </c>
      <c r="AM42" s="279">
        <f>'ごみ処理量内訳'!AA42</f>
        <v>0</v>
      </c>
      <c r="AN42" s="279">
        <f>'ごみ処理量内訳'!AB42</f>
        <v>559</v>
      </c>
      <c r="AO42" s="279">
        <f>'ごみ処理量内訳'!AC42</f>
        <v>137</v>
      </c>
      <c r="AP42" s="279">
        <f t="shared" si="8"/>
        <v>696</v>
      </c>
    </row>
    <row r="43" spans="1:42" s="275" customFormat="1" ht="12" customHeight="1">
      <c r="A43" s="270" t="s">
        <v>502</v>
      </c>
      <c r="B43" s="271" t="s">
        <v>574</v>
      </c>
      <c r="C43" s="270" t="s">
        <v>575</v>
      </c>
      <c r="D43" s="279">
        <f t="shared" si="0"/>
        <v>37745</v>
      </c>
      <c r="E43" s="279">
        <v>37745</v>
      </c>
      <c r="F43" s="279">
        <v>0</v>
      </c>
      <c r="G43" s="279">
        <v>266</v>
      </c>
      <c r="H43" s="279">
        <f>SUM('ごみ搬入量内訳'!E43,+'ごみ搬入量内訳'!AD43)</f>
        <v>11321</v>
      </c>
      <c r="I43" s="279">
        <f>'ごみ搬入量内訳'!BC43</f>
        <v>2161</v>
      </c>
      <c r="J43" s="279">
        <f>'資源化量内訳'!BO43</f>
        <v>123</v>
      </c>
      <c r="K43" s="279">
        <f t="shared" si="1"/>
        <v>13605</v>
      </c>
      <c r="L43" s="279">
        <f t="shared" si="2"/>
        <v>987.5208001785595</v>
      </c>
      <c r="M43" s="279">
        <f>IF(D43&lt;&gt;0,('ごみ搬入量内訳'!BR43+'ごみ処理概要'!J43)/'ごみ処理概要'!D43/365*1000000,"-")</f>
        <v>761.4906809756168</v>
      </c>
      <c r="N43" s="279">
        <f>IF(D43&lt;&gt;0,'ごみ搬入量内訳'!CM43/'ごみ処理概要'!D43/365*1000000,"-")</f>
        <v>226.03011920294261</v>
      </c>
      <c r="O43" s="279">
        <f>'ごみ搬入量内訳'!DH43</f>
        <v>0</v>
      </c>
      <c r="P43" s="279">
        <f>'ごみ処理量内訳'!E43</f>
        <v>9483</v>
      </c>
      <c r="Q43" s="279">
        <f>'ごみ処理量内訳'!N43</f>
        <v>0</v>
      </c>
      <c r="R43" s="279">
        <f t="shared" si="3"/>
        <v>2367</v>
      </c>
      <c r="S43" s="279">
        <f>'ごみ処理量内訳'!G43</f>
        <v>905</v>
      </c>
      <c r="T43" s="279">
        <f>'ごみ処理量内訳'!L43</f>
        <v>875</v>
      </c>
      <c r="U43" s="279">
        <f>'ごみ処理量内訳'!H43</f>
        <v>587</v>
      </c>
      <c r="V43" s="279">
        <f>'ごみ処理量内訳'!I43</f>
        <v>0</v>
      </c>
      <c r="W43" s="279">
        <f>'ごみ処理量内訳'!J43</f>
        <v>0</v>
      </c>
      <c r="X43" s="279">
        <f>'ごみ処理量内訳'!K43</f>
        <v>0</v>
      </c>
      <c r="Y43" s="279">
        <f>'ごみ処理量内訳'!M43</f>
        <v>0</v>
      </c>
      <c r="Z43" s="279">
        <f>'資源化量内訳'!Y43</f>
        <v>1634</v>
      </c>
      <c r="AA43" s="279">
        <f t="shared" si="4"/>
        <v>13484</v>
      </c>
      <c r="AB43" s="281">
        <f t="shared" si="5"/>
        <v>100</v>
      </c>
      <c r="AC43" s="279">
        <f>'施設資源化量内訳'!Y43</f>
        <v>0</v>
      </c>
      <c r="AD43" s="279">
        <f>'施設資源化量内訳'!AT43</f>
        <v>0</v>
      </c>
      <c r="AE43" s="279">
        <f>'施設資源化量内訳'!BO43</f>
        <v>587</v>
      </c>
      <c r="AF43" s="279">
        <f>'施設資源化量内訳'!CJ43</f>
        <v>0</v>
      </c>
      <c r="AG43" s="279">
        <f>'施設資源化量内訳'!DE43</f>
        <v>0</v>
      </c>
      <c r="AH43" s="279">
        <f>'施設資源化量内訳'!DZ43</f>
        <v>0</v>
      </c>
      <c r="AI43" s="279">
        <f>'施設資源化量内訳'!EU43</f>
        <v>875</v>
      </c>
      <c r="AJ43" s="279">
        <f t="shared" si="6"/>
        <v>1462</v>
      </c>
      <c r="AK43" s="281">
        <f t="shared" si="7"/>
        <v>23.656941280223414</v>
      </c>
      <c r="AL43" s="281">
        <f>IF((AA43+J43)&lt;&gt;0,('資源化量内訳'!D43-'資源化量内訳'!R43-'資源化量内訳'!T43-'資源化量内訳'!V43-'資源化量内訳'!U43)/(AA43+J43)*100,"-")</f>
        <v>23.656941280223414</v>
      </c>
      <c r="AM43" s="279">
        <f>'ごみ処理量内訳'!AA43</f>
        <v>0</v>
      </c>
      <c r="AN43" s="279">
        <f>'ごみ処理量内訳'!AB43</f>
        <v>1509</v>
      </c>
      <c r="AO43" s="279">
        <f>'ごみ処理量内訳'!AC43</f>
        <v>293</v>
      </c>
      <c r="AP43" s="279">
        <f t="shared" si="8"/>
        <v>1802</v>
      </c>
    </row>
    <row r="44" spans="1:42" s="275" customFormat="1" ht="12" customHeight="1">
      <c r="A44" s="270" t="s">
        <v>502</v>
      </c>
      <c r="B44" s="271" t="s">
        <v>576</v>
      </c>
      <c r="C44" s="270" t="s">
        <v>577</v>
      </c>
      <c r="D44" s="279">
        <f t="shared" si="0"/>
        <v>20755</v>
      </c>
      <c r="E44" s="279">
        <v>20755</v>
      </c>
      <c r="F44" s="279">
        <v>0</v>
      </c>
      <c r="G44" s="279">
        <v>95</v>
      </c>
      <c r="H44" s="279">
        <f>SUM('ごみ搬入量内訳'!E44,+'ごみ搬入量内訳'!AD44)</f>
        <v>4895</v>
      </c>
      <c r="I44" s="279">
        <f>'ごみ搬入量内訳'!BC44</f>
        <v>935</v>
      </c>
      <c r="J44" s="279">
        <f>'資源化量内訳'!BO44</f>
        <v>282</v>
      </c>
      <c r="K44" s="279">
        <f t="shared" si="1"/>
        <v>6112</v>
      </c>
      <c r="L44" s="279">
        <f t="shared" si="2"/>
        <v>806.8034439629994</v>
      </c>
      <c r="M44" s="279">
        <f>IF(D44&lt;&gt;0,('ごみ搬入量内訳'!BR44+'ごみ処理概要'!J44)/'ごみ処理概要'!D44/365*1000000,"-")</f>
        <v>683.9084821944209</v>
      </c>
      <c r="N44" s="279">
        <f>IF(D44&lt;&gt;0,'ごみ搬入量内訳'!CM44/'ごみ処理概要'!D44/365*1000000,"-")</f>
        <v>122.89496176857861</v>
      </c>
      <c r="O44" s="279">
        <f>'ごみ搬入量内訳'!DH44</f>
        <v>0</v>
      </c>
      <c r="P44" s="279">
        <f>'ごみ処理量内訳'!E44</f>
        <v>4719</v>
      </c>
      <c r="Q44" s="279">
        <f>'ごみ処理量内訳'!N44</f>
        <v>0</v>
      </c>
      <c r="R44" s="279">
        <f t="shared" si="3"/>
        <v>425</v>
      </c>
      <c r="S44" s="279">
        <f>'ごみ処理量内訳'!G44</f>
        <v>261</v>
      </c>
      <c r="T44" s="279">
        <f>'ごみ処理量内訳'!L44</f>
        <v>164</v>
      </c>
      <c r="U44" s="279">
        <f>'ごみ処理量内訳'!H44</f>
        <v>0</v>
      </c>
      <c r="V44" s="279">
        <f>'ごみ処理量内訳'!I44</f>
        <v>0</v>
      </c>
      <c r="W44" s="279">
        <f>'ごみ処理量内訳'!J44</f>
        <v>0</v>
      </c>
      <c r="X44" s="279">
        <f>'ごみ処理量内訳'!K44</f>
        <v>0</v>
      </c>
      <c r="Y44" s="279">
        <f>'ごみ処理量内訳'!M44</f>
        <v>0</v>
      </c>
      <c r="Z44" s="279">
        <f>'資源化量内訳'!Y44</f>
        <v>686</v>
      </c>
      <c r="AA44" s="279">
        <f t="shared" si="4"/>
        <v>5830</v>
      </c>
      <c r="AB44" s="281">
        <f t="shared" si="5"/>
        <v>100</v>
      </c>
      <c r="AC44" s="279">
        <f>'施設資源化量内訳'!Y44</f>
        <v>0</v>
      </c>
      <c r="AD44" s="279">
        <f>'施設資源化量内訳'!AT44</f>
        <v>118</v>
      </c>
      <c r="AE44" s="279">
        <f>'施設資源化量内訳'!BO44</f>
        <v>0</v>
      </c>
      <c r="AF44" s="279">
        <f>'施設資源化量内訳'!CJ44</f>
        <v>0</v>
      </c>
      <c r="AG44" s="279">
        <f>'施設資源化量内訳'!DE44</f>
        <v>0</v>
      </c>
      <c r="AH44" s="279">
        <f>'施設資源化量内訳'!DZ44</f>
        <v>0</v>
      </c>
      <c r="AI44" s="279">
        <f>'施設資源化量内訳'!EU44</f>
        <v>164</v>
      </c>
      <c r="AJ44" s="279">
        <f t="shared" si="6"/>
        <v>282</v>
      </c>
      <c r="AK44" s="281">
        <f t="shared" si="7"/>
        <v>20.451570680628272</v>
      </c>
      <c r="AL44" s="281">
        <f>IF((AA44+J44)&lt;&gt;0,('資源化量内訳'!D44-'資源化量内訳'!R44-'資源化量内訳'!T44-'資源化量内訳'!V44-'資源化量内訳'!U44)/(AA44+J44)*100,"-")</f>
        <v>20.451570680628272</v>
      </c>
      <c r="AM44" s="279">
        <f>'ごみ処理量内訳'!AA44</f>
        <v>0</v>
      </c>
      <c r="AN44" s="279">
        <f>'ごみ処理量内訳'!AB44</f>
        <v>664</v>
      </c>
      <c r="AO44" s="279">
        <f>'ごみ処理量内訳'!AC44</f>
        <v>143</v>
      </c>
      <c r="AP44" s="279">
        <f t="shared" si="8"/>
        <v>807</v>
      </c>
    </row>
    <row r="45" spans="1:42" s="275" customFormat="1" ht="12" customHeight="1">
      <c r="A45" s="270" t="s">
        <v>502</v>
      </c>
      <c r="B45" s="271" t="s">
        <v>578</v>
      </c>
      <c r="C45" s="270" t="s">
        <v>579</v>
      </c>
      <c r="D45" s="279">
        <f t="shared" si="0"/>
        <v>17545</v>
      </c>
      <c r="E45" s="279">
        <v>17545</v>
      </c>
      <c r="F45" s="279">
        <v>0</v>
      </c>
      <c r="G45" s="279">
        <v>292</v>
      </c>
      <c r="H45" s="279">
        <f>SUM('ごみ搬入量内訳'!E45,+'ごみ搬入量内訳'!AD45)</f>
        <v>5130</v>
      </c>
      <c r="I45" s="279">
        <f>'ごみ搬入量内訳'!BC45</f>
        <v>317</v>
      </c>
      <c r="J45" s="279">
        <f>'資源化量内訳'!BO45</f>
        <v>234</v>
      </c>
      <c r="K45" s="279">
        <f t="shared" si="1"/>
        <v>5681</v>
      </c>
      <c r="L45" s="279">
        <f t="shared" si="2"/>
        <v>887.1122007206518</v>
      </c>
      <c r="M45" s="279">
        <f>IF(D45&lt;&gt;0,('ごみ搬入量内訳'!BR45+'ごみ処理概要'!J45)/'ごみ処理概要'!D45/365*1000000,"-")</f>
        <v>726.8979571122397</v>
      </c>
      <c r="N45" s="279">
        <f>IF(D45&lt;&gt;0,'ごみ搬入量内訳'!CM45/'ごみ処理概要'!D45/365*1000000,"-")</f>
        <v>160.21424360841203</v>
      </c>
      <c r="O45" s="279">
        <f>'ごみ搬入量内訳'!DH45</f>
        <v>0</v>
      </c>
      <c r="P45" s="279">
        <f>'ごみ処理量内訳'!E45</f>
        <v>5440</v>
      </c>
      <c r="Q45" s="279">
        <f>'ごみ処理量内訳'!N45</f>
        <v>0</v>
      </c>
      <c r="R45" s="279">
        <f t="shared" si="3"/>
        <v>670</v>
      </c>
      <c r="S45" s="279">
        <f>'ごみ処理量内訳'!G45</f>
        <v>369</v>
      </c>
      <c r="T45" s="279">
        <f>'ごみ処理量内訳'!L45</f>
        <v>301</v>
      </c>
      <c r="U45" s="279">
        <f>'ごみ処理量内訳'!H45</f>
        <v>0</v>
      </c>
      <c r="V45" s="279">
        <f>'ごみ処理量内訳'!I45</f>
        <v>0</v>
      </c>
      <c r="W45" s="279">
        <f>'ごみ処理量内訳'!J45</f>
        <v>0</v>
      </c>
      <c r="X45" s="279">
        <f>'ごみ処理量内訳'!K45</f>
        <v>0</v>
      </c>
      <c r="Y45" s="279">
        <f>'ごみ処理量内訳'!M45</f>
        <v>0</v>
      </c>
      <c r="Z45" s="279">
        <f>'資源化量内訳'!Y45</f>
        <v>66</v>
      </c>
      <c r="AA45" s="279">
        <f t="shared" si="4"/>
        <v>6176</v>
      </c>
      <c r="AB45" s="281">
        <f t="shared" si="5"/>
        <v>100</v>
      </c>
      <c r="AC45" s="279">
        <f>'施設資源化量内訳'!Y45</f>
        <v>79</v>
      </c>
      <c r="AD45" s="279">
        <f>'施設資源化量内訳'!AT45</f>
        <v>0</v>
      </c>
      <c r="AE45" s="279">
        <f>'施設資源化量内訳'!BO45</f>
        <v>0</v>
      </c>
      <c r="AF45" s="279">
        <f>'施設資源化量内訳'!CJ45</f>
        <v>0</v>
      </c>
      <c r="AG45" s="279">
        <f>'施設資源化量内訳'!DE45</f>
        <v>0</v>
      </c>
      <c r="AH45" s="279">
        <f>'施設資源化量内訳'!DZ45</f>
        <v>0</v>
      </c>
      <c r="AI45" s="279">
        <f>'施設資源化量内訳'!EU45</f>
        <v>208</v>
      </c>
      <c r="AJ45" s="279">
        <f t="shared" si="6"/>
        <v>287</v>
      </c>
      <c r="AK45" s="281">
        <f t="shared" si="7"/>
        <v>9.157566302652107</v>
      </c>
      <c r="AL45" s="281">
        <f>IF((AA45+J45)&lt;&gt;0,('資源化量内訳'!D45-'資源化量内訳'!R45-'資源化量内訳'!T45-'資源化量内訳'!V45-'資源化量内訳'!U45)/(AA45+J45)*100,"-")</f>
        <v>9.157566302652107</v>
      </c>
      <c r="AM45" s="279">
        <f>'ごみ処理量内訳'!AA45</f>
        <v>0</v>
      </c>
      <c r="AN45" s="279">
        <f>'ごみ処理量内訳'!AB45</f>
        <v>577</v>
      </c>
      <c r="AO45" s="279">
        <f>'ごみ処理量内訳'!AC45</f>
        <v>93</v>
      </c>
      <c r="AP45" s="279">
        <f t="shared" si="8"/>
        <v>670</v>
      </c>
    </row>
    <row r="46" spans="1:42" s="275" customFormat="1" ht="12" customHeight="1">
      <c r="A46" s="270" t="s">
        <v>502</v>
      </c>
      <c r="B46" s="271" t="s">
        <v>580</v>
      </c>
      <c r="C46" s="270" t="s">
        <v>581</v>
      </c>
      <c r="D46" s="279">
        <f t="shared" si="0"/>
        <v>46752</v>
      </c>
      <c r="E46" s="279">
        <v>46752</v>
      </c>
      <c r="F46" s="279">
        <v>0</v>
      </c>
      <c r="G46" s="279">
        <v>771</v>
      </c>
      <c r="H46" s="279">
        <f>SUM('ごみ搬入量内訳'!E46,+'ごみ搬入量内訳'!AD46)</f>
        <v>16800</v>
      </c>
      <c r="I46" s="279">
        <f>'ごみ搬入量内訳'!BC46</f>
        <v>1974</v>
      </c>
      <c r="J46" s="279">
        <f>'資源化量内訳'!BO46</f>
        <v>431</v>
      </c>
      <c r="K46" s="279">
        <f t="shared" si="1"/>
        <v>19205</v>
      </c>
      <c r="L46" s="279">
        <f t="shared" si="2"/>
        <v>1125.4371653868152</v>
      </c>
      <c r="M46" s="279">
        <f>IF(D46&lt;&gt;0,('ごみ搬入量内訳'!BR46+'ごみ処理概要'!J46)/'ごみ処理概要'!D46/365*1000000,"-")</f>
        <v>819.4213946161852</v>
      </c>
      <c r="N46" s="279">
        <f>IF(D46&lt;&gt;0,'ごみ搬入量内訳'!CM46/'ごみ処理概要'!D46/365*1000000,"-")</f>
        <v>306.01577077062996</v>
      </c>
      <c r="O46" s="279">
        <f>'ごみ搬入量内訳'!DH46</f>
        <v>0</v>
      </c>
      <c r="P46" s="279">
        <f>'ごみ処理量内訳'!E46</f>
        <v>16197</v>
      </c>
      <c r="Q46" s="279">
        <f>'ごみ処理量内訳'!N46</f>
        <v>0</v>
      </c>
      <c r="R46" s="279">
        <f t="shared" si="3"/>
        <v>1902</v>
      </c>
      <c r="S46" s="279">
        <f>'ごみ処理量内訳'!G46</f>
        <v>1767</v>
      </c>
      <c r="T46" s="279">
        <f>'ごみ処理量内訳'!L46</f>
        <v>135</v>
      </c>
      <c r="U46" s="279">
        <f>'ごみ処理量内訳'!H46</f>
        <v>0</v>
      </c>
      <c r="V46" s="279">
        <f>'ごみ処理量内訳'!I46</f>
        <v>0</v>
      </c>
      <c r="W46" s="279">
        <f>'ごみ処理量内訳'!J46</f>
        <v>0</v>
      </c>
      <c r="X46" s="279">
        <f>'ごみ処理量内訳'!K46</f>
        <v>0</v>
      </c>
      <c r="Y46" s="279">
        <f>'ごみ処理量内訳'!M46</f>
        <v>0</v>
      </c>
      <c r="Z46" s="279">
        <f>'資源化量内訳'!Y46</f>
        <v>766</v>
      </c>
      <c r="AA46" s="279">
        <f t="shared" si="4"/>
        <v>18865</v>
      </c>
      <c r="AB46" s="281">
        <f t="shared" si="5"/>
        <v>100</v>
      </c>
      <c r="AC46" s="279">
        <f>'施設資源化量内訳'!Y46</f>
        <v>0</v>
      </c>
      <c r="AD46" s="279">
        <f>'施設資源化量内訳'!AT46</f>
        <v>839</v>
      </c>
      <c r="AE46" s="279">
        <f>'施設資源化量内訳'!BO46</f>
        <v>0</v>
      </c>
      <c r="AF46" s="279">
        <f>'施設資源化量内訳'!CJ46</f>
        <v>0</v>
      </c>
      <c r="AG46" s="279">
        <f>'施設資源化量内訳'!DE46</f>
        <v>0</v>
      </c>
      <c r="AH46" s="279">
        <f>'施設資源化量内訳'!DZ46</f>
        <v>0</v>
      </c>
      <c r="AI46" s="279">
        <f>'施設資源化量内訳'!EU46</f>
        <v>122</v>
      </c>
      <c r="AJ46" s="279">
        <f t="shared" si="6"/>
        <v>961</v>
      </c>
      <c r="AK46" s="281">
        <f t="shared" si="7"/>
        <v>11.183665008291873</v>
      </c>
      <c r="AL46" s="281">
        <f>IF((AA46+J46)&lt;&gt;0,('資源化量内訳'!D46-'資源化量内訳'!R46-'資源化量内訳'!T46-'資源化量内訳'!V46-'資源化量内訳'!U46)/(AA46+J46)*100,"-")</f>
        <v>11.183665008291873</v>
      </c>
      <c r="AM46" s="279">
        <f>'ごみ処理量内訳'!AA46</f>
        <v>0</v>
      </c>
      <c r="AN46" s="279">
        <f>'ごみ処理量内訳'!AB46</f>
        <v>2094</v>
      </c>
      <c r="AO46" s="279">
        <f>'ごみ処理量内訳'!AC46</f>
        <v>436</v>
      </c>
      <c r="AP46" s="279">
        <f t="shared" si="8"/>
        <v>2530</v>
      </c>
    </row>
    <row r="47" spans="1:42" s="275" customFormat="1" ht="12" customHeight="1">
      <c r="A47" s="270" t="s">
        <v>502</v>
      </c>
      <c r="B47" s="271" t="s">
        <v>582</v>
      </c>
      <c r="C47" s="270" t="s">
        <v>583</v>
      </c>
      <c r="D47" s="279">
        <f t="shared" si="0"/>
        <v>10487</v>
      </c>
      <c r="E47" s="279">
        <v>10487</v>
      </c>
      <c r="F47" s="279">
        <v>0</v>
      </c>
      <c r="G47" s="279">
        <v>106</v>
      </c>
      <c r="H47" s="279">
        <f>SUM('ごみ搬入量内訳'!E47,+'ごみ搬入量内訳'!AD47)</f>
        <v>2813</v>
      </c>
      <c r="I47" s="279">
        <f>'ごみ搬入量内訳'!BC47</f>
        <v>35</v>
      </c>
      <c r="J47" s="279">
        <f>'資源化量内訳'!BO47</f>
        <v>16</v>
      </c>
      <c r="K47" s="279">
        <f t="shared" si="1"/>
        <v>2864</v>
      </c>
      <c r="L47" s="279">
        <f t="shared" si="2"/>
        <v>748.2192564571138</v>
      </c>
      <c r="M47" s="279">
        <f>IF(D47&lt;&gt;0,('ごみ搬入量内訳'!BR47+'ごみ処理概要'!J47)/'ごみ処理概要'!D47/365*1000000,"-")</f>
        <v>643.7193603038858</v>
      </c>
      <c r="N47" s="279">
        <f>IF(D47&lt;&gt;0,'ごみ搬入量内訳'!CM47/'ごみ処理概要'!D47/365*1000000,"-")</f>
        <v>104.4998961532282</v>
      </c>
      <c r="O47" s="279">
        <f>'ごみ搬入量内訳'!DH47</f>
        <v>0</v>
      </c>
      <c r="P47" s="279">
        <f>'ごみ処理量内訳'!E47</f>
        <v>2256</v>
      </c>
      <c r="Q47" s="279">
        <f>'ごみ処理量内訳'!N47</f>
        <v>0</v>
      </c>
      <c r="R47" s="279">
        <f t="shared" si="3"/>
        <v>248</v>
      </c>
      <c r="S47" s="279">
        <f>'ごみ処理量内訳'!G47</f>
        <v>181</v>
      </c>
      <c r="T47" s="279">
        <f>'ごみ処理量内訳'!L47</f>
        <v>67</v>
      </c>
      <c r="U47" s="279">
        <f>'ごみ処理量内訳'!H47</f>
        <v>0</v>
      </c>
      <c r="V47" s="279">
        <f>'ごみ処理量内訳'!I47</f>
        <v>0</v>
      </c>
      <c r="W47" s="279">
        <f>'ごみ処理量内訳'!J47</f>
        <v>0</v>
      </c>
      <c r="X47" s="279">
        <f>'ごみ処理量内訳'!K47</f>
        <v>0</v>
      </c>
      <c r="Y47" s="279">
        <f>'ごみ処理量内訳'!M47</f>
        <v>0</v>
      </c>
      <c r="Z47" s="279">
        <f>'資源化量内訳'!Y47</f>
        <v>344</v>
      </c>
      <c r="AA47" s="279">
        <f t="shared" si="4"/>
        <v>2848</v>
      </c>
      <c r="AB47" s="281">
        <f t="shared" si="5"/>
        <v>100</v>
      </c>
      <c r="AC47" s="279">
        <f>'施設資源化量内訳'!Y47</f>
        <v>191</v>
      </c>
      <c r="AD47" s="279">
        <f>'施設資源化量内訳'!AT47</f>
        <v>63</v>
      </c>
      <c r="AE47" s="279">
        <f>'施設資源化量内訳'!BO47</f>
        <v>0</v>
      </c>
      <c r="AF47" s="279">
        <f>'施設資源化量内訳'!CJ47</f>
        <v>0</v>
      </c>
      <c r="AG47" s="279">
        <f>'施設資源化量内訳'!DE47</f>
        <v>0</v>
      </c>
      <c r="AH47" s="279">
        <f>'施設資源化量内訳'!DZ47</f>
        <v>0</v>
      </c>
      <c r="AI47" s="279">
        <f>'施設資源化量内訳'!EU47</f>
        <v>51</v>
      </c>
      <c r="AJ47" s="279">
        <f t="shared" si="6"/>
        <v>305</v>
      </c>
      <c r="AK47" s="281">
        <f t="shared" si="7"/>
        <v>23.21927374301676</v>
      </c>
      <c r="AL47" s="281">
        <f>IF((AA47+J47)&lt;&gt;0,('資源化量内訳'!D47-'資源化量内訳'!R47-'資源化量内訳'!T47-'資源化量内訳'!V47-'資源化量内訳'!U47)/(AA47+J47)*100,"-")</f>
        <v>23.21927374301676</v>
      </c>
      <c r="AM47" s="279">
        <f>'ごみ処理量内訳'!AA47</f>
        <v>0</v>
      </c>
      <c r="AN47" s="279">
        <f>'ごみ処理量内訳'!AB47</f>
        <v>254</v>
      </c>
      <c r="AO47" s="279">
        <f>'ごみ処理量内訳'!AC47</f>
        <v>83</v>
      </c>
      <c r="AP47" s="279">
        <f t="shared" si="8"/>
        <v>337</v>
      </c>
    </row>
    <row r="48" spans="1:42" s="275" customFormat="1" ht="12" customHeight="1">
      <c r="A48" s="270" t="s">
        <v>502</v>
      </c>
      <c r="B48" s="271" t="s">
        <v>584</v>
      </c>
      <c r="C48" s="270" t="s">
        <v>585</v>
      </c>
      <c r="D48" s="279">
        <f t="shared" si="0"/>
        <v>23217</v>
      </c>
      <c r="E48" s="279">
        <v>23217</v>
      </c>
      <c r="F48" s="279">
        <v>0</v>
      </c>
      <c r="G48" s="279">
        <v>907</v>
      </c>
      <c r="H48" s="279">
        <f>SUM('ごみ搬入量内訳'!E48,+'ごみ搬入量内訳'!AD48)</f>
        <v>3858</v>
      </c>
      <c r="I48" s="279">
        <f>'ごみ搬入量内訳'!BC48</f>
        <v>885</v>
      </c>
      <c r="J48" s="279">
        <f>'資源化量内訳'!BO48</f>
        <v>0</v>
      </c>
      <c r="K48" s="279">
        <f t="shared" si="1"/>
        <v>4743</v>
      </c>
      <c r="L48" s="279">
        <f t="shared" si="2"/>
        <v>559.6985203921785</v>
      </c>
      <c r="M48" s="279">
        <f>IF(D48&lt;&gt;0,('ごみ搬入量内訳'!BR48+'ごみ処理概要'!J48)/'ごみ処理概要'!D48/365*1000000,"-")</f>
        <v>449.00967111369147</v>
      </c>
      <c r="N48" s="279">
        <f>IF(D48&lt;&gt;0,'ごみ搬入量内訳'!CM48/'ごみ処理概要'!D48/365*1000000,"-")</f>
        <v>110.6888492784869</v>
      </c>
      <c r="O48" s="279">
        <f>'ごみ搬入量内訳'!DH48</f>
        <v>0</v>
      </c>
      <c r="P48" s="279">
        <f>'ごみ処理量内訳'!E48</f>
        <v>4083</v>
      </c>
      <c r="Q48" s="279">
        <f>'ごみ処理量内訳'!N48</f>
        <v>0</v>
      </c>
      <c r="R48" s="279">
        <f t="shared" si="3"/>
        <v>284</v>
      </c>
      <c r="S48" s="279">
        <f>'ごみ処理量内訳'!G48</f>
        <v>276</v>
      </c>
      <c r="T48" s="279">
        <f>'ごみ処理量内訳'!L48</f>
        <v>8</v>
      </c>
      <c r="U48" s="279">
        <f>'ごみ処理量内訳'!H48</f>
        <v>0</v>
      </c>
      <c r="V48" s="279">
        <f>'ごみ処理量内訳'!I48</f>
        <v>0</v>
      </c>
      <c r="W48" s="279">
        <f>'ごみ処理量内訳'!J48</f>
        <v>0</v>
      </c>
      <c r="X48" s="279">
        <f>'ごみ処理量内訳'!K48</f>
        <v>0</v>
      </c>
      <c r="Y48" s="279">
        <f>'ごみ処理量内訳'!M48</f>
        <v>0</v>
      </c>
      <c r="Z48" s="279">
        <f>'資源化量内訳'!Y48</f>
        <v>376</v>
      </c>
      <c r="AA48" s="279">
        <f t="shared" si="4"/>
        <v>4743</v>
      </c>
      <c r="AB48" s="281">
        <f t="shared" si="5"/>
        <v>100</v>
      </c>
      <c r="AC48" s="279">
        <f>'施設資源化量内訳'!Y48</f>
        <v>0</v>
      </c>
      <c r="AD48" s="279">
        <f>'施設資源化量内訳'!AT48</f>
        <v>88</v>
      </c>
      <c r="AE48" s="279">
        <f>'施設資源化量内訳'!BO48</f>
        <v>0</v>
      </c>
      <c r="AF48" s="279">
        <f>'施設資源化量内訳'!CJ48</f>
        <v>0</v>
      </c>
      <c r="AG48" s="279">
        <f>'施設資源化量内訳'!DE48</f>
        <v>0</v>
      </c>
      <c r="AH48" s="279">
        <f>'施設資源化量内訳'!DZ48</f>
        <v>0</v>
      </c>
      <c r="AI48" s="279">
        <f>'施設資源化量内訳'!EU48</f>
        <v>7</v>
      </c>
      <c r="AJ48" s="279">
        <f t="shared" si="6"/>
        <v>95</v>
      </c>
      <c r="AK48" s="281">
        <f t="shared" si="7"/>
        <v>9.930423782416192</v>
      </c>
      <c r="AL48" s="281">
        <f>IF((AA48+J48)&lt;&gt;0,('資源化量内訳'!D48-'資源化量内訳'!R48-'資源化量内訳'!T48-'資源化量内訳'!V48-'資源化量内訳'!U48)/(AA48+J48)*100,"-")</f>
        <v>9.930423782416192</v>
      </c>
      <c r="AM48" s="279">
        <f>'ごみ処理量内訳'!AA48</f>
        <v>0</v>
      </c>
      <c r="AN48" s="279">
        <f>'ごみ処理量内訳'!AB48</f>
        <v>609</v>
      </c>
      <c r="AO48" s="279">
        <f>'ごみ処理量内訳'!AC48</f>
        <v>116</v>
      </c>
      <c r="AP48" s="279">
        <f t="shared" si="8"/>
        <v>725</v>
      </c>
    </row>
    <row r="49" spans="1:42" s="275" customFormat="1" ht="12" customHeight="1">
      <c r="A49" s="270" t="s">
        <v>502</v>
      </c>
      <c r="B49" s="271" t="s">
        <v>586</v>
      </c>
      <c r="C49" s="270" t="s">
        <v>587</v>
      </c>
      <c r="D49" s="279">
        <f t="shared" si="0"/>
        <v>9538</v>
      </c>
      <c r="E49" s="279">
        <v>9538</v>
      </c>
      <c r="F49" s="279">
        <v>0</v>
      </c>
      <c r="G49" s="279">
        <v>106</v>
      </c>
      <c r="H49" s="279">
        <f>SUM('ごみ搬入量内訳'!E49,+'ごみ搬入量内訳'!AD49)</f>
        <v>3106</v>
      </c>
      <c r="I49" s="279">
        <f>'ごみ搬入量内訳'!BC49</f>
        <v>73</v>
      </c>
      <c r="J49" s="279">
        <f>'資源化量内訳'!BO49</f>
        <v>136</v>
      </c>
      <c r="K49" s="279">
        <f t="shared" si="1"/>
        <v>3315</v>
      </c>
      <c r="L49" s="279">
        <f t="shared" si="2"/>
        <v>952.2113420865924</v>
      </c>
      <c r="M49" s="279">
        <f>IF(D49&lt;&gt;0,('ごみ搬入量内訳'!BR49+'ごみ処理概要'!J49)/'ごみ処理概要'!D49/365*1000000,"-")</f>
        <v>710.9270201098993</v>
      </c>
      <c r="N49" s="279">
        <f>IF(D49&lt;&gt;0,'ごみ搬入量内訳'!CM49/'ごみ処理概要'!D49/365*1000000,"-")</f>
        <v>241.2843219766931</v>
      </c>
      <c r="O49" s="279">
        <f>'ごみ搬入量内訳'!DH49</f>
        <v>0</v>
      </c>
      <c r="P49" s="279">
        <f>'ごみ処理量内訳'!E49</f>
        <v>2765</v>
      </c>
      <c r="Q49" s="279">
        <f>'ごみ処理量内訳'!N49</f>
        <v>0</v>
      </c>
      <c r="R49" s="279">
        <f t="shared" si="3"/>
        <v>316</v>
      </c>
      <c r="S49" s="279">
        <f>'ごみ処理量内訳'!G49</f>
        <v>316</v>
      </c>
      <c r="T49" s="279">
        <f>'ごみ処理量内訳'!L49</f>
        <v>0</v>
      </c>
      <c r="U49" s="279">
        <f>'ごみ処理量内訳'!H49</f>
        <v>0</v>
      </c>
      <c r="V49" s="279">
        <f>'ごみ処理量内訳'!I49</f>
        <v>0</v>
      </c>
      <c r="W49" s="279">
        <f>'ごみ処理量内訳'!J49</f>
        <v>0</v>
      </c>
      <c r="X49" s="279">
        <f>'ごみ処理量内訳'!K49</f>
        <v>0</v>
      </c>
      <c r="Y49" s="279">
        <f>'ごみ処理量内訳'!M49</f>
        <v>0</v>
      </c>
      <c r="Z49" s="279">
        <f>'資源化量内訳'!Y49</f>
        <v>98</v>
      </c>
      <c r="AA49" s="279">
        <f t="shared" si="4"/>
        <v>3179</v>
      </c>
      <c r="AB49" s="281">
        <f t="shared" si="5"/>
        <v>100</v>
      </c>
      <c r="AC49" s="279">
        <f>'施設資源化量内訳'!Y49</f>
        <v>144</v>
      </c>
      <c r="AD49" s="279">
        <f>'施設資源化量内訳'!AT49</f>
        <v>112</v>
      </c>
      <c r="AE49" s="279">
        <f>'施設資源化量内訳'!BO49</f>
        <v>0</v>
      </c>
      <c r="AF49" s="279">
        <f>'施設資源化量内訳'!CJ49</f>
        <v>0</v>
      </c>
      <c r="AG49" s="279">
        <f>'施設資源化量内訳'!DE49</f>
        <v>0</v>
      </c>
      <c r="AH49" s="279">
        <f>'施設資源化量内訳'!DZ49</f>
        <v>0</v>
      </c>
      <c r="AI49" s="279">
        <f>'施設資源化量内訳'!EU49</f>
        <v>0</v>
      </c>
      <c r="AJ49" s="279">
        <f t="shared" si="6"/>
        <v>256</v>
      </c>
      <c r="AK49" s="281">
        <f t="shared" si="7"/>
        <v>14.781297134238311</v>
      </c>
      <c r="AL49" s="281">
        <f>IF((AA49+J49)&lt;&gt;0,('資源化量内訳'!D49-'資源化量内訳'!R49-'資源化量内訳'!T49-'資源化量内訳'!V49-'資源化量内訳'!U49)/(AA49+J49)*100,"-")</f>
        <v>14.781297134238311</v>
      </c>
      <c r="AM49" s="279">
        <f>'ごみ処理量内訳'!AA49</f>
        <v>0</v>
      </c>
      <c r="AN49" s="279">
        <f>'ごみ処理量内訳'!AB49</f>
        <v>232</v>
      </c>
      <c r="AO49" s="279">
        <f>'ごみ処理量内訳'!AC49</f>
        <v>0</v>
      </c>
      <c r="AP49" s="279">
        <f t="shared" si="8"/>
        <v>232</v>
      </c>
    </row>
    <row r="50" spans="1:42" s="275" customFormat="1" ht="12" customHeight="1">
      <c r="A50" s="270" t="s">
        <v>502</v>
      </c>
      <c r="B50" s="271" t="s">
        <v>588</v>
      </c>
      <c r="C50" s="270" t="s">
        <v>589</v>
      </c>
      <c r="D50" s="279">
        <f t="shared" si="0"/>
        <v>26068</v>
      </c>
      <c r="E50" s="279">
        <v>26068</v>
      </c>
      <c r="F50" s="279">
        <v>0</v>
      </c>
      <c r="G50" s="279">
        <v>672</v>
      </c>
      <c r="H50" s="279">
        <f>SUM('ごみ搬入量内訳'!E50,+'ごみ搬入量内訳'!AD50)</f>
        <v>7290</v>
      </c>
      <c r="I50" s="279">
        <f>'ごみ搬入量内訳'!BC50</f>
        <v>459</v>
      </c>
      <c r="J50" s="279">
        <f>'資源化量内訳'!BO50</f>
        <v>282</v>
      </c>
      <c r="K50" s="279">
        <f t="shared" si="1"/>
        <v>8031</v>
      </c>
      <c r="L50" s="279">
        <f t="shared" si="2"/>
        <v>844.0517004000076</v>
      </c>
      <c r="M50" s="279">
        <f>IF(D50&lt;&gt;0,('ごみ搬入量内訳'!BR50+'ごみ処理概要'!J50)/'ごみ処理概要'!D50/365*1000000,"-")</f>
        <v>731.1751562299655</v>
      </c>
      <c r="N50" s="279">
        <f>IF(D50&lt;&gt;0,'ごみ搬入量内訳'!CM50/'ごみ処理概要'!D50/365*1000000,"-")</f>
        <v>112.87654417004211</v>
      </c>
      <c r="O50" s="279">
        <f>'ごみ搬入量内訳'!DH50</f>
        <v>0</v>
      </c>
      <c r="P50" s="279">
        <f>'ごみ処理量内訳'!E50</f>
        <v>6674</v>
      </c>
      <c r="Q50" s="279">
        <f>'ごみ処理量内訳'!N50</f>
        <v>0</v>
      </c>
      <c r="R50" s="279">
        <f t="shared" si="3"/>
        <v>817</v>
      </c>
      <c r="S50" s="279">
        <f>'ごみ処理量内訳'!G50</f>
        <v>817</v>
      </c>
      <c r="T50" s="279">
        <f>'ごみ処理量内訳'!L50</f>
        <v>0</v>
      </c>
      <c r="U50" s="279">
        <f>'ごみ処理量内訳'!H50</f>
        <v>0</v>
      </c>
      <c r="V50" s="279">
        <f>'ごみ処理量内訳'!I50</f>
        <v>0</v>
      </c>
      <c r="W50" s="279">
        <f>'ごみ処理量内訳'!J50</f>
        <v>0</v>
      </c>
      <c r="X50" s="279">
        <f>'ごみ処理量内訳'!K50</f>
        <v>0</v>
      </c>
      <c r="Y50" s="279">
        <f>'ごみ処理量内訳'!M50</f>
        <v>0</v>
      </c>
      <c r="Z50" s="279">
        <f>'資源化量内訳'!Y50</f>
        <v>319</v>
      </c>
      <c r="AA50" s="279">
        <f t="shared" si="4"/>
        <v>7810</v>
      </c>
      <c r="AB50" s="281">
        <f t="shared" si="5"/>
        <v>100</v>
      </c>
      <c r="AC50" s="279">
        <f>'施設資源化量内訳'!Y50</f>
        <v>284</v>
      </c>
      <c r="AD50" s="279">
        <f>'施設資源化量内訳'!AT50</f>
        <v>287</v>
      </c>
      <c r="AE50" s="279">
        <f>'施設資源化量内訳'!BO50</f>
        <v>0</v>
      </c>
      <c r="AF50" s="279">
        <f>'施設資源化量内訳'!CJ50</f>
        <v>0</v>
      </c>
      <c r="AG50" s="279">
        <f>'施設資源化量内訳'!DE50</f>
        <v>0</v>
      </c>
      <c r="AH50" s="279">
        <f>'施設資源化量内訳'!DZ50</f>
        <v>0</v>
      </c>
      <c r="AI50" s="279">
        <f>'施設資源化量内訳'!EU50</f>
        <v>0</v>
      </c>
      <c r="AJ50" s="279">
        <f t="shared" si="6"/>
        <v>571</v>
      </c>
      <c r="AK50" s="281">
        <f t="shared" si="7"/>
        <v>14.483440434997528</v>
      </c>
      <c r="AL50" s="281">
        <f>IF((AA50+J50)&lt;&gt;0,('資源化量内訳'!D50-'資源化量内訳'!R50-'資源化量内訳'!T50-'資源化量内訳'!V50-'資源化量内訳'!U50)/(AA50+J50)*100,"-")</f>
        <v>14.483440434997528</v>
      </c>
      <c r="AM50" s="279">
        <f>'ごみ処理量内訳'!AA50</f>
        <v>0</v>
      </c>
      <c r="AN50" s="279">
        <f>'ごみ処理量内訳'!AB50</f>
        <v>561</v>
      </c>
      <c r="AO50" s="279">
        <f>'ごみ処理量内訳'!AC50</f>
        <v>0</v>
      </c>
      <c r="AP50" s="279">
        <f t="shared" si="8"/>
        <v>561</v>
      </c>
    </row>
    <row r="51" spans="1:42" s="275" customFormat="1" ht="12" customHeight="1">
      <c r="A51" s="270" t="s">
        <v>502</v>
      </c>
      <c r="B51" s="271" t="s">
        <v>590</v>
      </c>
      <c r="C51" s="270" t="s">
        <v>591</v>
      </c>
      <c r="D51" s="279">
        <f t="shared" si="0"/>
        <v>17839</v>
      </c>
      <c r="E51" s="279">
        <v>17839</v>
      </c>
      <c r="F51" s="279">
        <v>0</v>
      </c>
      <c r="G51" s="279">
        <v>140</v>
      </c>
      <c r="H51" s="279">
        <f>SUM('ごみ搬入量内訳'!E51,+'ごみ搬入量内訳'!AD51)</f>
        <v>5059</v>
      </c>
      <c r="I51" s="279">
        <f>'ごみ搬入量内訳'!BC51</f>
        <v>46</v>
      </c>
      <c r="J51" s="279">
        <f>'資源化量内訳'!BO51</f>
        <v>0</v>
      </c>
      <c r="K51" s="279">
        <f t="shared" si="1"/>
        <v>5105</v>
      </c>
      <c r="L51" s="279">
        <f t="shared" si="2"/>
        <v>784.0294506341731</v>
      </c>
      <c r="M51" s="279">
        <f>IF(D51&lt;&gt;0,('ごみ搬入量内訳'!BR51+'ごみ処理概要'!J51)/'ごみ処理概要'!D51/365*1000000,"-")</f>
        <v>740.4125331062386</v>
      </c>
      <c r="N51" s="279">
        <f>IF(D51&lt;&gt;0,'ごみ搬入量内訳'!CM51/'ごみ処理概要'!D51/365*1000000,"-")</f>
        <v>43.616917527934405</v>
      </c>
      <c r="O51" s="279">
        <f>'ごみ搬入量内訳'!DH51</f>
        <v>0</v>
      </c>
      <c r="P51" s="279">
        <f>'ごみ処理量内訳'!E51</f>
        <v>4129</v>
      </c>
      <c r="Q51" s="279">
        <f>'ごみ処理量内訳'!N51</f>
        <v>0</v>
      </c>
      <c r="R51" s="279">
        <f t="shared" si="3"/>
        <v>434</v>
      </c>
      <c r="S51" s="279">
        <f>'ごみ処理量内訳'!G51</f>
        <v>351</v>
      </c>
      <c r="T51" s="279">
        <f>'ごみ処理量内訳'!L51</f>
        <v>83</v>
      </c>
      <c r="U51" s="279">
        <f>'ごみ処理量内訳'!H51</f>
        <v>0</v>
      </c>
      <c r="V51" s="279">
        <f>'ごみ処理量内訳'!I51</f>
        <v>0</v>
      </c>
      <c r="W51" s="279">
        <f>'ごみ処理量内訳'!J51</f>
        <v>0</v>
      </c>
      <c r="X51" s="279">
        <f>'ごみ処理量内訳'!K51</f>
        <v>0</v>
      </c>
      <c r="Y51" s="279">
        <f>'ごみ処理量内訳'!M51</f>
        <v>0</v>
      </c>
      <c r="Z51" s="279">
        <f>'資源化量内訳'!Y51</f>
        <v>542</v>
      </c>
      <c r="AA51" s="279">
        <f t="shared" si="4"/>
        <v>5105</v>
      </c>
      <c r="AB51" s="281">
        <f t="shared" si="5"/>
        <v>100</v>
      </c>
      <c r="AC51" s="279">
        <f>'施設資源化量内訳'!Y51</f>
        <v>351</v>
      </c>
      <c r="AD51" s="279">
        <f>'施設資源化量内訳'!AT51</f>
        <v>121</v>
      </c>
      <c r="AE51" s="279">
        <f>'施設資源化量内訳'!BO51</f>
        <v>0</v>
      </c>
      <c r="AF51" s="279">
        <f>'施設資源化量内訳'!CJ51</f>
        <v>0</v>
      </c>
      <c r="AG51" s="279">
        <f>'施設資源化量内訳'!DE51</f>
        <v>0</v>
      </c>
      <c r="AH51" s="279">
        <f>'施設資源化量内訳'!DZ51</f>
        <v>0</v>
      </c>
      <c r="AI51" s="279">
        <f>'施設資源化量内訳'!EU51</f>
        <v>64</v>
      </c>
      <c r="AJ51" s="279">
        <f t="shared" si="6"/>
        <v>536</v>
      </c>
      <c r="AK51" s="281">
        <f t="shared" si="7"/>
        <v>21.116552399608228</v>
      </c>
      <c r="AL51" s="281">
        <f>IF((AA51+J51)&lt;&gt;0,('資源化量内訳'!D51-'資源化量内訳'!R51-'資源化量内訳'!T51-'資源化量内訳'!V51-'資源化量内訳'!U51)/(AA51+J51)*100,"-")</f>
        <v>21.116552399608228</v>
      </c>
      <c r="AM51" s="279">
        <f>'ごみ処理量内訳'!AA51</f>
        <v>0</v>
      </c>
      <c r="AN51" s="279">
        <f>'ごみ処理量内訳'!AB51</f>
        <v>466</v>
      </c>
      <c r="AO51" s="279">
        <f>'ごみ処理量内訳'!AC51</f>
        <v>162</v>
      </c>
      <c r="AP51" s="279">
        <f t="shared" si="8"/>
        <v>628</v>
      </c>
    </row>
  </sheetData>
  <sheetProtection/>
  <autoFilter ref="A6:AP51"/>
  <mergeCells count="46">
    <mergeCell ref="AL2:AL5"/>
    <mergeCell ref="AK2:AK5"/>
    <mergeCell ref="AJ3:AJ4"/>
    <mergeCell ref="AC2:AJ2"/>
    <mergeCell ref="AG3:AG4"/>
    <mergeCell ref="AH3:AH4"/>
    <mergeCell ref="AD3:AD4"/>
    <mergeCell ref="AE3:AE4"/>
    <mergeCell ref="AM2:AP2"/>
    <mergeCell ref="AN3:AN4"/>
    <mergeCell ref="AO3:AO4"/>
    <mergeCell ref="AM3:AM4"/>
    <mergeCell ref="AP3:AP4"/>
    <mergeCell ref="Y4:Y5"/>
    <mergeCell ref="AI3:AI4"/>
    <mergeCell ref="AC3:AC4"/>
    <mergeCell ref="AB2:AB5"/>
    <mergeCell ref="Z3:Z4"/>
    <mergeCell ref="AA3:AA4"/>
    <mergeCell ref="AF3:AF4"/>
    <mergeCell ref="L2:N2"/>
    <mergeCell ref="L3:L5"/>
    <mergeCell ref="W4:W5"/>
    <mergeCell ref="V4:V5"/>
    <mergeCell ref="Q3:Q4"/>
    <mergeCell ref="U4:U5"/>
    <mergeCell ref="X4:X5"/>
    <mergeCell ref="A2:A6"/>
    <mergeCell ref="B2:B6"/>
    <mergeCell ref="C2:C6"/>
    <mergeCell ref="D2:E2"/>
    <mergeCell ref="E3:E4"/>
    <mergeCell ref="R4:R5"/>
    <mergeCell ref="R3:Y3"/>
    <mergeCell ref="F3:F4"/>
    <mergeCell ref="T4:T5"/>
    <mergeCell ref="H2:K2"/>
    <mergeCell ref="S4:S5"/>
    <mergeCell ref="O2:O4"/>
    <mergeCell ref="I3:I4"/>
    <mergeCell ref="J3:J4"/>
    <mergeCell ref="P3:P4"/>
    <mergeCell ref="H3:H4"/>
    <mergeCell ref="M3:M5"/>
    <mergeCell ref="N3:N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M5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17" width="11" style="203" customWidth="1"/>
    <col min="118" max="16384" width="9" style="283" customWidth="1"/>
  </cols>
  <sheetData>
    <row r="1" spans="1:117" ht="17.25">
      <c r="A1" s="253" t="s">
        <v>426</v>
      </c>
      <c r="B1" s="179"/>
      <c r="C1" s="179"/>
      <c r="D1" s="198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98"/>
      <c r="BF1" s="198"/>
      <c r="BG1" s="198"/>
      <c r="BH1" s="198"/>
      <c r="BI1" s="198"/>
      <c r="BJ1" s="198"/>
      <c r="BK1" s="180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80"/>
      <c r="BZ1" s="180"/>
      <c r="CA1" s="180"/>
      <c r="CB1" s="180"/>
      <c r="CC1" s="180"/>
      <c r="CD1" s="180"/>
      <c r="CE1" s="180"/>
      <c r="CF1" s="180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80"/>
      <c r="CU1" s="180"/>
      <c r="CV1" s="180"/>
      <c r="CW1" s="180"/>
      <c r="CX1" s="180"/>
      <c r="CY1" s="180"/>
      <c r="CZ1" s="180"/>
      <c r="DA1" s="180"/>
      <c r="DB1" s="198"/>
      <c r="DC1" s="198"/>
      <c r="DD1" s="198"/>
      <c r="DE1" s="198"/>
      <c r="DF1" s="198"/>
      <c r="DG1" s="198"/>
      <c r="DH1" s="180"/>
      <c r="DI1" s="181"/>
      <c r="DJ1" s="181"/>
      <c r="DK1" s="181"/>
      <c r="DL1" s="181"/>
      <c r="DM1" s="181"/>
    </row>
    <row r="2" spans="1:117" ht="25.5" customHeight="1">
      <c r="A2" s="322" t="s">
        <v>4</v>
      </c>
      <c r="B2" s="322" t="s">
        <v>5</v>
      </c>
      <c r="C2" s="322" t="s">
        <v>6</v>
      </c>
      <c r="D2" s="217" t="s">
        <v>427</v>
      </c>
      <c r="E2" s="212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2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4"/>
      <c r="BD2" s="214"/>
      <c r="BE2" s="215"/>
      <c r="BF2" s="216"/>
      <c r="BG2" s="216"/>
      <c r="BH2" s="216"/>
      <c r="BI2" s="216"/>
      <c r="BJ2" s="216"/>
      <c r="BK2" s="214"/>
      <c r="BL2" s="215"/>
      <c r="BM2" s="216"/>
      <c r="BN2" s="216"/>
      <c r="BO2" s="216"/>
      <c r="BP2" s="216"/>
      <c r="BQ2" s="216"/>
      <c r="BR2" s="217" t="s">
        <v>428</v>
      </c>
      <c r="BS2" s="216"/>
      <c r="BT2" s="216"/>
      <c r="BU2" s="216"/>
      <c r="BV2" s="216"/>
      <c r="BW2" s="216"/>
      <c r="BX2" s="216"/>
      <c r="BY2" s="218"/>
      <c r="BZ2" s="218"/>
      <c r="CA2" s="218"/>
      <c r="CB2" s="218"/>
      <c r="CC2" s="218"/>
      <c r="CD2" s="218"/>
      <c r="CE2" s="218"/>
      <c r="CF2" s="214"/>
      <c r="CG2" s="216"/>
      <c r="CH2" s="216"/>
      <c r="CI2" s="216"/>
      <c r="CJ2" s="216"/>
      <c r="CK2" s="216"/>
      <c r="CL2" s="216"/>
      <c r="CM2" s="217" t="s">
        <v>429</v>
      </c>
      <c r="CN2" s="216"/>
      <c r="CO2" s="216"/>
      <c r="CP2" s="216"/>
      <c r="CQ2" s="216"/>
      <c r="CR2" s="216"/>
      <c r="CS2" s="216"/>
      <c r="CT2" s="218"/>
      <c r="CU2" s="218"/>
      <c r="CV2" s="218"/>
      <c r="CW2" s="218"/>
      <c r="CX2" s="218"/>
      <c r="CY2" s="218"/>
      <c r="CZ2" s="218"/>
      <c r="DA2" s="214"/>
      <c r="DB2" s="216"/>
      <c r="DC2" s="216"/>
      <c r="DD2" s="216"/>
      <c r="DE2" s="216"/>
      <c r="DF2" s="216"/>
      <c r="DG2" s="216"/>
      <c r="DH2" s="255" t="s">
        <v>11</v>
      </c>
      <c r="DI2" s="217" t="s">
        <v>430</v>
      </c>
      <c r="DJ2" s="219"/>
      <c r="DK2" s="219"/>
      <c r="DL2" s="219"/>
      <c r="DM2" s="220"/>
    </row>
    <row r="3" spans="1:117" ht="25.5" customHeight="1">
      <c r="A3" s="323"/>
      <c r="B3" s="323"/>
      <c r="C3" s="325"/>
      <c r="D3" s="221"/>
      <c r="E3" s="224" t="s">
        <v>431</v>
      </c>
      <c r="F3" s="218"/>
      <c r="G3" s="218"/>
      <c r="H3" s="218"/>
      <c r="I3" s="218"/>
      <c r="J3" s="218"/>
      <c r="K3" s="213"/>
      <c r="L3" s="213"/>
      <c r="M3" s="213"/>
      <c r="N3" s="218"/>
      <c r="O3" s="213"/>
      <c r="P3" s="213"/>
      <c r="Q3" s="213"/>
      <c r="R3" s="218"/>
      <c r="S3" s="213"/>
      <c r="T3" s="213"/>
      <c r="U3" s="213"/>
      <c r="V3" s="218"/>
      <c r="W3" s="213"/>
      <c r="X3" s="213"/>
      <c r="Y3" s="213"/>
      <c r="Z3" s="218"/>
      <c r="AA3" s="213"/>
      <c r="AB3" s="213"/>
      <c r="AC3" s="222"/>
      <c r="AD3" s="224" t="s">
        <v>432</v>
      </c>
      <c r="AE3" s="218"/>
      <c r="AF3" s="218"/>
      <c r="AG3" s="218"/>
      <c r="AH3" s="218"/>
      <c r="AI3" s="218"/>
      <c r="AJ3" s="213"/>
      <c r="AK3" s="213"/>
      <c r="AL3" s="213"/>
      <c r="AM3" s="218"/>
      <c r="AN3" s="213"/>
      <c r="AO3" s="213"/>
      <c r="AP3" s="213"/>
      <c r="AQ3" s="218"/>
      <c r="AR3" s="213"/>
      <c r="AS3" s="213"/>
      <c r="AT3" s="213"/>
      <c r="AU3" s="218"/>
      <c r="AV3" s="213"/>
      <c r="AW3" s="213"/>
      <c r="AX3" s="213"/>
      <c r="AY3" s="218"/>
      <c r="AZ3" s="213"/>
      <c r="BA3" s="213"/>
      <c r="BB3" s="222"/>
      <c r="BC3" s="225" t="s">
        <v>19</v>
      </c>
      <c r="BD3" s="214"/>
      <c r="BE3" s="215"/>
      <c r="BF3" s="216"/>
      <c r="BG3" s="216"/>
      <c r="BH3" s="216"/>
      <c r="BI3" s="216"/>
      <c r="BJ3" s="216"/>
      <c r="BK3" s="214"/>
      <c r="BL3" s="215"/>
      <c r="BM3" s="216"/>
      <c r="BN3" s="216"/>
      <c r="BO3" s="216"/>
      <c r="BP3" s="216"/>
      <c r="BQ3" s="216"/>
      <c r="BR3" s="223"/>
      <c r="BS3" s="224" t="s">
        <v>433</v>
      </c>
      <c r="BT3" s="225"/>
      <c r="BU3" s="225"/>
      <c r="BV3" s="225"/>
      <c r="BW3" s="225"/>
      <c r="BX3" s="225"/>
      <c r="BY3" s="213"/>
      <c r="BZ3" s="218"/>
      <c r="CA3" s="218"/>
      <c r="CB3" s="218"/>
      <c r="CC3" s="218"/>
      <c r="CD3" s="218"/>
      <c r="CE3" s="218"/>
      <c r="CF3" s="214"/>
      <c r="CG3" s="216"/>
      <c r="CH3" s="216"/>
      <c r="CI3" s="216"/>
      <c r="CJ3" s="216"/>
      <c r="CK3" s="216"/>
      <c r="CL3" s="216"/>
      <c r="CM3" s="223"/>
      <c r="CN3" s="224" t="s">
        <v>434</v>
      </c>
      <c r="CO3" s="225"/>
      <c r="CP3" s="225"/>
      <c r="CQ3" s="225"/>
      <c r="CR3" s="225"/>
      <c r="CS3" s="225"/>
      <c r="CT3" s="213"/>
      <c r="CU3" s="218"/>
      <c r="CV3" s="218"/>
      <c r="CW3" s="218"/>
      <c r="CX3" s="218"/>
      <c r="CY3" s="218"/>
      <c r="CZ3" s="218"/>
      <c r="DA3" s="214"/>
      <c r="DB3" s="216"/>
      <c r="DC3" s="216"/>
      <c r="DD3" s="216"/>
      <c r="DE3" s="216"/>
      <c r="DF3" s="216"/>
      <c r="DG3" s="216"/>
      <c r="DH3" s="226"/>
      <c r="DI3" s="302" t="s">
        <v>21</v>
      </c>
      <c r="DJ3" s="301" t="s">
        <v>435</v>
      </c>
      <c r="DK3" s="301" t="s">
        <v>436</v>
      </c>
      <c r="DL3" s="301" t="s">
        <v>437</v>
      </c>
      <c r="DM3" s="301" t="s">
        <v>438</v>
      </c>
    </row>
    <row r="4" spans="1:117" ht="25.5" customHeight="1">
      <c r="A4" s="323"/>
      <c r="B4" s="323"/>
      <c r="C4" s="325"/>
      <c r="D4" s="201"/>
      <c r="E4" s="221"/>
      <c r="F4" s="303" t="s">
        <v>439</v>
      </c>
      <c r="G4" s="304"/>
      <c r="H4" s="304"/>
      <c r="I4" s="305"/>
      <c r="J4" s="303" t="s">
        <v>440</v>
      </c>
      <c r="K4" s="304"/>
      <c r="L4" s="304"/>
      <c r="M4" s="305"/>
      <c r="N4" s="303" t="s">
        <v>441</v>
      </c>
      <c r="O4" s="304"/>
      <c r="P4" s="304"/>
      <c r="Q4" s="305"/>
      <c r="R4" s="303" t="s">
        <v>442</v>
      </c>
      <c r="S4" s="304"/>
      <c r="T4" s="304"/>
      <c r="U4" s="305"/>
      <c r="V4" s="303" t="s">
        <v>443</v>
      </c>
      <c r="W4" s="304"/>
      <c r="X4" s="304"/>
      <c r="Y4" s="305"/>
      <c r="Z4" s="303" t="s">
        <v>444</v>
      </c>
      <c r="AA4" s="304"/>
      <c r="AB4" s="304"/>
      <c r="AC4" s="305"/>
      <c r="AD4" s="221"/>
      <c r="AE4" s="303" t="s">
        <v>439</v>
      </c>
      <c r="AF4" s="304"/>
      <c r="AG4" s="304"/>
      <c r="AH4" s="305"/>
      <c r="AI4" s="303" t="s">
        <v>440</v>
      </c>
      <c r="AJ4" s="304"/>
      <c r="AK4" s="304"/>
      <c r="AL4" s="305"/>
      <c r="AM4" s="303" t="s">
        <v>441</v>
      </c>
      <c r="AN4" s="304"/>
      <c r="AO4" s="304"/>
      <c r="AP4" s="305"/>
      <c r="AQ4" s="303" t="s">
        <v>442</v>
      </c>
      <c r="AR4" s="304"/>
      <c r="AS4" s="304"/>
      <c r="AT4" s="305"/>
      <c r="AU4" s="303" t="s">
        <v>443</v>
      </c>
      <c r="AV4" s="304"/>
      <c r="AW4" s="304"/>
      <c r="AX4" s="305"/>
      <c r="AY4" s="303" t="s">
        <v>444</v>
      </c>
      <c r="AZ4" s="304"/>
      <c r="BA4" s="304"/>
      <c r="BB4" s="305"/>
      <c r="BC4" s="227"/>
      <c r="BD4" s="224" t="s">
        <v>445</v>
      </c>
      <c r="BE4" s="212"/>
      <c r="BF4" s="212"/>
      <c r="BG4" s="212"/>
      <c r="BH4" s="212"/>
      <c r="BI4" s="212"/>
      <c r="BJ4" s="228"/>
      <c r="BK4" s="218" t="s">
        <v>446</v>
      </c>
      <c r="BL4" s="212"/>
      <c r="BM4" s="212"/>
      <c r="BN4" s="212"/>
      <c r="BO4" s="212"/>
      <c r="BP4" s="212"/>
      <c r="BQ4" s="212"/>
      <c r="BR4" s="227"/>
      <c r="BS4" s="230"/>
      <c r="BT4" s="231"/>
      <c r="BU4" s="231"/>
      <c r="BV4" s="231"/>
      <c r="BW4" s="231"/>
      <c r="BX4" s="232"/>
      <c r="BY4" s="224" t="s">
        <v>431</v>
      </c>
      <c r="BZ4" s="229"/>
      <c r="CA4" s="212"/>
      <c r="CB4" s="212"/>
      <c r="CC4" s="212"/>
      <c r="CD4" s="212"/>
      <c r="CE4" s="228"/>
      <c r="CF4" s="218" t="s">
        <v>447</v>
      </c>
      <c r="CG4" s="212"/>
      <c r="CH4" s="212"/>
      <c r="CI4" s="212"/>
      <c r="CJ4" s="212"/>
      <c r="CK4" s="212"/>
      <c r="CL4" s="228"/>
      <c r="CM4" s="227"/>
      <c r="CN4" s="230"/>
      <c r="CO4" s="231"/>
      <c r="CP4" s="231"/>
      <c r="CQ4" s="231"/>
      <c r="CR4" s="231"/>
      <c r="CS4" s="232"/>
      <c r="CT4" s="224" t="s">
        <v>432</v>
      </c>
      <c r="CU4" s="229"/>
      <c r="CV4" s="212"/>
      <c r="CW4" s="212"/>
      <c r="CX4" s="212"/>
      <c r="CY4" s="212"/>
      <c r="CZ4" s="228"/>
      <c r="DA4" s="218" t="s">
        <v>447</v>
      </c>
      <c r="DB4" s="212"/>
      <c r="DC4" s="212"/>
      <c r="DD4" s="212"/>
      <c r="DE4" s="212"/>
      <c r="DF4" s="212"/>
      <c r="DG4" s="228"/>
      <c r="DH4" s="226"/>
      <c r="DI4" s="302"/>
      <c r="DJ4" s="302"/>
      <c r="DK4" s="302"/>
      <c r="DL4" s="302"/>
      <c r="DM4" s="302"/>
    </row>
    <row r="5" spans="1:117" ht="25.5" customHeight="1">
      <c r="A5" s="323"/>
      <c r="B5" s="323"/>
      <c r="C5" s="325"/>
      <c r="D5" s="201" t="s">
        <v>21</v>
      </c>
      <c r="E5" s="221" t="s">
        <v>21</v>
      </c>
      <c r="F5" s="221" t="s">
        <v>21</v>
      </c>
      <c r="G5" s="200" t="s">
        <v>435</v>
      </c>
      <c r="H5" s="200" t="s">
        <v>436</v>
      </c>
      <c r="I5" s="200" t="s">
        <v>437</v>
      </c>
      <c r="J5" s="221" t="s">
        <v>21</v>
      </c>
      <c r="K5" s="200" t="s">
        <v>435</v>
      </c>
      <c r="L5" s="200" t="s">
        <v>436</v>
      </c>
      <c r="M5" s="200" t="s">
        <v>437</v>
      </c>
      <c r="N5" s="221" t="s">
        <v>21</v>
      </c>
      <c r="O5" s="200" t="s">
        <v>435</v>
      </c>
      <c r="P5" s="200" t="s">
        <v>436</v>
      </c>
      <c r="Q5" s="200" t="s">
        <v>437</v>
      </c>
      <c r="R5" s="221" t="s">
        <v>21</v>
      </c>
      <c r="S5" s="200" t="s">
        <v>435</v>
      </c>
      <c r="T5" s="200" t="s">
        <v>436</v>
      </c>
      <c r="U5" s="200" t="s">
        <v>437</v>
      </c>
      <c r="V5" s="221" t="s">
        <v>21</v>
      </c>
      <c r="W5" s="200" t="s">
        <v>435</v>
      </c>
      <c r="X5" s="200" t="s">
        <v>436</v>
      </c>
      <c r="Y5" s="200" t="s">
        <v>437</v>
      </c>
      <c r="Z5" s="221" t="s">
        <v>21</v>
      </c>
      <c r="AA5" s="200" t="s">
        <v>435</v>
      </c>
      <c r="AB5" s="200" t="s">
        <v>436</v>
      </c>
      <c r="AC5" s="200" t="s">
        <v>437</v>
      </c>
      <c r="AD5" s="221" t="s">
        <v>21</v>
      </c>
      <c r="AE5" s="221" t="s">
        <v>21</v>
      </c>
      <c r="AF5" s="200" t="s">
        <v>435</v>
      </c>
      <c r="AG5" s="200" t="s">
        <v>436</v>
      </c>
      <c r="AH5" s="200" t="s">
        <v>437</v>
      </c>
      <c r="AI5" s="221" t="s">
        <v>21</v>
      </c>
      <c r="AJ5" s="200" t="s">
        <v>435</v>
      </c>
      <c r="AK5" s="200" t="s">
        <v>436</v>
      </c>
      <c r="AL5" s="200" t="s">
        <v>437</v>
      </c>
      <c r="AM5" s="221" t="s">
        <v>21</v>
      </c>
      <c r="AN5" s="200" t="s">
        <v>435</v>
      </c>
      <c r="AO5" s="200" t="s">
        <v>436</v>
      </c>
      <c r="AP5" s="200" t="s">
        <v>437</v>
      </c>
      <c r="AQ5" s="221" t="s">
        <v>21</v>
      </c>
      <c r="AR5" s="200" t="s">
        <v>435</v>
      </c>
      <c r="AS5" s="200" t="s">
        <v>436</v>
      </c>
      <c r="AT5" s="200" t="s">
        <v>437</v>
      </c>
      <c r="AU5" s="221" t="s">
        <v>21</v>
      </c>
      <c r="AV5" s="200" t="s">
        <v>435</v>
      </c>
      <c r="AW5" s="200" t="s">
        <v>436</v>
      </c>
      <c r="AX5" s="200" t="s">
        <v>437</v>
      </c>
      <c r="AY5" s="221" t="s">
        <v>21</v>
      </c>
      <c r="AZ5" s="200" t="s">
        <v>435</v>
      </c>
      <c r="BA5" s="200" t="s">
        <v>436</v>
      </c>
      <c r="BB5" s="200" t="s">
        <v>437</v>
      </c>
      <c r="BC5" s="201" t="s">
        <v>21</v>
      </c>
      <c r="BD5" s="201" t="s">
        <v>21</v>
      </c>
      <c r="BE5" s="201" t="s">
        <v>448</v>
      </c>
      <c r="BF5" s="201" t="s">
        <v>449</v>
      </c>
      <c r="BG5" s="201" t="s">
        <v>450</v>
      </c>
      <c r="BH5" s="201" t="s">
        <v>451</v>
      </c>
      <c r="BI5" s="201" t="s">
        <v>452</v>
      </c>
      <c r="BJ5" s="201" t="s">
        <v>453</v>
      </c>
      <c r="BK5" s="201" t="s">
        <v>21</v>
      </c>
      <c r="BL5" s="201" t="s">
        <v>448</v>
      </c>
      <c r="BM5" s="201" t="s">
        <v>449</v>
      </c>
      <c r="BN5" s="201" t="s">
        <v>450</v>
      </c>
      <c r="BO5" s="201" t="s">
        <v>451</v>
      </c>
      <c r="BP5" s="201" t="s">
        <v>452</v>
      </c>
      <c r="BQ5" s="227" t="s">
        <v>453</v>
      </c>
      <c r="BR5" s="201" t="s">
        <v>21</v>
      </c>
      <c r="BS5" s="200" t="s">
        <v>448</v>
      </c>
      <c r="BT5" s="200" t="s">
        <v>449</v>
      </c>
      <c r="BU5" s="200" t="s">
        <v>450</v>
      </c>
      <c r="BV5" s="200" t="s">
        <v>451</v>
      </c>
      <c r="BW5" s="200" t="s">
        <v>452</v>
      </c>
      <c r="BX5" s="200" t="s">
        <v>453</v>
      </c>
      <c r="BY5" s="201" t="s">
        <v>21</v>
      </c>
      <c r="BZ5" s="200" t="s">
        <v>448</v>
      </c>
      <c r="CA5" s="201" t="s">
        <v>449</v>
      </c>
      <c r="CB5" s="201" t="s">
        <v>450</v>
      </c>
      <c r="CC5" s="201" t="s">
        <v>451</v>
      </c>
      <c r="CD5" s="201" t="s">
        <v>452</v>
      </c>
      <c r="CE5" s="201" t="s">
        <v>453</v>
      </c>
      <c r="CF5" s="201" t="s">
        <v>21</v>
      </c>
      <c r="CG5" s="201" t="s">
        <v>448</v>
      </c>
      <c r="CH5" s="201" t="s">
        <v>449</v>
      </c>
      <c r="CI5" s="201" t="s">
        <v>450</v>
      </c>
      <c r="CJ5" s="201" t="s">
        <v>451</v>
      </c>
      <c r="CK5" s="201" t="s">
        <v>452</v>
      </c>
      <c r="CL5" s="201" t="s">
        <v>453</v>
      </c>
      <c r="CM5" s="201" t="s">
        <v>21</v>
      </c>
      <c r="CN5" s="200" t="s">
        <v>448</v>
      </c>
      <c r="CO5" s="200" t="s">
        <v>449</v>
      </c>
      <c r="CP5" s="200" t="s">
        <v>450</v>
      </c>
      <c r="CQ5" s="200" t="s">
        <v>451</v>
      </c>
      <c r="CR5" s="200" t="s">
        <v>452</v>
      </c>
      <c r="CS5" s="200" t="s">
        <v>453</v>
      </c>
      <c r="CT5" s="201" t="s">
        <v>21</v>
      </c>
      <c r="CU5" s="200" t="s">
        <v>448</v>
      </c>
      <c r="CV5" s="201" t="s">
        <v>449</v>
      </c>
      <c r="CW5" s="201" t="s">
        <v>450</v>
      </c>
      <c r="CX5" s="201" t="s">
        <v>451</v>
      </c>
      <c r="CY5" s="201" t="s">
        <v>452</v>
      </c>
      <c r="CZ5" s="201" t="s">
        <v>453</v>
      </c>
      <c r="DA5" s="201" t="s">
        <v>21</v>
      </c>
      <c r="DB5" s="201" t="s">
        <v>448</v>
      </c>
      <c r="DC5" s="201" t="s">
        <v>449</v>
      </c>
      <c r="DD5" s="201" t="s">
        <v>450</v>
      </c>
      <c r="DE5" s="201" t="s">
        <v>451</v>
      </c>
      <c r="DF5" s="201" t="s">
        <v>452</v>
      </c>
      <c r="DG5" s="201" t="s">
        <v>453</v>
      </c>
      <c r="DH5" s="226"/>
      <c r="DI5" s="221"/>
      <c r="DJ5" s="221"/>
      <c r="DK5" s="221"/>
      <c r="DL5" s="221"/>
      <c r="DM5" s="221"/>
    </row>
    <row r="6" spans="1:117" s="288" customFormat="1" ht="13.5">
      <c r="A6" s="324"/>
      <c r="B6" s="324"/>
      <c r="C6" s="306"/>
      <c r="D6" s="233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4" t="s">
        <v>42</v>
      </c>
      <c r="K6" s="233" t="s">
        <v>42</v>
      </c>
      <c r="L6" s="233" t="s">
        <v>42</v>
      </c>
      <c r="M6" s="233" t="s">
        <v>42</v>
      </c>
      <c r="N6" s="234" t="s">
        <v>42</v>
      </c>
      <c r="O6" s="233" t="s">
        <v>42</v>
      </c>
      <c r="P6" s="233" t="s">
        <v>42</v>
      </c>
      <c r="Q6" s="233" t="s">
        <v>42</v>
      </c>
      <c r="R6" s="234" t="s">
        <v>42</v>
      </c>
      <c r="S6" s="233" t="s">
        <v>42</v>
      </c>
      <c r="T6" s="233" t="s">
        <v>42</v>
      </c>
      <c r="U6" s="233" t="s">
        <v>42</v>
      </c>
      <c r="V6" s="234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3" t="s">
        <v>42</v>
      </c>
      <c r="AD6" s="234" t="s">
        <v>42</v>
      </c>
      <c r="AE6" s="234" t="s">
        <v>42</v>
      </c>
      <c r="AF6" s="233" t="s">
        <v>42</v>
      </c>
      <c r="AG6" s="233" t="s">
        <v>42</v>
      </c>
      <c r="AH6" s="233" t="s">
        <v>42</v>
      </c>
      <c r="AI6" s="234" t="s">
        <v>42</v>
      </c>
      <c r="AJ6" s="233" t="s">
        <v>42</v>
      </c>
      <c r="AK6" s="233" t="s">
        <v>42</v>
      </c>
      <c r="AL6" s="233" t="s">
        <v>42</v>
      </c>
      <c r="AM6" s="234" t="s">
        <v>42</v>
      </c>
      <c r="AN6" s="233" t="s">
        <v>42</v>
      </c>
      <c r="AO6" s="233" t="s">
        <v>42</v>
      </c>
      <c r="AP6" s="233" t="s">
        <v>42</v>
      </c>
      <c r="AQ6" s="234" t="s">
        <v>42</v>
      </c>
      <c r="AR6" s="233" t="s">
        <v>42</v>
      </c>
      <c r="AS6" s="233" t="s">
        <v>42</v>
      </c>
      <c r="AT6" s="233" t="s">
        <v>42</v>
      </c>
      <c r="AU6" s="234" t="s">
        <v>42</v>
      </c>
      <c r="AV6" s="233" t="s">
        <v>42</v>
      </c>
      <c r="AW6" s="233" t="s">
        <v>42</v>
      </c>
      <c r="AX6" s="233" t="s">
        <v>42</v>
      </c>
      <c r="AY6" s="234" t="s">
        <v>42</v>
      </c>
      <c r="AZ6" s="233" t="s">
        <v>42</v>
      </c>
      <c r="BA6" s="233" t="s">
        <v>42</v>
      </c>
      <c r="BB6" s="233" t="s">
        <v>42</v>
      </c>
      <c r="BC6" s="233" t="s">
        <v>42</v>
      </c>
      <c r="BD6" s="233" t="s">
        <v>42</v>
      </c>
      <c r="BE6" s="233" t="s">
        <v>42</v>
      </c>
      <c r="BF6" s="233" t="s">
        <v>42</v>
      </c>
      <c r="BG6" s="233" t="s">
        <v>42</v>
      </c>
      <c r="BH6" s="233" t="s">
        <v>42</v>
      </c>
      <c r="BI6" s="233" t="s">
        <v>42</v>
      </c>
      <c r="BJ6" s="233" t="s">
        <v>42</v>
      </c>
      <c r="BK6" s="233" t="s">
        <v>42</v>
      </c>
      <c r="BL6" s="233" t="s">
        <v>42</v>
      </c>
      <c r="BM6" s="233" t="s">
        <v>42</v>
      </c>
      <c r="BN6" s="233" t="s">
        <v>42</v>
      </c>
      <c r="BO6" s="233" t="s">
        <v>42</v>
      </c>
      <c r="BP6" s="233" t="s">
        <v>42</v>
      </c>
      <c r="BQ6" s="235" t="s">
        <v>42</v>
      </c>
      <c r="BR6" s="233" t="s">
        <v>42</v>
      </c>
      <c r="BS6" s="233" t="s">
        <v>42</v>
      </c>
      <c r="BT6" s="233" t="s">
        <v>42</v>
      </c>
      <c r="BU6" s="233" t="s">
        <v>42</v>
      </c>
      <c r="BV6" s="233" t="s">
        <v>42</v>
      </c>
      <c r="BW6" s="233" t="s">
        <v>42</v>
      </c>
      <c r="BX6" s="233" t="s">
        <v>42</v>
      </c>
      <c r="BY6" s="233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3" t="s">
        <v>42</v>
      </c>
      <c r="CG6" s="233" t="s">
        <v>42</v>
      </c>
      <c r="CH6" s="233" t="s">
        <v>42</v>
      </c>
      <c r="CI6" s="233" t="s">
        <v>42</v>
      </c>
      <c r="CJ6" s="233" t="s">
        <v>42</v>
      </c>
      <c r="CK6" s="233" t="s">
        <v>42</v>
      </c>
      <c r="CL6" s="233" t="s">
        <v>42</v>
      </c>
      <c r="CM6" s="233" t="s">
        <v>42</v>
      </c>
      <c r="CN6" s="233" t="s">
        <v>42</v>
      </c>
      <c r="CO6" s="233" t="s">
        <v>42</v>
      </c>
      <c r="CP6" s="233" t="s">
        <v>42</v>
      </c>
      <c r="CQ6" s="233" t="s">
        <v>42</v>
      </c>
      <c r="CR6" s="233" t="s">
        <v>42</v>
      </c>
      <c r="CS6" s="233" t="s">
        <v>42</v>
      </c>
      <c r="CT6" s="233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3" t="s">
        <v>42</v>
      </c>
      <c r="DB6" s="233" t="s">
        <v>42</v>
      </c>
      <c r="DC6" s="233" t="s">
        <v>42</v>
      </c>
      <c r="DD6" s="233" t="s">
        <v>42</v>
      </c>
      <c r="DE6" s="233" t="s">
        <v>42</v>
      </c>
      <c r="DF6" s="233" t="s">
        <v>42</v>
      </c>
      <c r="DG6" s="233" t="s">
        <v>42</v>
      </c>
      <c r="DH6" s="233" t="s">
        <v>42</v>
      </c>
      <c r="DI6" s="234" t="s">
        <v>454</v>
      </c>
      <c r="DJ6" s="233" t="s">
        <v>42</v>
      </c>
      <c r="DK6" s="233" t="s">
        <v>42</v>
      </c>
      <c r="DL6" s="233" t="s">
        <v>42</v>
      </c>
      <c r="DM6" s="233" t="s">
        <v>42</v>
      </c>
    </row>
    <row r="7" spans="1:117" s="275" customFormat="1" ht="12" customHeight="1">
      <c r="A7" s="385" t="s">
        <v>502</v>
      </c>
      <c r="B7" s="386" t="s">
        <v>503</v>
      </c>
      <c r="C7" s="387" t="s">
        <v>21</v>
      </c>
      <c r="D7" s="390">
        <f>SUM(D8:D186)</f>
        <v>985393</v>
      </c>
      <c r="E7" s="390">
        <f>SUM(E8:E186)</f>
        <v>704097</v>
      </c>
      <c r="F7" s="390">
        <f>SUM(F8:F186)</f>
        <v>0</v>
      </c>
      <c r="G7" s="390">
        <f>SUM(G8:G186)</f>
        <v>0</v>
      </c>
      <c r="H7" s="390">
        <f>SUM(H8:H186)</f>
        <v>0</v>
      </c>
      <c r="I7" s="390">
        <f>SUM(I8:I186)</f>
        <v>0</v>
      </c>
      <c r="J7" s="390">
        <f>SUM(J8:J186)</f>
        <v>582776</v>
      </c>
      <c r="K7" s="390">
        <f>SUM(K8:K186)</f>
        <v>66366</v>
      </c>
      <c r="L7" s="390">
        <f>SUM(L8:L186)</f>
        <v>516410</v>
      </c>
      <c r="M7" s="390">
        <f>SUM(M8:M186)</f>
        <v>0</v>
      </c>
      <c r="N7" s="390">
        <f>SUM(N8:N186)</f>
        <v>46375</v>
      </c>
      <c r="O7" s="390">
        <f>SUM(O8:O186)</f>
        <v>4939</v>
      </c>
      <c r="P7" s="390">
        <f>SUM(P8:P186)</f>
        <v>41436</v>
      </c>
      <c r="Q7" s="390">
        <f>SUM(Q8:Q186)</f>
        <v>0</v>
      </c>
      <c r="R7" s="390">
        <f>SUM(R8:R186)</f>
        <v>66484</v>
      </c>
      <c r="S7" s="390">
        <f>SUM(S8:S186)</f>
        <v>3929</v>
      </c>
      <c r="T7" s="390">
        <f>SUM(T8:T186)</f>
        <v>62555</v>
      </c>
      <c r="U7" s="390">
        <f>SUM(U8:U186)</f>
        <v>0</v>
      </c>
      <c r="V7" s="390">
        <f>SUM(V8:V186)</f>
        <v>331</v>
      </c>
      <c r="W7" s="390">
        <f>SUM(W8:W186)</f>
        <v>22</v>
      </c>
      <c r="X7" s="390">
        <f>SUM(X8:X186)</f>
        <v>309</v>
      </c>
      <c r="Y7" s="390">
        <f>SUM(Y8:Y186)</f>
        <v>0</v>
      </c>
      <c r="Z7" s="390">
        <f>SUM(Z8:Z186)</f>
        <v>8131</v>
      </c>
      <c r="AA7" s="390">
        <f>SUM(AA8:AA186)</f>
        <v>1345</v>
      </c>
      <c r="AB7" s="390">
        <f>SUM(AB8:AB186)</f>
        <v>6786</v>
      </c>
      <c r="AC7" s="390">
        <f>SUM(AC8:AC186)</f>
        <v>0</v>
      </c>
      <c r="AD7" s="390">
        <f>SUM(AD8:AD186)</f>
        <v>205961</v>
      </c>
      <c r="AE7" s="390">
        <f>SUM(AE8:AE186)</f>
        <v>0</v>
      </c>
      <c r="AF7" s="390">
        <f>SUM(AF8:AF186)</f>
        <v>0</v>
      </c>
      <c r="AG7" s="390">
        <f>SUM(AG8:AG186)</f>
        <v>0</v>
      </c>
      <c r="AH7" s="390">
        <f>SUM(AH8:AH186)</f>
        <v>0</v>
      </c>
      <c r="AI7" s="390">
        <f>SUM(AI8:AI186)</f>
        <v>196532</v>
      </c>
      <c r="AJ7" s="390">
        <f>SUM(AJ8:AJ186)</f>
        <v>928</v>
      </c>
      <c r="AK7" s="390">
        <f>SUM(AK8:AK186)</f>
        <v>1302</v>
      </c>
      <c r="AL7" s="390">
        <f>SUM(AL8:AL186)</f>
        <v>194302</v>
      </c>
      <c r="AM7" s="390">
        <f>SUM(AM8:AM186)</f>
        <v>6440</v>
      </c>
      <c r="AN7" s="390">
        <f>SUM(AN8:AN186)</f>
        <v>104</v>
      </c>
      <c r="AO7" s="390">
        <f>SUM(AO8:AO186)</f>
        <v>8</v>
      </c>
      <c r="AP7" s="390">
        <f>SUM(AP8:AP186)</f>
        <v>6328</v>
      </c>
      <c r="AQ7" s="390">
        <f>SUM(AQ8:AQ186)</f>
        <v>2183</v>
      </c>
      <c r="AR7" s="390">
        <f>SUM(AR8:AR186)</f>
        <v>110</v>
      </c>
      <c r="AS7" s="390">
        <f>SUM(AS8:AS186)</f>
        <v>114</v>
      </c>
      <c r="AT7" s="390">
        <f>SUM(AT8:AT186)</f>
        <v>1959</v>
      </c>
      <c r="AU7" s="390">
        <f>SUM(AU8:AU186)</f>
        <v>8</v>
      </c>
      <c r="AV7" s="390">
        <f>SUM(AV8:AV186)</f>
        <v>0</v>
      </c>
      <c r="AW7" s="390">
        <f>SUM(AW8:AW186)</f>
        <v>0</v>
      </c>
      <c r="AX7" s="390">
        <f>SUM(AX8:AX186)</f>
        <v>8</v>
      </c>
      <c r="AY7" s="390">
        <f>SUM(AY8:AY186)</f>
        <v>798</v>
      </c>
      <c r="AZ7" s="390">
        <f>SUM(AZ8:AZ186)</f>
        <v>18</v>
      </c>
      <c r="BA7" s="390">
        <f>SUM(BA8:BA186)</f>
        <v>0</v>
      </c>
      <c r="BB7" s="390">
        <f>SUM(BB8:BB186)</f>
        <v>780</v>
      </c>
      <c r="BC7" s="390">
        <f>SUM(BC8:BC186)</f>
        <v>75335</v>
      </c>
      <c r="BD7" s="390">
        <f>SUM(BD8:BD186)</f>
        <v>41846</v>
      </c>
      <c r="BE7" s="390">
        <f>SUM(BE8:BE186)</f>
        <v>0</v>
      </c>
      <c r="BF7" s="390">
        <f>SUM(BF8:BF186)</f>
        <v>23193</v>
      </c>
      <c r="BG7" s="390">
        <f>SUM(BG8:BG186)</f>
        <v>4386</v>
      </c>
      <c r="BH7" s="390">
        <f>SUM(BH8:BH186)</f>
        <v>3843</v>
      </c>
      <c r="BI7" s="390">
        <f>SUM(BI8:BI186)</f>
        <v>61</v>
      </c>
      <c r="BJ7" s="390">
        <f>SUM(BJ8:BJ186)</f>
        <v>10363</v>
      </c>
      <c r="BK7" s="390">
        <f>SUM(BK8:BK186)</f>
        <v>33489</v>
      </c>
      <c r="BL7" s="390">
        <f>SUM(BL8:BL186)</f>
        <v>0</v>
      </c>
      <c r="BM7" s="390">
        <f>SUM(BM8:BM186)</f>
        <v>27983</v>
      </c>
      <c r="BN7" s="390">
        <f>SUM(BN8:BN186)</f>
        <v>2336</v>
      </c>
      <c r="BO7" s="390">
        <f>SUM(BO8:BO186)</f>
        <v>1338</v>
      </c>
      <c r="BP7" s="390">
        <f>SUM(BP8:BP186)</f>
        <v>314</v>
      </c>
      <c r="BQ7" s="390">
        <f>SUM(BQ8:BQ186)</f>
        <v>1518</v>
      </c>
      <c r="BR7" s="390">
        <f>SUM(BR8:BR186)</f>
        <v>745943</v>
      </c>
      <c r="BS7" s="390">
        <f>SUM(BS8:BS186)</f>
        <v>0</v>
      </c>
      <c r="BT7" s="390">
        <f>SUM(BT8:BT186)</f>
        <v>605969</v>
      </c>
      <c r="BU7" s="390">
        <f>SUM(BU8:BU186)</f>
        <v>50761</v>
      </c>
      <c r="BV7" s="390">
        <f>SUM(BV8:BV186)</f>
        <v>70327</v>
      </c>
      <c r="BW7" s="390">
        <f>SUM(BW8:BW186)</f>
        <v>392</v>
      </c>
      <c r="BX7" s="390">
        <f>SUM(BX8:BX186)</f>
        <v>18494</v>
      </c>
      <c r="BY7" s="390">
        <f>SUM(BY8:BY186)</f>
        <v>704097</v>
      </c>
      <c r="BZ7" s="390">
        <f>SUM(BZ8:BZ186)</f>
        <v>0</v>
      </c>
      <c r="CA7" s="390">
        <f>SUM(CA8:CA186)</f>
        <v>582776</v>
      </c>
      <c r="CB7" s="390">
        <f>SUM(CB8:CB186)</f>
        <v>46375</v>
      </c>
      <c r="CC7" s="390">
        <f>SUM(CC8:CC186)</f>
        <v>66484</v>
      </c>
      <c r="CD7" s="390">
        <f>SUM(CD8:CD186)</f>
        <v>331</v>
      </c>
      <c r="CE7" s="390">
        <f>SUM(CE8:CE186)</f>
        <v>8131</v>
      </c>
      <c r="CF7" s="390">
        <f>SUM(CF8:CF186)</f>
        <v>41846</v>
      </c>
      <c r="CG7" s="390">
        <f>SUM(CG8:CG186)</f>
        <v>0</v>
      </c>
      <c r="CH7" s="390">
        <f>SUM(CH8:CH186)</f>
        <v>23193</v>
      </c>
      <c r="CI7" s="390">
        <f>SUM(CI8:CI186)</f>
        <v>4386</v>
      </c>
      <c r="CJ7" s="390">
        <f>SUM(CJ8:CJ186)</f>
        <v>3843</v>
      </c>
      <c r="CK7" s="390">
        <f>SUM(CK8:CK186)</f>
        <v>61</v>
      </c>
      <c r="CL7" s="390">
        <f>SUM(CL8:CL186)</f>
        <v>10363</v>
      </c>
      <c r="CM7" s="390">
        <f>SUM(CM8:CM186)</f>
        <v>239450</v>
      </c>
      <c r="CN7" s="390">
        <f>SUM(CN8:CN186)</f>
        <v>0</v>
      </c>
      <c r="CO7" s="390">
        <f>SUM(CO8:CO186)</f>
        <v>224515</v>
      </c>
      <c r="CP7" s="390">
        <f>SUM(CP8:CP186)</f>
        <v>8776</v>
      </c>
      <c r="CQ7" s="390">
        <f>SUM(CQ8:CQ186)</f>
        <v>3521</v>
      </c>
      <c r="CR7" s="390">
        <f>SUM(CR8:CR186)</f>
        <v>322</v>
      </c>
      <c r="CS7" s="390">
        <f>SUM(CS8:CS186)</f>
        <v>2316</v>
      </c>
      <c r="CT7" s="390">
        <f>SUM(CT8:CT186)</f>
        <v>205961</v>
      </c>
      <c r="CU7" s="390">
        <f>SUM(CU8:CU186)</f>
        <v>0</v>
      </c>
      <c r="CV7" s="390">
        <f>SUM(CV8:CV186)</f>
        <v>196532</v>
      </c>
      <c r="CW7" s="390">
        <f>SUM(CW8:CW186)</f>
        <v>6440</v>
      </c>
      <c r="CX7" s="390">
        <f>SUM(CX8:CX186)</f>
        <v>2183</v>
      </c>
      <c r="CY7" s="390">
        <f>SUM(CY8:CY186)</f>
        <v>8</v>
      </c>
      <c r="CZ7" s="390">
        <f>SUM(CZ8:CZ186)</f>
        <v>798</v>
      </c>
      <c r="DA7" s="390">
        <f>SUM(DA8:DA186)</f>
        <v>33489</v>
      </c>
      <c r="DB7" s="390">
        <f>SUM(DB8:DB186)</f>
        <v>0</v>
      </c>
      <c r="DC7" s="390">
        <f>SUM(DC8:DC186)</f>
        <v>27983</v>
      </c>
      <c r="DD7" s="390">
        <f>SUM(DD8:DD186)</f>
        <v>2336</v>
      </c>
      <c r="DE7" s="390">
        <f>SUM(DE8:DE186)</f>
        <v>1338</v>
      </c>
      <c r="DF7" s="390">
        <f>SUM(DF8:DF186)</f>
        <v>314</v>
      </c>
      <c r="DG7" s="390">
        <f>SUM(DG8:DG186)</f>
        <v>1518</v>
      </c>
      <c r="DH7" s="390">
        <f>SUM(DH8:DH186)</f>
        <v>261</v>
      </c>
      <c r="DI7" s="390">
        <f>SUM(DI8:DI186)</f>
        <v>7241</v>
      </c>
      <c r="DJ7" s="390">
        <f>SUM(DJ8:DJ186)</f>
        <v>7186</v>
      </c>
      <c r="DK7" s="390">
        <f>SUM(DK8:DK186)</f>
        <v>31</v>
      </c>
      <c r="DL7" s="390">
        <f>SUM(DL8:DL186)</f>
        <v>0</v>
      </c>
      <c r="DM7" s="390">
        <f>SUM(DM8:DM186)</f>
        <v>24</v>
      </c>
    </row>
    <row r="8" spans="1:117" s="275" customFormat="1" ht="12" customHeight="1">
      <c r="A8" s="270" t="s">
        <v>502</v>
      </c>
      <c r="B8" s="271" t="s">
        <v>504</v>
      </c>
      <c r="C8" s="270" t="s">
        <v>505</v>
      </c>
      <c r="D8" s="276">
        <f aca="true" t="shared" si="0" ref="D8:D51">SUM(E8,AD8,BC8)</f>
        <v>103870</v>
      </c>
      <c r="E8" s="277">
        <f aca="true" t="shared" si="1" ref="E8:E51">SUM(F8,J8,N8,R8,V8,Z8)</f>
        <v>68193</v>
      </c>
      <c r="F8" s="277">
        <f aca="true" t="shared" si="2" ref="F8:F51">SUM(G8:I8)</f>
        <v>0</v>
      </c>
      <c r="G8" s="277">
        <v>0</v>
      </c>
      <c r="H8" s="277">
        <v>0</v>
      </c>
      <c r="I8" s="277">
        <v>0</v>
      </c>
      <c r="J8" s="277">
        <f aca="true" t="shared" si="3" ref="J8:J51">SUM(K8:M8)</f>
        <v>60491</v>
      </c>
      <c r="K8" s="277">
        <v>57621</v>
      </c>
      <c r="L8" s="277">
        <v>2870</v>
      </c>
      <c r="M8" s="277">
        <v>0</v>
      </c>
      <c r="N8" s="277">
        <f aca="true" t="shared" si="4" ref="N8:N51">SUM(O8:Q8)</f>
        <v>4112</v>
      </c>
      <c r="O8" s="277">
        <v>3829</v>
      </c>
      <c r="P8" s="277">
        <v>283</v>
      </c>
      <c r="Q8" s="277">
        <v>0</v>
      </c>
      <c r="R8" s="277">
        <f aca="true" t="shared" si="5" ref="R8:R51">SUM(S8:U8)</f>
        <v>3584</v>
      </c>
      <c r="S8" s="277">
        <v>0</v>
      </c>
      <c r="T8" s="277">
        <v>3584</v>
      </c>
      <c r="U8" s="277">
        <v>0</v>
      </c>
      <c r="V8" s="277">
        <f aca="true" t="shared" si="6" ref="V8:V51">SUM(W8:Y8)</f>
        <v>0</v>
      </c>
      <c r="W8" s="277">
        <v>0</v>
      </c>
      <c r="X8" s="277">
        <v>0</v>
      </c>
      <c r="Y8" s="277">
        <v>0</v>
      </c>
      <c r="Z8" s="277">
        <f aca="true" t="shared" si="7" ref="Z8:Z51">SUM(AA8:AC8)</f>
        <v>6</v>
      </c>
      <c r="AA8" s="277">
        <v>1</v>
      </c>
      <c r="AB8" s="277">
        <v>5</v>
      </c>
      <c r="AC8" s="277">
        <v>0</v>
      </c>
      <c r="AD8" s="277">
        <f aca="true" t="shared" si="8" ref="AD8:AD51">SUM(AE8,AI8,AM8,AQ8,AU8,AY8)</f>
        <v>28719</v>
      </c>
      <c r="AE8" s="277">
        <f aca="true" t="shared" si="9" ref="AE8:AE51">SUM(AF8:AH8)</f>
        <v>0</v>
      </c>
      <c r="AF8" s="277">
        <v>0</v>
      </c>
      <c r="AG8" s="277">
        <v>0</v>
      </c>
      <c r="AH8" s="277">
        <v>0</v>
      </c>
      <c r="AI8" s="277">
        <f aca="true" t="shared" si="10" ref="AI8:AI51">SUM(AJ8:AL8)</f>
        <v>27980</v>
      </c>
      <c r="AJ8" s="277">
        <v>0</v>
      </c>
      <c r="AK8" s="277">
        <v>0</v>
      </c>
      <c r="AL8" s="277">
        <v>27980</v>
      </c>
      <c r="AM8" s="277">
        <f aca="true" t="shared" si="11" ref="AM8:AM51">SUM(AN8:AP8)</f>
        <v>708</v>
      </c>
      <c r="AN8" s="277">
        <v>0</v>
      </c>
      <c r="AO8" s="277">
        <v>0</v>
      </c>
      <c r="AP8" s="277">
        <v>708</v>
      </c>
      <c r="AQ8" s="277">
        <f aca="true" t="shared" si="12" ref="AQ8:AQ51">SUM(AR8:AT8)</f>
        <v>20</v>
      </c>
      <c r="AR8" s="277">
        <v>0</v>
      </c>
      <c r="AS8" s="277">
        <v>0</v>
      </c>
      <c r="AT8" s="277">
        <v>20</v>
      </c>
      <c r="AU8" s="277">
        <f aca="true" t="shared" si="13" ref="AU8:AU51">SUM(AV8:AX8)</f>
        <v>0</v>
      </c>
      <c r="AV8" s="277">
        <v>0</v>
      </c>
      <c r="AW8" s="277">
        <v>0</v>
      </c>
      <c r="AX8" s="277">
        <v>0</v>
      </c>
      <c r="AY8" s="277">
        <f aca="true" t="shared" si="14" ref="AY8:AY51">SUM(AZ8:BB8)</f>
        <v>11</v>
      </c>
      <c r="AZ8" s="277">
        <v>0</v>
      </c>
      <c r="BA8" s="277">
        <v>0</v>
      </c>
      <c r="BB8" s="277">
        <v>11</v>
      </c>
      <c r="BC8" s="276">
        <f aca="true" t="shared" si="15" ref="BC8:BC51">SUM(BD8,BK8)</f>
        <v>6958</v>
      </c>
      <c r="BD8" s="276">
        <f aca="true" t="shared" si="16" ref="BD8:BD51">SUM(BE8:BJ8)</f>
        <v>1576</v>
      </c>
      <c r="BE8" s="277">
        <v>0</v>
      </c>
      <c r="BF8" s="277">
        <v>1329</v>
      </c>
      <c r="BG8" s="277">
        <v>109</v>
      </c>
      <c r="BH8" s="277">
        <v>51</v>
      </c>
      <c r="BI8" s="277">
        <v>0</v>
      </c>
      <c r="BJ8" s="277">
        <v>87</v>
      </c>
      <c r="BK8" s="276">
        <f aca="true" t="shared" si="17" ref="BK8:BK51">SUM(BL8:BQ8)</f>
        <v>5382</v>
      </c>
      <c r="BL8" s="277">
        <v>0</v>
      </c>
      <c r="BM8" s="277">
        <v>5076</v>
      </c>
      <c r="BN8" s="277">
        <v>301</v>
      </c>
      <c r="BO8" s="277">
        <v>2</v>
      </c>
      <c r="BP8" s="277">
        <v>0</v>
      </c>
      <c r="BQ8" s="277">
        <v>3</v>
      </c>
      <c r="BR8" s="277">
        <f aca="true" t="shared" si="18" ref="BR8:BX44">SUM(BY8,CF8)</f>
        <v>69769</v>
      </c>
      <c r="BS8" s="277">
        <f t="shared" si="18"/>
        <v>0</v>
      </c>
      <c r="BT8" s="277">
        <f t="shared" si="18"/>
        <v>61820</v>
      </c>
      <c r="BU8" s="277">
        <f t="shared" si="18"/>
        <v>4221</v>
      </c>
      <c r="BV8" s="277">
        <f t="shared" si="18"/>
        <v>3635</v>
      </c>
      <c r="BW8" s="277">
        <f t="shared" si="18"/>
        <v>0</v>
      </c>
      <c r="BX8" s="277">
        <f t="shared" si="18"/>
        <v>93</v>
      </c>
      <c r="BY8" s="276">
        <f aca="true" t="shared" si="19" ref="BY8:BY51">SUM(BZ8:CE8)</f>
        <v>68193</v>
      </c>
      <c r="BZ8" s="277">
        <f aca="true" t="shared" si="20" ref="BZ8:BZ51">F8</f>
        <v>0</v>
      </c>
      <c r="CA8" s="277">
        <f aca="true" t="shared" si="21" ref="CA8:CA51">J8</f>
        <v>60491</v>
      </c>
      <c r="CB8" s="277">
        <f aca="true" t="shared" si="22" ref="CB8:CB51">N8</f>
        <v>4112</v>
      </c>
      <c r="CC8" s="277">
        <f aca="true" t="shared" si="23" ref="CC8:CC51">R8</f>
        <v>3584</v>
      </c>
      <c r="CD8" s="277">
        <f aca="true" t="shared" si="24" ref="CD8:CD51">V8</f>
        <v>0</v>
      </c>
      <c r="CE8" s="277">
        <f aca="true" t="shared" si="25" ref="CE8:CE51">Z8</f>
        <v>6</v>
      </c>
      <c r="CF8" s="276">
        <f aca="true" t="shared" si="26" ref="CF8:CF51">SUM(CG8:CL8)</f>
        <v>1576</v>
      </c>
      <c r="CG8" s="277">
        <f aca="true" t="shared" si="27" ref="CG8:CL50">BE8</f>
        <v>0</v>
      </c>
      <c r="CH8" s="277">
        <f t="shared" si="27"/>
        <v>1329</v>
      </c>
      <c r="CI8" s="277">
        <f t="shared" si="27"/>
        <v>109</v>
      </c>
      <c r="CJ8" s="277">
        <f t="shared" si="27"/>
        <v>51</v>
      </c>
      <c r="CK8" s="277">
        <f t="shared" si="27"/>
        <v>0</v>
      </c>
      <c r="CL8" s="277">
        <f t="shared" si="27"/>
        <v>87</v>
      </c>
      <c r="CM8" s="277">
        <f aca="true" t="shared" si="28" ref="CM8:CS44">SUM(CT8,DA8)</f>
        <v>34101</v>
      </c>
      <c r="CN8" s="277">
        <f t="shared" si="28"/>
        <v>0</v>
      </c>
      <c r="CO8" s="277">
        <f t="shared" si="28"/>
        <v>33056</v>
      </c>
      <c r="CP8" s="277">
        <f t="shared" si="28"/>
        <v>1009</v>
      </c>
      <c r="CQ8" s="277">
        <f t="shared" si="28"/>
        <v>22</v>
      </c>
      <c r="CR8" s="277">
        <f t="shared" si="28"/>
        <v>0</v>
      </c>
      <c r="CS8" s="277">
        <f t="shared" si="28"/>
        <v>14</v>
      </c>
      <c r="CT8" s="276">
        <f aca="true" t="shared" si="29" ref="CT8:CT51">SUM(CU8:CZ8)</f>
        <v>28719</v>
      </c>
      <c r="CU8" s="277">
        <f aca="true" t="shared" si="30" ref="CU8:CU51">AE8</f>
        <v>0</v>
      </c>
      <c r="CV8" s="277">
        <f aca="true" t="shared" si="31" ref="CV8:CV51">AI8</f>
        <v>27980</v>
      </c>
      <c r="CW8" s="277">
        <f aca="true" t="shared" si="32" ref="CW8:CW51">AM8</f>
        <v>708</v>
      </c>
      <c r="CX8" s="277">
        <f aca="true" t="shared" si="33" ref="CX8:CX51">AQ8</f>
        <v>20</v>
      </c>
      <c r="CY8" s="277">
        <f aca="true" t="shared" si="34" ref="CY8:CY51">AU8</f>
        <v>0</v>
      </c>
      <c r="CZ8" s="277">
        <f aca="true" t="shared" si="35" ref="CZ8:CZ51">AY8</f>
        <v>11</v>
      </c>
      <c r="DA8" s="276">
        <f aca="true" t="shared" si="36" ref="DA8:DA51">SUM(DB8:DG8)</f>
        <v>5382</v>
      </c>
      <c r="DB8" s="277">
        <f aca="true" t="shared" si="37" ref="DB8:DG50">BL8</f>
        <v>0</v>
      </c>
      <c r="DC8" s="277">
        <f t="shared" si="37"/>
        <v>5076</v>
      </c>
      <c r="DD8" s="277">
        <f t="shared" si="37"/>
        <v>301</v>
      </c>
      <c r="DE8" s="277">
        <f t="shared" si="37"/>
        <v>2</v>
      </c>
      <c r="DF8" s="277">
        <f t="shared" si="37"/>
        <v>0</v>
      </c>
      <c r="DG8" s="277">
        <f t="shared" si="37"/>
        <v>3</v>
      </c>
      <c r="DH8" s="277">
        <v>0</v>
      </c>
      <c r="DI8" s="276">
        <f aca="true" t="shared" si="38" ref="DI8:DI51">SUM(DJ8:DM8)</f>
        <v>0</v>
      </c>
      <c r="DJ8" s="277">
        <v>0</v>
      </c>
      <c r="DK8" s="277">
        <v>0</v>
      </c>
      <c r="DL8" s="277">
        <v>0</v>
      </c>
      <c r="DM8" s="277">
        <v>0</v>
      </c>
    </row>
    <row r="9" spans="1:117" s="275" customFormat="1" ht="12" customHeight="1">
      <c r="A9" s="270" t="s">
        <v>502</v>
      </c>
      <c r="B9" s="271" t="s">
        <v>506</v>
      </c>
      <c r="C9" s="270" t="s">
        <v>507</v>
      </c>
      <c r="D9" s="276">
        <f t="shared" si="0"/>
        <v>69203</v>
      </c>
      <c r="E9" s="277">
        <f t="shared" si="1"/>
        <v>48293</v>
      </c>
      <c r="F9" s="277">
        <f t="shared" si="2"/>
        <v>0</v>
      </c>
      <c r="G9" s="277">
        <v>0</v>
      </c>
      <c r="H9" s="277">
        <v>0</v>
      </c>
      <c r="I9" s="277">
        <v>0</v>
      </c>
      <c r="J9" s="277">
        <f t="shared" si="3"/>
        <v>41276</v>
      </c>
      <c r="K9" s="277">
        <v>0</v>
      </c>
      <c r="L9" s="277">
        <v>41276</v>
      </c>
      <c r="M9" s="277">
        <v>0</v>
      </c>
      <c r="N9" s="277">
        <f t="shared" si="4"/>
        <v>400</v>
      </c>
      <c r="O9" s="277">
        <v>0</v>
      </c>
      <c r="P9" s="277">
        <v>400</v>
      </c>
      <c r="Q9" s="277">
        <v>0</v>
      </c>
      <c r="R9" s="277">
        <f t="shared" si="5"/>
        <v>6015</v>
      </c>
      <c r="S9" s="277">
        <v>0</v>
      </c>
      <c r="T9" s="277">
        <v>6015</v>
      </c>
      <c r="U9" s="277">
        <v>0</v>
      </c>
      <c r="V9" s="277">
        <f t="shared" si="6"/>
        <v>38</v>
      </c>
      <c r="W9" s="277">
        <v>0</v>
      </c>
      <c r="X9" s="277">
        <v>38</v>
      </c>
      <c r="Y9" s="277">
        <v>0</v>
      </c>
      <c r="Z9" s="277">
        <f t="shared" si="7"/>
        <v>564</v>
      </c>
      <c r="AA9" s="277">
        <v>78</v>
      </c>
      <c r="AB9" s="277">
        <v>486</v>
      </c>
      <c r="AC9" s="277">
        <v>0</v>
      </c>
      <c r="AD9" s="277">
        <f t="shared" si="8"/>
        <v>15568</v>
      </c>
      <c r="AE9" s="277">
        <f t="shared" si="9"/>
        <v>0</v>
      </c>
      <c r="AF9" s="277">
        <v>0</v>
      </c>
      <c r="AG9" s="277">
        <v>0</v>
      </c>
      <c r="AH9" s="277">
        <v>0</v>
      </c>
      <c r="AI9" s="277">
        <f t="shared" si="10"/>
        <v>14074</v>
      </c>
      <c r="AJ9" s="277">
        <v>0</v>
      </c>
      <c r="AK9" s="277">
        <v>865</v>
      </c>
      <c r="AL9" s="277">
        <v>13209</v>
      </c>
      <c r="AM9" s="277">
        <f t="shared" si="11"/>
        <v>440</v>
      </c>
      <c r="AN9" s="277">
        <v>0</v>
      </c>
      <c r="AO9" s="277">
        <v>0</v>
      </c>
      <c r="AP9" s="277">
        <v>440</v>
      </c>
      <c r="AQ9" s="277">
        <f t="shared" si="12"/>
        <v>1054</v>
      </c>
      <c r="AR9" s="277">
        <v>0</v>
      </c>
      <c r="AS9" s="277">
        <v>27</v>
      </c>
      <c r="AT9" s="277">
        <v>1027</v>
      </c>
      <c r="AU9" s="277">
        <f t="shared" si="13"/>
        <v>0</v>
      </c>
      <c r="AV9" s="277">
        <v>0</v>
      </c>
      <c r="AW9" s="277">
        <v>0</v>
      </c>
      <c r="AX9" s="277">
        <v>0</v>
      </c>
      <c r="AY9" s="277">
        <f t="shared" si="14"/>
        <v>0</v>
      </c>
      <c r="AZ9" s="277">
        <v>0</v>
      </c>
      <c r="BA9" s="277">
        <v>0</v>
      </c>
      <c r="BB9" s="277">
        <v>0</v>
      </c>
      <c r="BC9" s="276">
        <f t="shared" si="15"/>
        <v>5342</v>
      </c>
      <c r="BD9" s="276">
        <f t="shared" si="16"/>
        <v>4096</v>
      </c>
      <c r="BE9" s="277">
        <v>0</v>
      </c>
      <c r="BF9" s="277">
        <v>2086</v>
      </c>
      <c r="BG9" s="277">
        <v>0</v>
      </c>
      <c r="BH9" s="277">
        <v>1485</v>
      </c>
      <c r="BI9" s="277">
        <v>0</v>
      </c>
      <c r="BJ9" s="277">
        <v>525</v>
      </c>
      <c r="BK9" s="276">
        <f t="shared" si="17"/>
        <v>1246</v>
      </c>
      <c r="BL9" s="277">
        <v>0</v>
      </c>
      <c r="BM9" s="277">
        <v>633</v>
      </c>
      <c r="BN9" s="277">
        <v>0</v>
      </c>
      <c r="BO9" s="277">
        <v>453</v>
      </c>
      <c r="BP9" s="277">
        <v>0</v>
      </c>
      <c r="BQ9" s="277">
        <v>160</v>
      </c>
      <c r="BR9" s="277">
        <f t="shared" si="18"/>
        <v>52389</v>
      </c>
      <c r="BS9" s="277">
        <f t="shared" si="18"/>
        <v>0</v>
      </c>
      <c r="BT9" s="277">
        <f t="shared" si="18"/>
        <v>43362</v>
      </c>
      <c r="BU9" s="277">
        <f t="shared" si="18"/>
        <v>400</v>
      </c>
      <c r="BV9" s="277">
        <f t="shared" si="18"/>
        <v>7500</v>
      </c>
      <c r="BW9" s="277">
        <f t="shared" si="18"/>
        <v>38</v>
      </c>
      <c r="BX9" s="277">
        <f t="shared" si="18"/>
        <v>1089</v>
      </c>
      <c r="BY9" s="276">
        <f t="shared" si="19"/>
        <v>48293</v>
      </c>
      <c r="BZ9" s="277">
        <f t="shared" si="20"/>
        <v>0</v>
      </c>
      <c r="CA9" s="277">
        <f t="shared" si="21"/>
        <v>41276</v>
      </c>
      <c r="CB9" s="277">
        <f t="shared" si="22"/>
        <v>400</v>
      </c>
      <c r="CC9" s="277">
        <f t="shared" si="23"/>
        <v>6015</v>
      </c>
      <c r="CD9" s="277">
        <f t="shared" si="24"/>
        <v>38</v>
      </c>
      <c r="CE9" s="277">
        <f t="shared" si="25"/>
        <v>564</v>
      </c>
      <c r="CF9" s="276">
        <f t="shared" si="26"/>
        <v>4096</v>
      </c>
      <c r="CG9" s="277">
        <f t="shared" si="27"/>
        <v>0</v>
      </c>
      <c r="CH9" s="277">
        <f t="shared" si="27"/>
        <v>2086</v>
      </c>
      <c r="CI9" s="277">
        <f t="shared" si="27"/>
        <v>0</v>
      </c>
      <c r="CJ9" s="277">
        <f t="shared" si="27"/>
        <v>1485</v>
      </c>
      <c r="CK9" s="277">
        <f t="shared" si="27"/>
        <v>0</v>
      </c>
      <c r="CL9" s="277">
        <f t="shared" si="27"/>
        <v>525</v>
      </c>
      <c r="CM9" s="277">
        <f t="shared" si="28"/>
        <v>16814</v>
      </c>
      <c r="CN9" s="277">
        <f t="shared" si="28"/>
        <v>0</v>
      </c>
      <c r="CO9" s="277">
        <f t="shared" si="28"/>
        <v>14707</v>
      </c>
      <c r="CP9" s="277">
        <f t="shared" si="28"/>
        <v>440</v>
      </c>
      <c r="CQ9" s="277">
        <f t="shared" si="28"/>
        <v>1507</v>
      </c>
      <c r="CR9" s="277">
        <f t="shared" si="28"/>
        <v>0</v>
      </c>
      <c r="CS9" s="277">
        <f t="shared" si="28"/>
        <v>160</v>
      </c>
      <c r="CT9" s="276">
        <f t="shared" si="29"/>
        <v>15568</v>
      </c>
      <c r="CU9" s="277">
        <f t="shared" si="30"/>
        <v>0</v>
      </c>
      <c r="CV9" s="277">
        <f t="shared" si="31"/>
        <v>14074</v>
      </c>
      <c r="CW9" s="277">
        <f t="shared" si="32"/>
        <v>440</v>
      </c>
      <c r="CX9" s="277">
        <f t="shared" si="33"/>
        <v>1054</v>
      </c>
      <c r="CY9" s="277">
        <f t="shared" si="34"/>
        <v>0</v>
      </c>
      <c r="CZ9" s="277">
        <f t="shared" si="35"/>
        <v>0</v>
      </c>
      <c r="DA9" s="276">
        <f t="shared" si="36"/>
        <v>1246</v>
      </c>
      <c r="DB9" s="277">
        <f t="shared" si="37"/>
        <v>0</v>
      </c>
      <c r="DC9" s="277">
        <f t="shared" si="37"/>
        <v>633</v>
      </c>
      <c r="DD9" s="277">
        <f t="shared" si="37"/>
        <v>0</v>
      </c>
      <c r="DE9" s="277">
        <f t="shared" si="37"/>
        <v>453</v>
      </c>
      <c r="DF9" s="277">
        <f t="shared" si="37"/>
        <v>0</v>
      </c>
      <c r="DG9" s="277">
        <f t="shared" si="37"/>
        <v>160</v>
      </c>
      <c r="DH9" s="277">
        <v>0</v>
      </c>
      <c r="DI9" s="276">
        <f t="shared" si="38"/>
        <v>0</v>
      </c>
      <c r="DJ9" s="277">
        <v>0</v>
      </c>
      <c r="DK9" s="277">
        <v>0</v>
      </c>
      <c r="DL9" s="277">
        <v>0</v>
      </c>
      <c r="DM9" s="277">
        <v>0</v>
      </c>
    </row>
    <row r="10" spans="1:117" s="275" customFormat="1" ht="12" customHeight="1">
      <c r="A10" s="270" t="s">
        <v>502</v>
      </c>
      <c r="B10" s="271" t="s">
        <v>508</v>
      </c>
      <c r="C10" s="270" t="s">
        <v>509</v>
      </c>
      <c r="D10" s="276">
        <f t="shared" si="0"/>
        <v>57264</v>
      </c>
      <c r="E10" s="277">
        <f t="shared" si="1"/>
        <v>39019</v>
      </c>
      <c r="F10" s="277">
        <f t="shared" si="2"/>
        <v>0</v>
      </c>
      <c r="G10" s="277">
        <v>0</v>
      </c>
      <c r="H10" s="277">
        <v>0</v>
      </c>
      <c r="I10" s="277">
        <v>0</v>
      </c>
      <c r="J10" s="277">
        <f t="shared" si="3"/>
        <v>32831</v>
      </c>
      <c r="K10" s="277">
        <v>0</v>
      </c>
      <c r="L10" s="277">
        <v>32831</v>
      </c>
      <c r="M10" s="277">
        <v>0</v>
      </c>
      <c r="N10" s="277">
        <f t="shared" si="4"/>
        <v>2853</v>
      </c>
      <c r="O10" s="277">
        <v>0</v>
      </c>
      <c r="P10" s="277">
        <v>2853</v>
      </c>
      <c r="Q10" s="277">
        <v>0</v>
      </c>
      <c r="R10" s="277">
        <f t="shared" si="5"/>
        <v>3014</v>
      </c>
      <c r="S10" s="277">
        <v>0</v>
      </c>
      <c r="T10" s="277">
        <v>3014</v>
      </c>
      <c r="U10" s="277">
        <v>0</v>
      </c>
      <c r="V10" s="277">
        <f t="shared" si="6"/>
        <v>0</v>
      </c>
      <c r="W10" s="277">
        <v>0</v>
      </c>
      <c r="X10" s="277">
        <v>0</v>
      </c>
      <c r="Y10" s="277">
        <v>0</v>
      </c>
      <c r="Z10" s="277">
        <f t="shared" si="7"/>
        <v>321</v>
      </c>
      <c r="AA10" s="277">
        <v>0</v>
      </c>
      <c r="AB10" s="277">
        <v>321</v>
      </c>
      <c r="AC10" s="277">
        <v>0</v>
      </c>
      <c r="AD10" s="277">
        <f t="shared" si="8"/>
        <v>15671</v>
      </c>
      <c r="AE10" s="277">
        <f t="shared" si="9"/>
        <v>0</v>
      </c>
      <c r="AF10" s="277">
        <v>0</v>
      </c>
      <c r="AG10" s="277">
        <v>0</v>
      </c>
      <c r="AH10" s="277">
        <v>0</v>
      </c>
      <c r="AI10" s="277">
        <f t="shared" si="10"/>
        <v>14799</v>
      </c>
      <c r="AJ10" s="277">
        <v>78</v>
      </c>
      <c r="AK10" s="277">
        <v>0</v>
      </c>
      <c r="AL10" s="277">
        <v>14721</v>
      </c>
      <c r="AM10" s="277">
        <f t="shared" si="11"/>
        <v>857</v>
      </c>
      <c r="AN10" s="277">
        <v>73</v>
      </c>
      <c r="AO10" s="277">
        <v>0</v>
      </c>
      <c r="AP10" s="277">
        <v>784</v>
      </c>
      <c r="AQ10" s="277">
        <f t="shared" si="12"/>
        <v>3</v>
      </c>
      <c r="AR10" s="277">
        <v>0</v>
      </c>
      <c r="AS10" s="277">
        <v>0</v>
      </c>
      <c r="AT10" s="277">
        <v>3</v>
      </c>
      <c r="AU10" s="277">
        <f t="shared" si="13"/>
        <v>0</v>
      </c>
      <c r="AV10" s="277">
        <v>0</v>
      </c>
      <c r="AW10" s="277">
        <v>0</v>
      </c>
      <c r="AX10" s="277">
        <v>0</v>
      </c>
      <c r="AY10" s="277">
        <f t="shared" si="14"/>
        <v>12</v>
      </c>
      <c r="AZ10" s="277">
        <v>0</v>
      </c>
      <c r="BA10" s="277">
        <v>0</v>
      </c>
      <c r="BB10" s="277">
        <v>12</v>
      </c>
      <c r="BC10" s="276">
        <f t="shared" si="15"/>
        <v>2574</v>
      </c>
      <c r="BD10" s="276">
        <f t="shared" si="16"/>
        <v>175</v>
      </c>
      <c r="BE10" s="277">
        <v>0</v>
      </c>
      <c r="BF10" s="277">
        <v>110</v>
      </c>
      <c r="BG10" s="277">
        <v>13</v>
      </c>
      <c r="BH10" s="277">
        <v>1</v>
      </c>
      <c r="BI10" s="277">
        <v>0</v>
      </c>
      <c r="BJ10" s="277">
        <v>51</v>
      </c>
      <c r="BK10" s="276">
        <f t="shared" si="17"/>
        <v>2399</v>
      </c>
      <c r="BL10" s="277">
        <v>0</v>
      </c>
      <c r="BM10" s="277">
        <v>2198</v>
      </c>
      <c r="BN10" s="277">
        <v>199</v>
      </c>
      <c r="BO10" s="277">
        <v>0</v>
      </c>
      <c r="BP10" s="277">
        <v>0</v>
      </c>
      <c r="BQ10" s="277">
        <v>2</v>
      </c>
      <c r="BR10" s="277">
        <f t="shared" si="18"/>
        <v>39194</v>
      </c>
      <c r="BS10" s="277">
        <f t="shared" si="18"/>
        <v>0</v>
      </c>
      <c r="BT10" s="277">
        <f t="shared" si="18"/>
        <v>32941</v>
      </c>
      <c r="BU10" s="277">
        <f t="shared" si="18"/>
        <v>2866</v>
      </c>
      <c r="BV10" s="277">
        <f t="shared" si="18"/>
        <v>3015</v>
      </c>
      <c r="BW10" s="277">
        <f t="shared" si="18"/>
        <v>0</v>
      </c>
      <c r="BX10" s="277">
        <f t="shared" si="18"/>
        <v>372</v>
      </c>
      <c r="BY10" s="276">
        <f t="shared" si="19"/>
        <v>39019</v>
      </c>
      <c r="BZ10" s="277">
        <f t="shared" si="20"/>
        <v>0</v>
      </c>
      <c r="CA10" s="277">
        <f t="shared" si="21"/>
        <v>32831</v>
      </c>
      <c r="CB10" s="277">
        <f t="shared" si="22"/>
        <v>2853</v>
      </c>
      <c r="CC10" s="277">
        <f t="shared" si="23"/>
        <v>3014</v>
      </c>
      <c r="CD10" s="277">
        <f t="shared" si="24"/>
        <v>0</v>
      </c>
      <c r="CE10" s="277">
        <f t="shared" si="25"/>
        <v>321</v>
      </c>
      <c r="CF10" s="276">
        <f t="shared" si="26"/>
        <v>175</v>
      </c>
      <c r="CG10" s="277">
        <f t="shared" si="27"/>
        <v>0</v>
      </c>
      <c r="CH10" s="277">
        <f t="shared" si="27"/>
        <v>110</v>
      </c>
      <c r="CI10" s="277">
        <f t="shared" si="27"/>
        <v>13</v>
      </c>
      <c r="CJ10" s="277">
        <f t="shared" si="27"/>
        <v>1</v>
      </c>
      <c r="CK10" s="277">
        <f t="shared" si="27"/>
        <v>0</v>
      </c>
      <c r="CL10" s="277">
        <f t="shared" si="27"/>
        <v>51</v>
      </c>
      <c r="CM10" s="277">
        <f t="shared" si="28"/>
        <v>18070</v>
      </c>
      <c r="CN10" s="277">
        <f t="shared" si="28"/>
        <v>0</v>
      </c>
      <c r="CO10" s="277">
        <f t="shared" si="28"/>
        <v>16997</v>
      </c>
      <c r="CP10" s="277">
        <f t="shared" si="28"/>
        <v>1056</v>
      </c>
      <c r="CQ10" s="277">
        <f t="shared" si="28"/>
        <v>3</v>
      </c>
      <c r="CR10" s="277">
        <f t="shared" si="28"/>
        <v>0</v>
      </c>
      <c r="CS10" s="277">
        <f t="shared" si="28"/>
        <v>14</v>
      </c>
      <c r="CT10" s="276">
        <f t="shared" si="29"/>
        <v>15671</v>
      </c>
      <c r="CU10" s="277">
        <f t="shared" si="30"/>
        <v>0</v>
      </c>
      <c r="CV10" s="277">
        <f t="shared" si="31"/>
        <v>14799</v>
      </c>
      <c r="CW10" s="277">
        <f t="shared" si="32"/>
        <v>857</v>
      </c>
      <c r="CX10" s="277">
        <f t="shared" si="33"/>
        <v>3</v>
      </c>
      <c r="CY10" s="277">
        <f t="shared" si="34"/>
        <v>0</v>
      </c>
      <c r="CZ10" s="277">
        <f t="shared" si="35"/>
        <v>12</v>
      </c>
      <c r="DA10" s="276">
        <f t="shared" si="36"/>
        <v>2399</v>
      </c>
      <c r="DB10" s="277">
        <f t="shared" si="37"/>
        <v>0</v>
      </c>
      <c r="DC10" s="277">
        <f t="shared" si="37"/>
        <v>2198</v>
      </c>
      <c r="DD10" s="277">
        <f t="shared" si="37"/>
        <v>199</v>
      </c>
      <c r="DE10" s="277">
        <f t="shared" si="37"/>
        <v>0</v>
      </c>
      <c r="DF10" s="277">
        <f t="shared" si="37"/>
        <v>0</v>
      </c>
      <c r="DG10" s="277">
        <f t="shared" si="37"/>
        <v>2</v>
      </c>
      <c r="DH10" s="277">
        <v>0</v>
      </c>
      <c r="DI10" s="276">
        <f t="shared" si="38"/>
        <v>4</v>
      </c>
      <c r="DJ10" s="277">
        <v>4</v>
      </c>
      <c r="DK10" s="277">
        <v>0</v>
      </c>
      <c r="DL10" s="277">
        <v>0</v>
      </c>
      <c r="DM10" s="277">
        <v>0</v>
      </c>
    </row>
    <row r="11" spans="1:117" s="275" customFormat="1" ht="12" customHeight="1">
      <c r="A11" s="270" t="s">
        <v>502</v>
      </c>
      <c r="B11" s="271" t="s">
        <v>510</v>
      </c>
      <c r="C11" s="270" t="s">
        <v>511</v>
      </c>
      <c r="D11" s="276">
        <f t="shared" si="0"/>
        <v>48935</v>
      </c>
      <c r="E11" s="277">
        <f t="shared" si="1"/>
        <v>38290</v>
      </c>
      <c r="F11" s="277">
        <f t="shared" si="2"/>
        <v>0</v>
      </c>
      <c r="G11" s="277">
        <v>0</v>
      </c>
      <c r="H11" s="277">
        <v>0</v>
      </c>
      <c r="I11" s="277">
        <v>0</v>
      </c>
      <c r="J11" s="277">
        <f t="shared" si="3"/>
        <v>31260</v>
      </c>
      <c r="K11" s="277">
        <v>772</v>
      </c>
      <c r="L11" s="277">
        <v>30488</v>
      </c>
      <c r="M11" s="277">
        <v>0</v>
      </c>
      <c r="N11" s="277">
        <f t="shared" si="4"/>
        <v>1290</v>
      </c>
      <c r="O11" s="277">
        <v>5</v>
      </c>
      <c r="P11" s="277">
        <v>1285</v>
      </c>
      <c r="Q11" s="277">
        <v>0</v>
      </c>
      <c r="R11" s="277">
        <f t="shared" si="5"/>
        <v>5059</v>
      </c>
      <c r="S11" s="277">
        <v>28</v>
      </c>
      <c r="T11" s="277">
        <v>5031</v>
      </c>
      <c r="U11" s="277">
        <v>0</v>
      </c>
      <c r="V11" s="277">
        <f t="shared" si="6"/>
        <v>0</v>
      </c>
      <c r="W11" s="277">
        <v>0</v>
      </c>
      <c r="X11" s="277">
        <v>0</v>
      </c>
      <c r="Y11" s="277">
        <v>0</v>
      </c>
      <c r="Z11" s="277">
        <f t="shared" si="7"/>
        <v>681</v>
      </c>
      <c r="AA11" s="277">
        <v>85</v>
      </c>
      <c r="AB11" s="277">
        <v>596</v>
      </c>
      <c r="AC11" s="277">
        <v>0</v>
      </c>
      <c r="AD11" s="277">
        <f t="shared" si="8"/>
        <v>8767</v>
      </c>
      <c r="AE11" s="277">
        <f t="shared" si="9"/>
        <v>0</v>
      </c>
      <c r="AF11" s="277">
        <v>0</v>
      </c>
      <c r="AG11" s="277">
        <v>0</v>
      </c>
      <c r="AH11" s="277">
        <v>0</v>
      </c>
      <c r="AI11" s="277">
        <f t="shared" si="10"/>
        <v>8666</v>
      </c>
      <c r="AJ11" s="277">
        <v>0</v>
      </c>
      <c r="AK11" s="277">
        <v>0</v>
      </c>
      <c r="AL11" s="277">
        <v>8666</v>
      </c>
      <c r="AM11" s="277">
        <f t="shared" si="11"/>
        <v>5</v>
      </c>
      <c r="AN11" s="277">
        <v>0</v>
      </c>
      <c r="AO11" s="277">
        <v>0</v>
      </c>
      <c r="AP11" s="277">
        <v>5</v>
      </c>
      <c r="AQ11" s="277">
        <f t="shared" si="12"/>
        <v>93</v>
      </c>
      <c r="AR11" s="277">
        <v>0</v>
      </c>
      <c r="AS11" s="277">
        <v>0</v>
      </c>
      <c r="AT11" s="277">
        <v>93</v>
      </c>
      <c r="AU11" s="277">
        <f t="shared" si="13"/>
        <v>0</v>
      </c>
      <c r="AV11" s="277">
        <v>0</v>
      </c>
      <c r="AW11" s="277">
        <v>0</v>
      </c>
      <c r="AX11" s="277">
        <v>0</v>
      </c>
      <c r="AY11" s="277">
        <f t="shared" si="14"/>
        <v>3</v>
      </c>
      <c r="AZ11" s="277">
        <v>0</v>
      </c>
      <c r="BA11" s="277">
        <v>0</v>
      </c>
      <c r="BB11" s="277">
        <v>3</v>
      </c>
      <c r="BC11" s="276">
        <f t="shared" si="15"/>
        <v>1878</v>
      </c>
      <c r="BD11" s="276">
        <f t="shared" si="16"/>
        <v>613</v>
      </c>
      <c r="BE11" s="277">
        <v>0</v>
      </c>
      <c r="BF11" s="277">
        <v>475</v>
      </c>
      <c r="BG11" s="277">
        <v>44</v>
      </c>
      <c r="BH11" s="277">
        <v>17</v>
      </c>
      <c r="BI11" s="277">
        <v>0</v>
      </c>
      <c r="BJ11" s="277">
        <v>77</v>
      </c>
      <c r="BK11" s="276">
        <f t="shared" si="17"/>
        <v>1265</v>
      </c>
      <c r="BL11" s="277">
        <v>0</v>
      </c>
      <c r="BM11" s="277">
        <v>1136</v>
      </c>
      <c r="BN11" s="277">
        <v>7</v>
      </c>
      <c r="BO11" s="277">
        <v>4</v>
      </c>
      <c r="BP11" s="277">
        <v>0</v>
      </c>
      <c r="BQ11" s="277">
        <v>118</v>
      </c>
      <c r="BR11" s="277">
        <f t="shared" si="18"/>
        <v>38903</v>
      </c>
      <c r="BS11" s="277">
        <f t="shared" si="18"/>
        <v>0</v>
      </c>
      <c r="BT11" s="277">
        <f t="shared" si="18"/>
        <v>31735</v>
      </c>
      <c r="BU11" s="277">
        <f t="shared" si="18"/>
        <v>1334</v>
      </c>
      <c r="BV11" s="277">
        <f t="shared" si="18"/>
        <v>5076</v>
      </c>
      <c r="BW11" s="277">
        <f t="shared" si="18"/>
        <v>0</v>
      </c>
      <c r="BX11" s="277">
        <f t="shared" si="18"/>
        <v>758</v>
      </c>
      <c r="BY11" s="276">
        <f t="shared" si="19"/>
        <v>38290</v>
      </c>
      <c r="BZ11" s="277">
        <f t="shared" si="20"/>
        <v>0</v>
      </c>
      <c r="CA11" s="277">
        <f t="shared" si="21"/>
        <v>31260</v>
      </c>
      <c r="CB11" s="277">
        <f t="shared" si="22"/>
        <v>1290</v>
      </c>
      <c r="CC11" s="277">
        <f t="shared" si="23"/>
        <v>5059</v>
      </c>
      <c r="CD11" s="277">
        <f t="shared" si="24"/>
        <v>0</v>
      </c>
      <c r="CE11" s="277">
        <f t="shared" si="25"/>
        <v>681</v>
      </c>
      <c r="CF11" s="276">
        <f t="shared" si="26"/>
        <v>613</v>
      </c>
      <c r="CG11" s="277">
        <f t="shared" si="27"/>
        <v>0</v>
      </c>
      <c r="CH11" s="277">
        <f t="shared" si="27"/>
        <v>475</v>
      </c>
      <c r="CI11" s="277">
        <f t="shared" si="27"/>
        <v>44</v>
      </c>
      <c r="CJ11" s="277">
        <f t="shared" si="27"/>
        <v>17</v>
      </c>
      <c r="CK11" s="277">
        <f t="shared" si="27"/>
        <v>0</v>
      </c>
      <c r="CL11" s="277">
        <f t="shared" si="27"/>
        <v>77</v>
      </c>
      <c r="CM11" s="277">
        <f t="shared" si="28"/>
        <v>10032</v>
      </c>
      <c r="CN11" s="277">
        <f t="shared" si="28"/>
        <v>0</v>
      </c>
      <c r="CO11" s="277">
        <f t="shared" si="28"/>
        <v>9802</v>
      </c>
      <c r="CP11" s="277">
        <f t="shared" si="28"/>
        <v>12</v>
      </c>
      <c r="CQ11" s="277">
        <f t="shared" si="28"/>
        <v>97</v>
      </c>
      <c r="CR11" s="277">
        <f t="shared" si="28"/>
        <v>0</v>
      </c>
      <c r="CS11" s="277">
        <f t="shared" si="28"/>
        <v>121</v>
      </c>
      <c r="CT11" s="276">
        <f t="shared" si="29"/>
        <v>8767</v>
      </c>
      <c r="CU11" s="277">
        <f t="shared" si="30"/>
        <v>0</v>
      </c>
      <c r="CV11" s="277">
        <f t="shared" si="31"/>
        <v>8666</v>
      </c>
      <c r="CW11" s="277">
        <f t="shared" si="32"/>
        <v>5</v>
      </c>
      <c r="CX11" s="277">
        <f t="shared" si="33"/>
        <v>93</v>
      </c>
      <c r="CY11" s="277">
        <f t="shared" si="34"/>
        <v>0</v>
      </c>
      <c r="CZ11" s="277">
        <f t="shared" si="35"/>
        <v>3</v>
      </c>
      <c r="DA11" s="276">
        <f t="shared" si="36"/>
        <v>1265</v>
      </c>
      <c r="DB11" s="277">
        <f t="shared" si="37"/>
        <v>0</v>
      </c>
      <c r="DC11" s="277">
        <f t="shared" si="37"/>
        <v>1136</v>
      </c>
      <c r="DD11" s="277">
        <f t="shared" si="37"/>
        <v>7</v>
      </c>
      <c r="DE11" s="277">
        <f t="shared" si="37"/>
        <v>4</v>
      </c>
      <c r="DF11" s="277">
        <f t="shared" si="37"/>
        <v>0</v>
      </c>
      <c r="DG11" s="277">
        <f t="shared" si="37"/>
        <v>118</v>
      </c>
      <c r="DH11" s="277">
        <v>0</v>
      </c>
      <c r="DI11" s="276">
        <f t="shared" si="38"/>
        <v>3</v>
      </c>
      <c r="DJ11" s="277">
        <v>0</v>
      </c>
      <c r="DK11" s="277">
        <v>3</v>
      </c>
      <c r="DL11" s="277">
        <v>0</v>
      </c>
      <c r="DM11" s="277">
        <v>0</v>
      </c>
    </row>
    <row r="12" spans="1:117" s="275" customFormat="1" ht="12" customHeight="1">
      <c r="A12" s="270" t="s">
        <v>502</v>
      </c>
      <c r="B12" s="271" t="s">
        <v>512</v>
      </c>
      <c r="C12" s="270" t="s">
        <v>513</v>
      </c>
      <c r="D12" s="280">
        <f t="shared" si="0"/>
        <v>25980</v>
      </c>
      <c r="E12" s="280">
        <f t="shared" si="1"/>
        <v>18137</v>
      </c>
      <c r="F12" s="280">
        <f t="shared" si="2"/>
        <v>0</v>
      </c>
      <c r="G12" s="280">
        <v>0</v>
      </c>
      <c r="H12" s="280">
        <v>0</v>
      </c>
      <c r="I12" s="280">
        <v>0</v>
      </c>
      <c r="J12" s="280">
        <f t="shared" si="3"/>
        <v>15690</v>
      </c>
      <c r="K12" s="280">
        <v>133</v>
      </c>
      <c r="L12" s="280">
        <v>15557</v>
      </c>
      <c r="M12" s="280">
        <v>0</v>
      </c>
      <c r="N12" s="280">
        <f t="shared" si="4"/>
        <v>1257</v>
      </c>
      <c r="O12" s="280">
        <v>12</v>
      </c>
      <c r="P12" s="280">
        <v>1245</v>
      </c>
      <c r="Q12" s="280">
        <v>0</v>
      </c>
      <c r="R12" s="280">
        <f t="shared" si="5"/>
        <v>1057</v>
      </c>
      <c r="S12" s="280">
        <v>0</v>
      </c>
      <c r="T12" s="280">
        <v>1057</v>
      </c>
      <c r="U12" s="280">
        <v>0</v>
      </c>
      <c r="V12" s="280">
        <f t="shared" si="6"/>
        <v>0</v>
      </c>
      <c r="W12" s="280">
        <v>0</v>
      </c>
      <c r="X12" s="280">
        <v>0</v>
      </c>
      <c r="Y12" s="280">
        <v>0</v>
      </c>
      <c r="Z12" s="280">
        <f t="shared" si="7"/>
        <v>133</v>
      </c>
      <c r="AA12" s="280">
        <v>15</v>
      </c>
      <c r="AB12" s="280">
        <v>118</v>
      </c>
      <c r="AC12" s="280">
        <v>0</v>
      </c>
      <c r="AD12" s="280">
        <f t="shared" si="8"/>
        <v>4555</v>
      </c>
      <c r="AE12" s="280">
        <f t="shared" si="9"/>
        <v>0</v>
      </c>
      <c r="AF12" s="280">
        <v>0</v>
      </c>
      <c r="AG12" s="280">
        <v>0</v>
      </c>
      <c r="AH12" s="280">
        <v>0</v>
      </c>
      <c r="AI12" s="280">
        <f t="shared" si="10"/>
        <v>4483</v>
      </c>
      <c r="AJ12" s="280">
        <v>0</v>
      </c>
      <c r="AK12" s="280">
        <v>0</v>
      </c>
      <c r="AL12" s="280">
        <v>4483</v>
      </c>
      <c r="AM12" s="280">
        <f t="shared" si="11"/>
        <v>67</v>
      </c>
      <c r="AN12" s="280">
        <v>0</v>
      </c>
      <c r="AO12" s="280">
        <v>0</v>
      </c>
      <c r="AP12" s="280">
        <v>67</v>
      </c>
      <c r="AQ12" s="280">
        <f t="shared" si="12"/>
        <v>1</v>
      </c>
      <c r="AR12" s="280">
        <v>0</v>
      </c>
      <c r="AS12" s="280">
        <v>0</v>
      </c>
      <c r="AT12" s="280">
        <v>1</v>
      </c>
      <c r="AU12" s="280">
        <f t="shared" si="13"/>
        <v>0</v>
      </c>
      <c r="AV12" s="280">
        <v>0</v>
      </c>
      <c r="AW12" s="280">
        <v>0</v>
      </c>
      <c r="AX12" s="280">
        <v>0</v>
      </c>
      <c r="AY12" s="280">
        <f t="shared" si="14"/>
        <v>4</v>
      </c>
      <c r="AZ12" s="280">
        <v>0</v>
      </c>
      <c r="BA12" s="280">
        <v>0</v>
      </c>
      <c r="BB12" s="280">
        <v>4</v>
      </c>
      <c r="BC12" s="280">
        <f t="shared" si="15"/>
        <v>3288</v>
      </c>
      <c r="BD12" s="280">
        <f t="shared" si="16"/>
        <v>1675</v>
      </c>
      <c r="BE12" s="280">
        <v>0</v>
      </c>
      <c r="BF12" s="280">
        <v>1175</v>
      </c>
      <c r="BG12" s="280">
        <v>95</v>
      </c>
      <c r="BH12" s="280">
        <v>20</v>
      </c>
      <c r="BI12" s="280">
        <v>0</v>
      </c>
      <c r="BJ12" s="280">
        <v>385</v>
      </c>
      <c r="BK12" s="280">
        <f t="shared" si="17"/>
        <v>1613</v>
      </c>
      <c r="BL12" s="280">
        <v>0</v>
      </c>
      <c r="BM12" s="280">
        <v>1561</v>
      </c>
      <c r="BN12" s="280">
        <v>23</v>
      </c>
      <c r="BO12" s="280">
        <v>3</v>
      </c>
      <c r="BP12" s="280">
        <v>0</v>
      </c>
      <c r="BQ12" s="280">
        <v>26</v>
      </c>
      <c r="BR12" s="280">
        <f t="shared" si="18"/>
        <v>19812</v>
      </c>
      <c r="BS12" s="280">
        <f t="shared" si="18"/>
        <v>0</v>
      </c>
      <c r="BT12" s="280">
        <f t="shared" si="18"/>
        <v>16865</v>
      </c>
      <c r="BU12" s="280">
        <f t="shared" si="18"/>
        <v>1352</v>
      </c>
      <c r="BV12" s="280">
        <f t="shared" si="18"/>
        <v>1077</v>
      </c>
      <c r="BW12" s="280">
        <f t="shared" si="18"/>
        <v>0</v>
      </c>
      <c r="BX12" s="280">
        <f t="shared" si="18"/>
        <v>518</v>
      </c>
      <c r="BY12" s="280">
        <f t="shared" si="19"/>
        <v>18137</v>
      </c>
      <c r="BZ12" s="280">
        <f t="shared" si="20"/>
        <v>0</v>
      </c>
      <c r="CA12" s="280">
        <f t="shared" si="21"/>
        <v>15690</v>
      </c>
      <c r="CB12" s="280">
        <f t="shared" si="22"/>
        <v>1257</v>
      </c>
      <c r="CC12" s="280">
        <f t="shared" si="23"/>
        <v>1057</v>
      </c>
      <c r="CD12" s="280">
        <f t="shared" si="24"/>
        <v>0</v>
      </c>
      <c r="CE12" s="280">
        <f t="shared" si="25"/>
        <v>133</v>
      </c>
      <c r="CF12" s="280">
        <f t="shared" si="26"/>
        <v>1675</v>
      </c>
      <c r="CG12" s="280">
        <f t="shared" si="27"/>
        <v>0</v>
      </c>
      <c r="CH12" s="280">
        <f t="shared" si="27"/>
        <v>1175</v>
      </c>
      <c r="CI12" s="280">
        <f t="shared" si="27"/>
        <v>95</v>
      </c>
      <c r="CJ12" s="280">
        <f t="shared" si="27"/>
        <v>20</v>
      </c>
      <c r="CK12" s="280">
        <f t="shared" si="27"/>
        <v>0</v>
      </c>
      <c r="CL12" s="280">
        <f t="shared" si="27"/>
        <v>385</v>
      </c>
      <c r="CM12" s="280">
        <f t="shared" si="28"/>
        <v>6168</v>
      </c>
      <c r="CN12" s="280">
        <f t="shared" si="28"/>
        <v>0</v>
      </c>
      <c r="CO12" s="280">
        <f t="shared" si="28"/>
        <v>6044</v>
      </c>
      <c r="CP12" s="280">
        <f t="shared" si="28"/>
        <v>90</v>
      </c>
      <c r="CQ12" s="280">
        <f t="shared" si="28"/>
        <v>4</v>
      </c>
      <c r="CR12" s="280">
        <f t="shared" si="28"/>
        <v>0</v>
      </c>
      <c r="CS12" s="280">
        <f t="shared" si="28"/>
        <v>30</v>
      </c>
      <c r="CT12" s="280">
        <f t="shared" si="29"/>
        <v>4555</v>
      </c>
      <c r="CU12" s="280">
        <f t="shared" si="30"/>
        <v>0</v>
      </c>
      <c r="CV12" s="280">
        <f t="shared" si="31"/>
        <v>4483</v>
      </c>
      <c r="CW12" s="280">
        <f t="shared" si="32"/>
        <v>67</v>
      </c>
      <c r="CX12" s="280">
        <f t="shared" si="33"/>
        <v>1</v>
      </c>
      <c r="CY12" s="280">
        <f t="shared" si="34"/>
        <v>0</v>
      </c>
      <c r="CZ12" s="280">
        <f t="shared" si="35"/>
        <v>4</v>
      </c>
      <c r="DA12" s="280">
        <f t="shared" si="36"/>
        <v>1613</v>
      </c>
      <c r="DB12" s="280">
        <f t="shared" si="37"/>
        <v>0</v>
      </c>
      <c r="DC12" s="280">
        <f t="shared" si="37"/>
        <v>1561</v>
      </c>
      <c r="DD12" s="280">
        <f t="shared" si="37"/>
        <v>23</v>
      </c>
      <c r="DE12" s="280">
        <f t="shared" si="37"/>
        <v>3</v>
      </c>
      <c r="DF12" s="280">
        <f t="shared" si="37"/>
        <v>0</v>
      </c>
      <c r="DG12" s="280">
        <f t="shared" si="37"/>
        <v>26</v>
      </c>
      <c r="DH12" s="280">
        <v>0</v>
      </c>
      <c r="DI12" s="280">
        <f t="shared" si="38"/>
        <v>4</v>
      </c>
      <c r="DJ12" s="280">
        <v>0</v>
      </c>
      <c r="DK12" s="280">
        <v>4</v>
      </c>
      <c r="DL12" s="280">
        <v>0</v>
      </c>
      <c r="DM12" s="280">
        <v>0</v>
      </c>
    </row>
    <row r="13" spans="1:117" s="275" customFormat="1" ht="12" customHeight="1">
      <c r="A13" s="270" t="s">
        <v>502</v>
      </c>
      <c r="B13" s="271" t="s">
        <v>514</v>
      </c>
      <c r="C13" s="270" t="s">
        <v>515</v>
      </c>
      <c r="D13" s="280">
        <f t="shared" si="0"/>
        <v>18149</v>
      </c>
      <c r="E13" s="280">
        <f t="shared" si="1"/>
        <v>11351</v>
      </c>
      <c r="F13" s="280">
        <f t="shared" si="2"/>
        <v>0</v>
      </c>
      <c r="G13" s="280">
        <v>0</v>
      </c>
      <c r="H13" s="280">
        <v>0</v>
      </c>
      <c r="I13" s="280">
        <v>0</v>
      </c>
      <c r="J13" s="280">
        <f t="shared" si="3"/>
        <v>10534</v>
      </c>
      <c r="K13" s="280">
        <v>100</v>
      </c>
      <c r="L13" s="280">
        <v>10434</v>
      </c>
      <c r="M13" s="280">
        <v>0</v>
      </c>
      <c r="N13" s="280">
        <f t="shared" si="4"/>
        <v>796</v>
      </c>
      <c r="O13" s="280">
        <v>16</v>
      </c>
      <c r="P13" s="280">
        <v>780</v>
      </c>
      <c r="Q13" s="280">
        <v>0</v>
      </c>
      <c r="R13" s="280">
        <f t="shared" si="5"/>
        <v>0</v>
      </c>
      <c r="S13" s="280">
        <v>0</v>
      </c>
      <c r="T13" s="280">
        <v>0</v>
      </c>
      <c r="U13" s="280">
        <v>0</v>
      </c>
      <c r="V13" s="280">
        <f t="shared" si="6"/>
        <v>21</v>
      </c>
      <c r="W13" s="280">
        <v>1</v>
      </c>
      <c r="X13" s="280">
        <v>20</v>
      </c>
      <c r="Y13" s="280">
        <v>0</v>
      </c>
      <c r="Z13" s="280">
        <f t="shared" si="7"/>
        <v>0</v>
      </c>
      <c r="AA13" s="280">
        <v>0</v>
      </c>
      <c r="AB13" s="280">
        <v>0</v>
      </c>
      <c r="AC13" s="280">
        <v>0</v>
      </c>
      <c r="AD13" s="280">
        <f t="shared" si="8"/>
        <v>5979</v>
      </c>
      <c r="AE13" s="280">
        <f t="shared" si="9"/>
        <v>0</v>
      </c>
      <c r="AF13" s="280">
        <v>0</v>
      </c>
      <c r="AG13" s="280">
        <v>0</v>
      </c>
      <c r="AH13" s="280">
        <v>0</v>
      </c>
      <c r="AI13" s="280">
        <f t="shared" si="10"/>
        <v>5892</v>
      </c>
      <c r="AJ13" s="280">
        <v>0</v>
      </c>
      <c r="AK13" s="280">
        <v>0</v>
      </c>
      <c r="AL13" s="280">
        <v>5892</v>
      </c>
      <c r="AM13" s="280">
        <f t="shared" si="11"/>
        <v>87</v>
      </c>
      <c r="AN13" s="280">
        <v>0</v>
      </c>
      <c r="AO13" s="280">
        <v>0</v>
      </c>
      <c r="AP13" s="280">
        <v>87</v>
      </c>
      <c r="AQ13" s="280">
        <f t="shared" si="12"/>
        <v>0</v>
      </c>
      <c r="AR13" s="280">
        <v>0</v>
      </c>
      <c r="AS13" s="280">
        <v>0</v>
      </c>
      <c r="AT13" s="280">
        <v>0</v>
      </c>
      <c r="AU13" s="280">
        <f t="shared" si="13"/>
        <v>0</v>
      </c>
      <c r="AV13" s="280">
        <v>0</v>
      </c>
      <c r="AW13" s="280">
        <v>0</v>
      </c>
      <c r="AX13" s="280">
        <v>0</v>
      </c>
      <c r="AY13" s="280">
        <f t="shared" si="14"/>
        <v>0</v>
      </c>
      <c r="AZ13" s="280">
        <v>0</v>
      </c>
      <c r="BA13" s="280">
        <v>0</v>
      </c>
      <c r="BB13" s="280">
        <v>0</v>
      </c>
      <c r="BC13" s="280">
        <f t="shared" si="15"/>
        <v>819</v>
      </c>
      <c r="BD13" s="280">
        <f t="shared" si="16"/>
        <v>396</v>
      </c>
      <c r="BE13" s="280">
        <v>0</v>
      </c>
      <c r="BF13" s="280">
        <v>320</v>
      </c>
      <c r="BG13" s="280">
        <v>76</v>
      </c>
      <c r="BH13" s="280">
        <v>0</v>
      </c>
      <c r="BI13" s="280">
        <v>0</v>
      </c>
      <c r="BJ13" s="280">
        <v>0</v>
      </c>
      <c r="BK13" s="280">
        <f t="shared" si="17"/>
        <v>423</v>
      </c>
      <c r="BL13" s="280">
        <v>0</v>
      </c>
      <c r="BM13" s="280">
        <v>404</v>
      </c>
      <c r="BN13" s="280">
        <v>19</v>
      </c>
      <c r="BO13" s="280">
        <v>0</v>
      </c>
      <c r="BP13" s="280">
        <v>0</v>
      </c>
      <c r="BQ13" s="280">
        <v>0</v>
      </c>
      <c r="BR13" s="280">
        <f t="shared" si="18"/>
        <v>11747</v>
      </c>
      <c r="BS13" s="280">
        <f t="shared" si="18"/>
        <v>0</v>
      </c>
      <c r="BT13" s="280">
        <f t="shared" si="18"/>
        <v>10854</v>
      </c>
      <c r="BU13" s="280">
        <f t="shared" si="18"/>
        <v>872</v>
      </c>
      <c r="BV13" s="280">
        <f t="shared" si="18"/>
        <v>0</v>
      </c>
      <c r="BW13" s="280">
        <f t="shared" si="18"/>
        <v>21</v>
      </c>
      <c r="BX13" s="280">
        <f t="shared" si="18"/>
        <v>0</v>
      </c>
      <c r="BY13" s="280">
        <f t="shared" si="19"/>
        <v>11351</v>
      </c>
      <c r="BZ13" s="280">
        <f t="shared" si="20"/>
        <v>0</v>
      </c>
      <c r="CA13" s="280">
        <f t="shared" si="21"/>
        <v>10534</v>
      </c>
      <c r="CB13" s="280">
        <f t="shared" si="22"/>
        <v>796</v>
      </c>
      <c r="CC13" s="280">
        <f t="shared" si="23"/>
        <v>0</v>
      </c>
      <c r="CD13" s="280">
        <f t="shared" si="24"/>
        <v>21</v>
      </c>
      <c r="CE13" s="280">
        <f t="shared" si="25"/>
        <v>0</v>
      </c>
      <c r="CF13" s="280">
        <f t="shared" si="26"/>
        <v>396</v>
      </c>
      <c r="CG13" s="280">
        <f t="shared" si="27"/>
        <v>0</v>
      </c>
      <c r="CH13" s="280">
        <f t="shared" si="27"/>
        <v>320</v>
      </c>
      <c r="CI13" s="280">
        <f t="shared" si="27"/>
        <v>76</v>
      </c>
      <c r="CJ13" s="280">
        <f t="shared" si="27"/>
        <v>0</v>
      </c>
      <c r="CK13" s="280">
        <f t="shared" si="27"/>
        <v>0</v>
      </c>
      <c r="CL13" s="280">
        <f t="shared" si="27"/>
        <v>0</v>
      </c>
      <c r="CM13" s="280">
        <f t="shared" si="28"/>
        <v>6402</v>
      </c>
      <c r="CN13" s="280">
        <f t="shared" si="28"/>
        <v>0</v>
      </c>
      <c r="CO13" s="280">
        <f t="shared" si="28"/>
        <v>6296</v>
      </c>
      <c r="CP13" s="280">
        <f t="shared" si="28"/>
        <v>106</v>
      </c>
      <c r="CQ13" s="280">
        <f t="shared" si="28"/>
        <v>0</v>
      </c>
      <c r="CR13" s="280">
        <f t="shared" si="28"/>
        <v>0</v>
      </c>
      <c r="CS13" s="280">
        <f t="shared" si="28"/>
        <v>0</v>
      </c>
      <c r="CT13" s="280">
        <f t="shared" si="29"/>
        <v>5979</v>
      </c>
      <c r="CU13" s="280">
        <f t="shared" si="30"/>
        <v>0</v>
      </c>
      <c r="CV13" s="280">
        <f t="shared" si="31"/>
        <v>5892</v>
      </c>
      <c r="CW13" s="280">
        <f t="shared" si="32"/>
        <v>87</v>
      </c>
      <c r="CX13" s="280">
        <f t="shared" si="33"/>
        <v>0</v>
      </c>
      <c r="CY13" s="280">
        <f t="shared" si="34"/>
        <v>0</v>
      </c>
      <c r="CZ13" s="280">
        <f t="shared" si="35"/>
        <v>0</v>
      </c>
      <c r="DA13" s="280">
        <f t="shared" si="36"/>
        <v>423</v>
      </c>
      <c r="DB13" s="280">
        <f t="shared" si="37"/>
        <v>0</v>
      </c>
      <c r="DC13" s="280">
        <f t="shared" si="37"/>
        <v>404</v>
      </c>
      <c r="DD13" s="280">
        <f t="shared" si="37"/>
        <v>19</v>
      </c>
      <c r="DE13" s="280">
        <f t="shared" si="37"/>
        <v>0</v>
      </c>
      <c r="DF13" s="280">
        <f t="shared" si="37"/>
        <v>0</v>
      </c>
      <c r="DG13" s="280">
        <f t="shared" si="37"/>
        <v>0</v>
      </c>
      <c r="DH13" s="280">
        <v>0</v>
      </c>
      <c r="DI13" s="280">
        <f t="shared" si="38"/>
        <v>1</v>
      </c>
      <c r="DJ13" s="280">
        <v>1</v>
      </c>
      <c r="DK13" s="280">
        <v>0</v>
      </c>
      <c r="DL13" s="280">
        <v>0</v>
      </c>
      <c r="DM13" s="280">
        <v>0</v>
      </c>
    </row>
    <row r="14" spans="1:117" s="275" customFormat="1" ht="12" customHeight="1">
      <c r="A14" s="270" t="s">
        <v>502</v>
      </c>
      <c r="B14" s="271" t="s">
        <v>516</v>
      </c>
      <c r="C14" s="270" t="s">
        <v>517</v>
      </c>
      <c r="D14" s="280">
        <f t="shared" si="0"/>
        <v>28472</v>
      </c>
      <c r="E14" s="280">
        <f t="shared" si="1"/>
        <v>22656</v>
      </c>
      <c r="F14" s="280">
        <f t="shared" si="2"/>
        <v>0</v>
      </c>
      <c r="G14" s="280">
        <v>0</v>
      </c>
      <c r="H14" s="280">
        <v>0</v>
      </c>
      <c r="I14" s="280">
        <v>0</v>
      </c>
      <c r="J14" s="280">
        <f t="shared" si="3"/>
        <v>17586</v>
      </c>
      <c r="K14" s="280">
        <v>135</v>
      </c>
      <c r="L14" s="280">
        <v>17451</v>
      </c>
      <c r="M14" s="280">
        <v>0</v>
      </c>
      <c r="N14" s="280">
        <f t="shared" si="4"/>
        <v>967</v>
      </c>
      <c r="O14" s="280">
        <v>27</v>
      </c>
      <c r="P14" s="280">
        <v>940</v>
      </c>
      <c r="Q14" s="280">
        <v>0</v>
      </c>
      <c r="R14" s="280">
        <f t="shared" si="5"/>
        <v>4007</v>
      </c>
      <c r="S14" s="280">
        <v>160</v>
      </c>
      <c r="T14" s="280">
        <v>3847</v>
      </c>
      <c r="U14" s="280">
        <v>0</v>
      </c>
      <c r="V14" s="280">
        <f t="shared" si="6"/>
        <v>0</v>
      </c>
      <c r="W14" s="280">
        <v>0</v>
      </c>
      <c r="X14" s="280">
        <v>0</v>
      </c>
      <c r="Y14" s="280">
        <v>0</v>
      </c>
      <c r="Z14" s="280">
        <f t="shared" si="7"/>
        <v>96</v>
      </c>
      <c r="AA14" s="280">
        <v>96</v>
      </c>
      <c r="AB14" s="280">
        <v>0</v>
      </c>
      <c r="AC14" s="280">
        <v>0</v>
      </c>
      <c r="AD14" s="280">
        <f t="shared" si="8"/>
        <v>5040</v>
      </c>
      <c r="AE14" s="280">
        <f t="shared" si="9"/>
        <v>0</v>
      </c>
      <c r="AF14" s="280">
        <v>0</v>
      </c>
      <c r="AG14" s="280">
        <v>0</v>
      </c>
      <c r="AH14" s="280">
        <v>0</v>
      </c>
      <c r="AI14" s="280">
        <f t="shared" si="10"/>
        <v>4916</v>
      </c>
      <c r="AJ14" s="280">
        <v>0</v>
      </c>
      <c r="AK14" s="280">
        <v>0</v>
      </c>
      <c r="AL14" s="280">
        <v>4916</v>
      </c>
      <c r="AM14" s="280">
        <f t="shared" si="11"/>
        <v>103</v>
      </c>
      <c r="AN14" s="280">
        <v>0</v>
      </c>
      <c r="AO14" s="280">
        <v>0</v>
      </c>
      <c r="AP14" s="280">
        <v>103</v>
      </c>
      <c r="AQ14" s="280">
        <f t="shared" si="12"/>
        <v>0</v>
      </c>
      <c r="AR14" s="280">
        <v>0</v>
      </c>
      <c r="AS14" s="280">
        <v>0</v>
      </c>
      <c r="AT14" s="280">
        <v>0</v>
      </c>
      <c r="AU14" s="280">
        <f t="shared" si="13"/>
        <v>0</v>
      </c>
      <c r="AV14" s="280">
        <v>0</v>
      </c>
      <c r="AW14" s="280">
        <v>0</v>
      </c>
      <c r="AX14" s="280">
        <v>0</v>
      </c>
      <c r="AY14" s="280">
        <f t="shared" si="14"/>
        <v>21</v>
      </c>
      <c r="AZ14" s="280">
        <v>0</v>
      </c>
      <c r="BA14" s="280">
        <v>0</v>
      </c>
      <c r="BB14" s="280">
        <v>21</v>
      </c>
      <c r="BC14" s="280">
        <f t="shared" si="15"/>
        <v>776</v>
      </c>
      <c r="BD14" s="280">
        <f t="shared" si="16"/>
        <v>399</v>
      </c>
      <c r="BE14" s="280">
        <v>0</v>
      </c>
      <c r="BF14" s="280">
        <v>197</v>
      </c>
      <c r="BG14" s="280">
        <v>55</v>
      </c>
      <c r="BH14" s="280">
        <v>0</v>
      </c>
      <c r="BI14" s="280">
        <v>0</v>
      </c>
      <c r="BJ14" s="280">
        <v>147</v>
      </c>
      <c r="BK14" s="280">
        <f t="shared" si="17"/>
        <v>377</v>
      </c>
      <c r="BL14" s="280">
        <v>0</v>
      </c>
      <c r="BM14" s="280">
        <v>362</v>
      </c>
      <c r="BN14" s="280">
        <v>5</v>
      </c>
      <c r="BO14" s="280">
        <v>0</v>
      </c>
      <c r="BP14" s="280">
        <v>0</v>
      </c>
      <c r="BQ14" s="280">
        <v>10</v>
      </c>
      <c r="BR14" s="280">
        <f t="shared" si="18"/>
        <v>23055</v>
      </c>
      <c r="BS14" s="280">
        <f t="shared" si="18"/>
        <v>0</v>
      </c>
      <c r="BT14" s="280">
        <f t="shared" si="18"/>
        <v>17783</v>
      </c>
      <c r="BU14" s="280">
        <f t="shared" si="18"/>
        <v>1022</v>
      </c>
      <c r="BV14" s="280">
        <f t="shared" si="18"/>
        <v>4007</v>
      </c>
      <c r="BW14" s="280">
        <f t="shared" si="18"/>
        <v>0</v>
      </c>
      <c r="BX14" s="280">
        <f t="shared" si="18"/>
        <v>243</v>
      </c>
      <c r="BY14" s="280">
        <f t="shared" si="19"/>
        <v>22656</v>
      </c>
      <c r="BZ14" s="280">
        <f t="shared" si="20"/>
        <v>0</v>
      </c>
      <c r="CA14" s="280">
        <f t="shared" si="21"/>
        <v>17586</v>
      </c>
      <c r="CB14" s="280">
        <f t="shared" si="22"/>
        <v>967</v>
      </c>
      <c r="CC14" s="280">
        <f t="shared" si="23"/>
        <v>4007</v>
      </c>
      <c r="CD14" s="280">
        <f t="shared" si="24"/>
        <v>0</v>
      </c>
      <c r="CE14" s="280">
        <f t="shared" si="25"/>
        <v>96</v>
      </c>
      <c r="CF14" s="280">
        <f t="shared" si="26"/>
        <v>399</v>
      </c>
      <c r="CG14" s="280">
        <f t="shared" si="27"/>
        <v>0</v>
      </c>
      <c r="CH14" s="280">
        <f t="shared" si="27"/>
        <v>197</v>
      </c>
      <c r="CI14" s="280">
        <f t="shared" si="27"/>
        <v>55</v>
      </c>
      <c r="CJ14" s="280">
        <f t="shared" si="27"/>
        <v>0</v>
      </c>
      <c r="CK14" s="280">
        <f t="shared" si="27"/>
        <v>0</v>
      </c>
      <c r="CL14" s="280">
        <f t="shared" si="27"/>
        <v>147</v>
      </c>
      <c r="CM14" s="280">
        <f t="shared" si="28"/>
        <v>5417</v>
      </c>
      <c r="CN14" s="280">
        <f t="shared" si="28"/>
        <v>0</v>
      </c>
      <c r="CO14" s="280">
        <f t="shared" si="28"/>
        <v>5278</v>
      </c>
      <c r="CP14" s="280">
        <f t="shared" si="28"/>
        <v>108</v>
      </c>
      <c r="CQ14" s="280">
        <f t="shared" si="28"/>
        <v>0</v>
      </c>
      <c r="CR14" s="280">
        <f t="shared" si="28"/>
        <v>0</v>
      </c>
      <c r="CS14" s="280">
        <f t="shared" si="28"/>
        <v>31</v>
      </c>
      <c r="CT14" s="280">
        <f t="shared" si="29"/>
        <v>5040</v>
      </c>
      <c r="CU14" s="280">
        <f t="shared" si="30"/>
        <v>0</v>
      </c>
      <c r="CV14" s="280">
        <f t="shared" si="31"/>
        <v>4916</v>
      </c>
      <c r="CW14" s="280">
        <f t="shared" si="32"/>
        <v>103</v>
      </c>
      <c r="CX14" s="280">
        <f t="shared" si="33"/>
        <v>0</v>
      </c>
      <c r="CY14" s="280">
        <f t="shared" si="34"/>
        <v>0</v>
      </c>
      <c r="CZ14" s="280">
        <f t="shared" si="35"/>
        <v>21</v>
      </c>
      <c r="DA14" s="280">
        <f t="shared" si="36"/>
        <v>377</v>
      </c>
      <c r="DB14" s="280">
        <f t="shared" si="37"/>
        <v>0</v>
      </c>
      <c r="DC14" s="280">
        <f t="shared" si="37"/>
        <v>362</v>
      </c>
      <c r="DD14" s="280">
        <f t="shared" si="37"/>
        <v>5</v>
      </c>
      <c r="DE14" s="280">
        <f t="shared" si="37"/>
        <v>0</v>
      </c>
      <c r="DF14" s="280">
        <f t="shared" si="37"/>
        <v>0</v>
      </c>
      <c r="DG14" s="280">
        <f t="shared" si="37"/>
        <v>10</v>
      </c>
      <c r="DH14" s="280">
        <v>0</v>
      </c>
      <c r="DI14" s="280">
        <f t="shared" si="38"/>
        <v>7166</v>
      </c>
      <c r="DJ14" s="280">
        <v>7166</v>
      </c>
      <c r="DK14" s="280">
        <v>0</v>
      </c>
      <c r="DL14" s="280">
        <v>0</v>
      </c>
      <c r="DM14" s="280">
        <v>0</v>
      </c>
    </row>
    <row r="15" spans="1:117" s="275" customFormat="1" ht="12" customHeight="1">
      <c r="A15" s="270" t="s">
        <v>502</v>
      </c>
      <c r="B15" s="271" t="s">
        <v>518</v>
      </c>
      <c r="C15" s="270" t="s">
        <v>519</v>
      </c>
      <c r="D15" s="280">
        <f t="shared" si="0"/>
        <v>14916</v>
      </c>
      <c r="E15" s="280">
        <f t="shared" si="1"/>
        <v>9433</v>
      </c>
      <c r="F15" s="280">
        <f t="shared" si="2"/>
        <v>0</v>
      </c>
      <c r="G15" s="280">
        <v>0</v>
      </c>
      <c r="H15" s="280">
        <v>0</v>
      </c>
      <c r="I15" s="280">
        <v>0</v>
      </c>
      <c r="J15" s="280">
        <f t="shared" si="3"/>
        <v>7979</v>
      </c>
      <c r="K15" s="280">
        <v>0</v>
      </c>
      <c r="L15" s="280">
        <v>7979</v>
      </c>
      <c r="M15" s="280">
        <v>0</v>
      </c>
      <c r="N15" s="280">
        <f t="shared" si="4"/>
        <v>557</v>
      </c>
      <c r="O15" s="280">
        <v>0</v>
      </c>
      <c r="P15" s="280">
        <v>557</v>
      </c>
      <c r="Q15" s="280">
        <v>0</v>
      </c>
      <c r="R15" s="280">
        <f t="shared" si="5"/>
        <v>860</v>
      </c>
      <c r="S15" s="280">
        <v>126</v>
      </c>
      <c r="T15" s="280">
        <v>734</v>
      </c>
      <c r="U15" s="280">
        <v>0</v>
      </c>
      <c r="V15" s="280">
        <f t="shared" si="6"/>
        <v>12</v>
      </c>
      <c r="W15" s="280">
        <v>12</v>
      </c>
      <c r="X15" s="280">
        <v>0</v>
      </c>
      <c r="Y15" s="280">
        <v>0</v>
      </c>
      <c r="Z15" s="280">
        <f t="shared" si="7"/>
        <v>25</v>
      </c>
      <c r="AA15" s="280">
        <v>0</v>
      </c>
      <c r="AB15" s="280">
        <v>25</v>
      </c>
      <c r="AC15" s="280">
        <v>0</v>
      </c>
      <c r="AD15" s="280">
        <f t="shared" si="8"/>
        <v>2744</v>
      </c>
      <c r="AE15" s="280">
        <f t="shared" si="9"/>
        <v>0</v>
      </c>
      <c r="AF15" s="280">
        <v>0</v>
      </c>
      <c r="AG15" s="280">
        <v>0</v>
      </c>
      <c r="AH15" s="280">
        <v>0</v>
      </c>
      <c r="AI15" s="280">
        <f t="shared" si="10"/>
        <v>2689</v>
      </c>
      <c r="AJ15" s="280">
        <v>216</v>
      </c>
      <c r="AK15" s="280">
        <v>0</v>
      </c>
      <c r="AL15" s="280">
        <v>2473</v>
      </c>
      <c r="AM15" s="280">
        <f t="shared" si="11"/>
        <v>55</v>
      </c>
      <c r="AN15" s="280">
        <v>12</v>
      </c>
      <c r="AO15" s="280">
        <v>0</v>
      </c>
      <c r="AP15" s="280">
        <v>43</v>
      </c>
      <c r="AQ15" s="280">
        <f t="shared" si="12"/>
        <v>0</v>
      </c>
      <c r="AR15" s="280">
        <v>0</v>
      </c>
      <c r="AS15" s="280">
        <v>0</v>
      </c>
      <c r="AT15" s="280">
        <v>0</v>
      </c>
      <c r="AU15" s="280">
        <f t="shared" si="13"/>
        <v>0</v>
      </c>
      <c r="AV15" s="280">
        <v>0</v>
      </c>
      <c r="AW15" s="280">
        <v>0</v>
      </c>
      <c r="AX15" s="280">
        <v>0</v>
      </c>
      <c r="AY15" s="280">
        <f t="shared" si="14"/>
        <v>0</v>
      </c>
      <c r="AZ15" s="280">
        <v>0</v>
      </c>
      <c r="BA15" s="280">
        <v>0</v>
      </c>
      <c r="BB15" s="280">
        <v>0</v>
      </c>
      <c r="BC15" s="280">
        <f t="shared" si="15"/>
        <v>2739</v>
      </c>
      <c r="BD15" s="280">
        <f t="shared" si="16"/>
        <v>1457</v>
      </c>
      <c r="BE15" s="280">
        <v>0</v>
      </c>
      <c r="BF15" s="280">
        <v>733</v>
      </c>
      <c r="BG15" s="280">
        <v>112</v>
      </c>
      <c r="BH15" s="280">
        <v>0</v>
      </c>
      <c r="BI15" s="280">
        <v>0</v>
      </c>
      <c r="BJ15" s="280">
        <v>612</v>
      </c>
      <c r="BK15" s="280">
        <f t="shared" si="17"/>
        <v>1282</v>
      </c>
      <c r="BL15" s="280">
        <v>0</v>
      </c>
      <c r="BM15" s="280">
        <v>1251</v>
      </c>
      <c r="BN15" s="280">
        <v>31</v>
      </c>
      <c r="BO15" s="280">
        <v>0</v>
      </c>
      <c r="BP15" s="280">
        <v>0</v>
      </c>
      <c r="BQ15" s="280">
        <v>0</v>
      </c>
      <c r="BR15" s="280">
        <f t="shared" si="18"/>
        <v>10890</v>
      </c>
      <c r="BS15" s="280">
        <f t="shared" si="18"/>
        <v>0</v>
      </c>
      <c r="BT15" s="280">
        <f t="shared" si="18"/>
        <v>8712</v>
      </c>
      <c r="BU15" s="280">
        <f t="shared" si="18"/>
        <v>669</v>
      </c>
      <c r="BV15" s="280">
        <f t="shared" si="18"/>
        <v>860</v>
      </c>
      <c r="BW15" s="280">
        <f t="shared" si="18"/>
        <v>12</v>
      </c>
      <c r="BX15" s="280">
        <f t="shared" si="18"/>
        <v>637</v>
      </c>
      <c r="BY15" s="280">
        <f t="shared" si="19"/>
        <v>9433</v>
      </c>
      <c r="BZ15" s="280">
        <f t="shared" si="20"/>
        <v>0</v>
      </c>
      <c r="CA15" s="280">
        <f t="shared" si="21"/>
        <v>7979</v>
      </c>
      <c r="CB15" s="280">
        <f t="shared" si="22"/>
        <v>557</v>
      </c>
      <c r="CC15" s="280">
        <f t="shared" si="23"/>
        <v>860</v>
      </c>
      <c r="CD15" s="280">
        <f t="shared" si="24"/>
        <v>12</v>
      </c>
      <c r="CE15" s="280">
        <f t="shared" si="25"/>
        <v>25</v>
      </c>
      <c r="CF15" s="280">
        <f t="shared" si="26"/>
        <v>1457</v>
      </c>
      <c r="CG15" s="280">
        <f t="shared" si="27"/>
        <v>0</v>
      </c>
      <c r="CH15" s="280">
        <f t="shared" si="27"/>
        <v>733</v>
      </c>
      <c r="CI15" s="280">
        <f t="shared" si="27"/>
        <v>112</v>
      </c>
      <c r="CJ15" s="280">
        <f t="shared" si="27"/>
        <v>0</v>
      </c>
      <c r="CK15" s="280">
        <f t="shared" si="27"/>
        <v>0</v>
      </c>
      <c r="CL15" s="280">
        <f t="shared" si="27"/>
        <v>612</v>
      </c>
      <c r="CM15" s="280">
        <f t="shared" si="28"/>
        <v>4026</v>
      </c>
      <c r="CN15" s="280">
        <f t="shared" si="28"/>
        <v>0</v>
      </c>
      <c r="CO15" s="280">
        <f t="shared" si="28"/>
        <v>3940</v>
      </c>
      <c r="CP15" s="280">
        <f t="shared" si="28"/>
        <v>86</v>
      </c>
      <c r="CQ15" s="280">
        <f t="shared" si="28"/>
        <v>0</v>
      </c>
      <c r="CR15" s="280">
        <f t="shared" si="28"/>
        <v>0</v>
      </c>
      <c r="CS15" s="280">
        <f t="shared" si="28"/>
        <v>0</v>
      </c>
      <c r="CT15" s="280">
        <f t="shared" si="29"/>
        <v>2744</v>
      </c>
      <c r="CU15" s="280">
        <f t="shared" si="30"/>
        <v>0</v>
      </c>
      <c r="CV15" s="280">
        <f t="shared" si="31"/>
        <v>2689</v>
      </c>
      <c r="CW15" s="280">
        <f t="shared" si="32"/>
        <v>55</v>
      </c>
      <c r="CX15" s="280">
        <f t="shared" si="33"/>
        <v>0</v>
      </c>
      <c r="CY15" s="280">
        <f t="shared" si="34"/>
        <v>0</v>
      </c>
      <c r="CZ15" s="280">
        <f t="shared" si="35"/>
        <v>0</v>
      </c>
      <c r="DA15" s="280">
        <f t="shared" si="36"/>
        <v>1282</v>
      </c>
      <c r="DB15" s="280">
        <f t="shared" si="37"/>
        <v>0</v>
      </c>
      <c r="DC15" s="280">
        <f t="shared" si="37"/>
        <v>1251</v>
      </c>
      <c r="DD15" s="280">
        <f t="shared" si="37"/>
        <v>31</v>
      </c>
      <c r="DE15" s="280">
        <f t="shared" si="37"/>
        <v>0</v>
      </c>
      <c r="DF15" s="280">
        <f t="shared" si="37"/>
        <v>0</v>
      </c>
      <c r="DG15" s="280">
        <f t="shared" si="37"/>
        <v>0</v>
      </c>
      <c r="DH15" s="280">
        <v>0</v>
      </c>
      <c r="DI15" s="280">
        <f t="shared" si="38"/>
        <v>3</v>
      </c>
      <c r="DJ15" s="280">
        <v>0</v>
      </c>
      <c r="DK15" s="280">
        <v>2</v>
      </c>
      <c r="DL15" s="280">
        <v>0</v>
      </c>
      <c r="DM15" s="280">
        <v>1</v>
      </c>
    </row>
    <row r="16" spans="1:117" s="275" customFormat="1" ht="12" customHeight="1">
      <c r="A16" s="270" t="s">
        <v>502</v>
      </c>
      <c r="B16" s="271" t="s">
        <v>520</v>
      </c>
      <c r="C16" s="270" t="s">
        <v>521</v>
      </c>
      <c r="D16" s="280">
        <f t="shared" si="0"/>
        <v>17965</v>
      </c>
      <c r="E16" s="280">
        <f t="shared" si="1"/>
        <v>13313</v>
      </c>
      <c r="F16" s="280">
        <f t="shared" si="2"/>
        <v>0</v>
      </c>
      <c r="G16" s="277">
        <v>0</v>
      </c>
      <c r="H16" s="277">
        <v>0</v>
      </c>
      <c r="I16" s="280">
        <v>0</v>
      </c>
      <c r="J16" s="280">
        <f t="shared" si="3"/>
        <v>10136</v>
      </c>
      <c r="K16" s="280">
        <v>24</v>
      </c>
      <c r="L16" s="280">
        <v>10112</v>
      </c>
      <c r="M16" s="280">
        <v>0</v>
      </c>
      <c r="N16" s="280">
        <f t="shared" si="4"/>
        <v>2218</v>
      </c>
      <c r="O16" s="280">
        <v>6</v>
      </c>
      <c r="P16" s="280">
        <v>2212</v>
      </c>
      <c r="Q16" s="280">
        <v>0</v>
      </c>
      <c r="R16" s="280">
        <f t="shared" si="5"/>
        <v>475</v>
      </c>
      <c r="S16" s="280">
        <v>13</v>
      </c>
      <c r="T16" s="280">
        <v>462</v>
      </c>
      <c r="U16" s="280">
        <v>0</v>
      </c>
      <c r="V16" s="280">
        <f t="shared" si="6"/>
        <v>9</v>
      </c>
      <c r="W16" s="280">
        <v>9</v>
      </c>
      <c r="X16" s="280">
        <v>0</v>
      </c>
      <c r="Y16" s="280">
        <v>0</v>
      </c>
      <c r="Z16" s="280">
        <f t="shared" si="7"/>
        <v>475</v>
      </c>
      <c r="AA16" s="280">
        <v>77</v>
      </c>
      <c r="AB16" s="280">
        <v>398</v>
      </c>
      <c r="AC16" s="280">
        <v>0</v>
      </c>
      <c r="AD16" s="280">
        <f t="shared" si="8"/>
        <v>3348</v>
      </c>
      <c r="AE16" s="280">
        <f t="shared" si="9"/>
        <v>0</v>
      </c>
      <c r="AF16" s="280">
        <v>0</v>
      </c>
      <c r="AG16" s="280">
        <v>0</v>
      </c>
      <c r="AH16" s="280">
        <v>0</v>
      </c>
      <c r="AI16" s="280">
        <f t="shared" si="10"/>
        <v>3256</v>
      </c>
      <c r="AJ16" s="280">
        <v>0</v>
      </c>
      <c r="AK16" s="280">
        <v>0</v>
      </c>
      <c r="AL16" s="280">
        <v>3256</v>
      </c>
      <c r="AM16" s="280">
        <f t="shared" si="11"/>
        <v>92</v>
      </c>
      <c r="AN16" s="280">
        <v>0</v>
      </c>
      <c r="AO16" s="280">
        <v>0</v>
      </c>
      <c r="AP16" s="280">
        <v>92</v>
      </c>
      <c r="AQ16" s="280">
        <f t="shared" si="12"/>
        <v>0</v>
      </c>
      <c r="AR16" s="280">
        <v>0</v>
      </c>
      <c r="AS16" s="280">
        <v>0</v>
      </c>
      <c r="AT16" s="280">
        <v>0</v>
      </c>
      <c r="AU16" s="280">
        <f t="shared" si="13"/>
        <v>0</v>
      </c>
      <c r="AV16" s="280">
        <v>0</v>
      </c>
      <c r="AW16" s="280">
        <v>0</v>
      </c>
      <c r="AX16" s="280">
        <v>0</v>
      </c>
      <c r="AY16" s="280">
        <f t="shared" si="14"/>
        <v>0</v>
      </c>
      <c r="AZ16" s="280">
        <v>0</v>
      </c>
      <c r="BA16" s="280">
        <v>0</v>
      </c>
      <c r="BB16" s="280">
        <v>0</v>
      </c>
      <c r="BC16" s="280">
        <f t="shared" si="15"/>
        <v>1304</v>
      </c>
      <c r="BD16" s="280">
        <f t="shared" si="16"/>
        <v>803</v>
      </c>
      <c r="BE16" s="280">
        <v>0</v>
      </c>
      <c r="BF16" s="280">
        <v>318</v>
      </c>
      <c r="BG16" s="280">
        <v>146</v>
      </c>
      <c r="BH16" s="280">
        <v>0</v>
      </c>
      <c r="BI16" s="280">
        <v>0</v>
      </c>
      <c r="BJ16" s="280">
        <v>339</v>
      </c>
      <c r="BK16" s="280">
        <f t="shared" si="17"/>
        <v>501</v>
      </c>
      <c r="BL16" s="280">
        <v>0</v>
      </c>
      <c r="BM16" s="280">
        <v>485</v>
      </c>
      <c r="BN16" s="280">
        <v>16</v>
      </c>
      <c r="BO16" s="280">
        <v>0</v>
      </c>
      <c r="BP16" s="280">
        <v>0</v>
      </c>
      <c r="BQ16" s="280">
        <v>0</v>
      </c>
      <c r="BR16" s="280">
        <f t="shared" si="18"/>
        <v>14116</v>
      </c>
      <c r="BS16" s="280">
        <f t="shared" si="18"/>
        <v>0</v>
      </c>
      <c r="BT16" s="280">
        <f t="shared" si="18"/>
        <v>10454</v>
      </c>
      <c r="BU16" s="280">
        <f t="shared" si="18"/>
        <v>2364</v>
      </c>
      <c r="BV16" s="280">
        <f t="shared" si="18"/>
        <v>475</v>
      </c>
      <c r="BW16" s="280">
        <f t="shared" si="18"/>
        <v>9</v>
      </c>
      <c r="BX16" s="280">
        <f t="shared" si="18"/>
        <v>814</v>
      </c>
      <c r="BY16" s="280">
        <f t="shared" si="19"/>
        <v>13313</v>
      </c>
      <c r="BZ16" s="280">
        <f t="shared" si="20"/>
        <v>0</v>
      </c>
      <c r="CA16" s="280">
        <f t="shared" si="21"/>
        <v>10136</v>
      </c>
      <c r="CB16" s="280">
        <f t="shared" si="22"/>
        <v>2218</v>
      </c>
      <c r="CC16" s="280">
        <f t="shared" si="23"/>
        <v>475</v>
      </c>
      <c r="CD16" s="280">
        <f t="shared" si="24"/>
        <v>9</v>
      </c>
      <c r="CE16" s="280">
        <f t="shared" si="25"/>
        <v>475</v>
      </c>
      <c r="CF16" s="280">
        <f t="shared" si="26"/>
        <v>803</v>
      </c>
      <c r="CG16" s="280">
        <f t="shared" si="27"/>
        <v>0</v>
      </c>
      <c r="CH16" s="280">
        <f t="shared" si="27"/>
        <v>318</v>
      </c>
      <c r="CI16" s="280">
        <f t="shared" si="27"/>
        <v>146</v>
      </c>
      <c r="CJ16" s="280">
        <f t="shared" si="27"/>
        <v>0</v>
      </c>
      <c r="CK16" s="280">
        <f t="shared" si="27"/>
        <v>0</v>
      </c>
      <c r="CL16" s="280">
        <f t="shared" si="27"/>
        <v>339</v>
      </c>
      <c r="CM16" s="280">
        <f t="shared" si="28"/>
        <v>3849</v>
      </c>
      <c r="CN16" s="280">
        <f t="shared" si="28"/>
        <v>0</v>
      </c>
      <c r="CO16" s="280">
        <f t="shared" si="28"/>
        <v>3741</v>
      </c>
      <c r="CP16" s="280">
        <f t="shared" si="28"/>
        <v>108</v>
      </c>
      <c r="CQ16" s="280">
        <f t="shared" si="28"/>
        <v>0</v>
      </c>
      <c r="CR16" s="280">
        <f t="shared" si="28"/>
        <v>0</v>
      </c>
      <c r="CS16" s="280">
        <f t="shared" si="28"/>
        <v>0</v>
      </c>
      <c r="CT16" s="280">
        <f t="shared" si="29"/>
        <v>3348</v>
      </c>
      <c r="CU16" s="280">
        <f t="shared" si="30"/>
        <v>0</v>
      </c>
      <c r="CV16" s="280">
        <f t="shared" si="31"/>
        <v>3256</v>
      </c>
      <c r="CW16" s="280">
        <f t="shared" si="32"/>
        <v>92</v>
      </c>
      <c r="CX16" s="280">
        <f t="shared" si="33"/>
        <v>0</v>
      </c>
      <c r="CY16" s="280">
        <f t="shared" si="34"/>
        <v>0</v>
      </c>
      <c r="CZ16" s="280">
        <f t="shared" si="35"/>
        <v>0</v>
      </c>
      <c r="DA16" s="280">
        <f t="shared" si="36"/>
        <v>501</v>
      </c>
      <c r="DB16" s="280">
        <f t="shared" si="37"/>
        <v>0</v>
      </c>
      <c r="DC16" s="280">
        <f t="shared" si="37"/>
        <v>485</v>
      </c>
      <c r="DD16" s="280">
        <f t="shared" si="37"/>
        <v>16</v>
      </c>
      <c r="DE16" s="280">
        <f t="shared" si="37"/>
        <v>0</v>
      </c>
      <c r="DF16" s="280">
        <f t="shared" si="37"/>
        <v>0</v>
      </c>
      <c r="DG16" s="280">
        <f t="shared" si="37"/>
        <v>0</v>
      </c>
      <c r="DH16" s="280">
        <v>0</v>
      </c>
      <c r="DI16" s="280">
        <f t="shared" si="38"/>
        <v>0</v>
      </c>
      <c r="DJ16" s="280">
        <v>0</v>
      </c>
      <c r="DK16" s="280">
        <v>0</v>
      </c>
      <c r="DL16" s="280">
        <v>0</v>
      </c>
      <c r="DM16" s="280">
        <v>0</v>
      </c>
    </row>
    <row r="17" spans="1:117" s="275" customFormat="1" ht="12" customHeight="1">
      <c r="A17" s="270" t="s">
        <v>502</v>
      </c>
      <c r="B17" s="271" t="s">
        <v>522</v>
      </c>
      <c r="C17" s="270" t="s">
        <v>523</v>
      </c>
      <c r="D17" s="280">
        <f t="shared" si="0"/>
        <v>16163</v>
      </c>
      <c r="E17" s="280">
        <f t="shared" si="1"/>
        <v>11030</v>
      </c>
      <c r="F17" s="280">
        <f t="shared" si="2"/>
        <v>0</v>
      </c>
      <c r="G17" s="280">
        <v>0</v>
      </c>
      <c r="H17" s="280">
        <v>0</v>
      </c>
      <c r="I17" s="280">
        <v>0</v>
      </c>
      <c r="J17" s="280">
        <f t="shared" si="3"/>
        <v>9901</v>
      </c>
      <c r="K17" s="280">
        <v>0</v>
      </c>
      <c r="L17" s="280">
        <v>9901</v>
      </c>
      <c r="M17" s="280">
        <v>0</v>
      </c>
      <c r="N17" s="280">
        <f t="shared" si="4"/>
        <v>0</v>
      </c>
      <c r="O17" s="280">
        <v>0</v>
      </c>
      <c r="P17" s="280">
        <v>0</v>
      </c>
      <c r="Q17" s="280">
        <v>0</v>
      </c>
      <c r="R17" s="280">
        <f t="shared" si="5"/>
        <v>1121</v>
      </c>
      <c r="S17" s="280">
        <v>0</v>
      </c>
      <c r="T17" s="280">
        <v>1121</v>
      </c>
      <c r="U17" s="280">
        <v>0</v>
      </c>
      <c r="V17" s="280">
        <f t="shared" si="6"/>
        <v>0</v>
      </c>
      <c r="W17" s="280">
        <v>0</v>
      </c>
      <c r="X17" s="280">
        <v>0</v>
      </c>
      <c r="Y17" s="280">
        <v>0</v>
      </c>
      <c r="Z17" s="280">
        <f t="shared" si="7"/>
        <v>8</v>
      </c>
      <c r="AA17" s="280">
        <v>0</v>
      </c>
      <c r="AB17" s="280">
        <v>8</v>
      </c>
      <c r="AC17" s="280">
        <v>0</v>
      </c>
      <c r="AD17" s="280">
        <f t="shared" si="8"/>
        <v>2458</v>
      </c>
      <c r="AE17" s="280">
        <f t="shared" si="9"/>
        <v>0</v>
      </c>
      <c r="AF17" s="280">
        <v>0</v>
      </c>
      <c r="AG17" s="280">
        <v>0</v>
      </c>
      <c r="AH17" s="280">
        <v>0</v>
      </c>
      <c r="AI17" s="280">
        <f t="shared" si="10"/>
        <v>2281</v>
      </c>
      <c r="AJ17" s="280">
        <v>0</v>
      </c>
      <c r="AK17" s="280">
        <v>0</v>
      </c>
      <c r="AL17" s="280">
        <v>2281</v>
      </c>
      <c r="AM17" s="280">
        <f t="shared" si="11"/>
        <v>0</v>
      </c>
      <c r="AN17" s="280">
        <v>0</v>
      </c>
      <c r="AO17" s="280">
        <v>0</v>
      </c>
      <c r="AP17" s="280">
        <v>0</v>
      </c>
      <c r="AQ17" s="280">
        <f t="shared" si="12"/>
        <v>177</v>
      </c>
      <c r="AR17" s="280">
        <v>0</v>
      </c>
      <c r="AS17" s="280">
        <v>0</v>
      </c>
      <c r="AT17" s="280">
        <v>177</v>
      </c>
      <c r="AU17" s="280">
        <f t="shared" si="13"/>
        <v>0</v>
      </c>
      <c r="AV17" s="280">
        <v>0</v>
      </c>
      <c r="AW17" s="280">
        <v>0</v>
      </c>
      <c r="AX17" s="280">
        <v>0</v>
      </c>
      <c r="AY17" s="280">
        <f t="shared" si="14"/>
        <v>0</v>
      </c>
      <c r="AZ17" s="280">
        <v>0</v>
      </c>
      <c r="BA17" s="280">
        <v>0</v>
      </c>
      <c r="BB17" s="280">
        <v>0</v>
      </c>
      <c r="BC17" s="280">
        <f t="shared" si="15"/>
        <v>2675</v>
      </c>
      <c r="BD17" s="280">
        <f t="shared" si="16"/>
        <v>1775</v>
      </c>
      <c r="BE17" s="280">
        <v>0</v>
      </c>
      <c r="BF17" s="280">
        <v>1550</v>
      </c>
      <c r="BG17" s="280">
        <v>0</v>
      </c>
      <c r="BH17" s="280">
        <v>225</v>
      </c>
      <c r="BI17" s="280">
        <v>0</v>
      </c>
      <c r="BJ17" s="280">
        <v>0</v>
      </c>
      <c r="BK17" s="280">
        <f t="shared" si="17"/>
        <v>900</v>
      </c>
      <c r="BL17" s="280">
        <v>0</v>
      </c>
      <c r="BM17" s="280">
        <v>652</v>
      </c>
      <c r="BN17" s="280">
        <v>0</v>
      </c>
      <c r="BO17" s="280">
        <v>248</v>
      </c>
      <c r="BP17" s="280">
        <v>0</v>
      </c>
      <c r="BQ17" s="280">
        <v>0</v>
      </c>
      <c r="BR17" s="280">
        <f t="shared" si="18"/>
        <v>12805</v>
      </c>
      <c r="BS17" s="280">
        <f t="shared" si="18"/>
        <v>0</v>
      </c>
      <c r="BT17" s="280">
        <f t="shared" si="18"/>
        <v>11451</v>
      </c>
      <c r="BU17" s="280">
        <f t="shared" si="18"/>
        <v>0</v>
      </c>
      <c r="BV17" s="280">
        <f t="shared" si="18"/>
        <v>1346</v>
      </c>
      <c r="BW17" s="280">
        <f t="shared" si="18"/>
        <v>0</v>
      </c>
      <c r="BX17" s="280">
        <f t="shared" si="18"/>
        <v>8</v>
      </c>
      <c r="BY17" s="280">
        <f t="shared" si="19"/>
        <v>11030</v>
      </c>
      <c r="BZ17" s="280">
        <f t="shared" si="20"/>
        <v>0</v>
      </c>
      <c r="CA17" s="280">
        <f t="shared" si="21"/>
        <v>9901</v>
      </c>
      <c r="CB17" s="280">
        <f t="shared" si="22"/>
        <v>0</v>
      </c>
      <c r="CC17" s="280">
        <f t="shared" si="23"/>
        <v>1121</v>
      </c>
      <c r="CD17" s="280">
        <f t="shared" si="24"/>
        <v>0</v>
      </c>
      <c r="CE17" s="280">
        <f t="shared" si="25"/>
        <v>8</v>
      </c>
      <c r="CF17" s="280">
        <f t="shared" si="26"/>
        <v>1775</v>
      </c>
      <c r="CG17" s="280">
        <f t="shared" si="27"/>
        <v>0</v>
      </c>
      <c r="CH17" s="280">
        <f t="shared" si="27"/>
        <v>1550</v>
      </c>
      <c r="CI17" s="280">
        <f t="shared" si="27"/>
        <v>0</v>
      </c>
      <c r="CJ17" s="280">
        <f t="shared" si="27"/>
        <v>225</v>
      </c>
      <c r="CK17" s="280">
        <f t="shared" si="27"/>
        <v>0</v>
      </c>
      <c r="CL17" s="280">
        <f t="shared" si="27"/>
        <v>0</v>
      </c>
      <c r="CM17" s="280">
        <f t="shared" si="28"/>
        <v>3358</v>
      </c>
      <c r="CN17" s="280">
        <f t="shared" si="28"/>
        <v>0</v>
      </c>
      <c r="CO17" s="280">
        <f t="shared" si="28"/>
        <v>2933</v>
      </c>
      <c r="CP17" s="280">
        <f t="shared" si="28"/>
        <v>0</v>
      </c>
      <c r="CQ17" s="280">
        <f t="shared" si="28"/>
        <v>425</v>
      </c>
      <c r="CR17" s="280">
        <f t="shared" si="28"/>
        <v>0</v>
      </c>
      <c r="CS17" s="280">
        <f t="shared" si="28"/>
        <v>0</v>
      </c>
      <c r="CT17" s="280">
        <f t="shared" si="29"/>
        <v>2458</v>
      </c>
      <c r="CU17" s="280">
        <f t="shared" si="30"/>
        <v>0</v>
      </c>
      <c r="CV17" s="280">
        <f t="shared" si="31"/>
        <v>2281</v>
      </c>
      <c r="CW17" s="280">
        <f t="shared" si="32"/>
        <v>0</v>
      </c>
      <c r="CX17" s="280">
        <f t="shared" si="33"/>
        <v>177</v>
      </c>
      <c r="CY17" s="280">
        <f t="shared" si="34"/>
        <v>0</v>
      </c>
      <c r="CZ17" s="280">
        <f t="shared" si="35"/>
        <v>0</v>
      </c>
      <c r="DA17" s="280">
        <f t="shared" si="36"/>
        <v>900</v>
      </c>
      <c r="DB17" s="280">
        <f t="shared" si="37"/>
        <v>0</v>
      </c>
      <c r="DC17" s="280">
        <f t="shared" si="37"/>
        <v>652</v>
      </c>
      <c r="DD17" s="280">
        <f t="shared" si="37"/>
        <v>0</v>
      </c>
      <c r="DE17" s="280">
        <f t="shared" si="37"/>
        <v>248</v>
      </c>
      <c r="DF17" s="280">
        <f t="shared" si="37"/>
        <v>0</v>
      </c>
      <c r="DG17" s="280">
        <f t="shared" si="37"/>
        <v>0</v>
      </c>
      <c r="DH17" s="280">
        <v>0</v>
      </c>
      <c r="DI17" s="280">
        <f t="shared" si="38"/>
        <v>2</v>
      </c>
      <c r="DJ17" s="280">
        <v>0</v>
      </c>
      <c r="DK17" s="280">
        <v>0</v>
      </c>
      <c r="DL17" s="280">
        <v>0</v>
      </c>
      <c r="DM17" s="280">
        <v>2</v>
      </c>
    </row>
    <row r="18" spans="1:117" s="275" customFormat="1" ht="12" customHeight="1">
      <c r="A18" s="270" t="s">
        <v>502</v>
      </c>
      <c r="B18" s="271" t="s">
        <v>524</v>
      </c>
      <c r="C18" s="270" t="s">
        <v>525</v>
      </c>
      <c r="D18" s="280">
        <f t="shared" si="0"/>
        <v>9517</v>
      </c>
      <c r="E18" s="280">
        <f t="shared" si="1"/>
        <v>6732</v>
      </c>
      <c r="F18" s="280">
        <f t="shared" si="2"/>
        <v>0</v>
      </c>
      <c r="G18" s="280">
        <v>0</v>
      </c>
      <c r="H18" s="280">
        <v>0</v>
      </c>
      <c r="I18" s="280">
        <v>0</v>
      </c>
      <c r="J18" s="280">
        <f t="shared" si="3"/>
        <v>5026</v>
      </c>
      <c r="K18" s="280">
        <v>0</v>
      </c>
      <c r="L18" s="280">
        <v>5026</v>
      </c>
      <c r="M18" s="280">
        <v>0</v>
      </c>
      <c r="N18" s="280">
        <f t="shared" si="4"/>
        <v>79</v>
      </c>
      <c r="O18" s="280">
        <v>0</v>
      </c>
      <c r="P18" s="280">
        <v>79</v>
      </c>
      <c r="Q18" s="280">
        <v>0</v>
      </c>
      <c r="R18" s="280">
        <f t="shared" si="5"/>
        <v>1568</v>
      </c>
      <c r="S18" s="280">
        <v>0</v>
      </c>
      <c r="T18" s="280">
        <v>1568</v>
      </c>
      <c r="U18" s="280">
        <v>0</v>
      </c>
      <c r="V18" s="280">
        <f t="shared" si="6"/>
        <v>0</v>
      </c>
      <c r="W18" s="280">
        <v>0</v>
      </c>
      <c r="X18" s="280">
        <v>0</v>
      </c>
      <c r="Y18" s="280">
        <v>0</v>
      </c>
      <c r="Z18" s="280">
        <f t="shared" si="7"/>
        <v>59</v>
      </c>
      <c r="AA18" s="280">
        <v>0</v>
      </c>
      <c r="AB18" s="280">
        <v>59</v>
      </c>
      <c r="AC18" s="280">
        <v>0</v>
      </c>
      <c r="AD18" s="280">
        <f t="shared" si="8"/>
        <v>1768</v>
      </c>
      <c r="AE18" s="280">
        <f t="shared" si="9"/>
        <v>0</v>
      </c>
      <c r="AF18" s="280">
        <v>0</v>
      </c>
      <c r="AG18" s="280">
        <v>0</v>
      </c>
      <c r="AH18" s="280">
        <v>0</v>
      </c>
      <c r="AI18" s="280">
        <f t="shared" si="10"/>
        <v>1588</v>
      </c>
      <c r="AJ18" s="280">
        <v>0</v>
      </c>
      <c r="AK18" s="280">
        <v>437</v>
      </c>
      <c r="AL18" s="280">
        <v>1151</v>
      </c>
      <c r="AM18" s="280">
        <f t="shared" si="11"/>
        <v>16</v>
      </c>
      <c r="AN18" s="280">
        <v>0</v>
      </c>
      <c r="AO18" s="280">
        <v>8</v>
      </c>
      <c r="AP18" s="280">
        <v>8</v>
      </c>
      <c r="AQ18" s="280">
        <f t="shared" si="12"/>
        <v>156</v>
      </c>
      <c r="AR18" s="280">
        <v>0</v>
      </c>
      <c r="AS18" s="280">
        <v>87</v>
      </c>
      <c r="AT18" s="280">
        <v>69</v>
      </c>
      <c r="AU18" s="280">
        <f t="shared" si="13"/>
        <v>0</v>
      </c>
      <c r="AV18" s="280">
        <v>0</v>
      </c>
      <c r="AW18" s="280">
        <v>0</v>
      </c>
      <c r="AX18" s="280">
        <v>0</v>
      </c>
      <c r="AY18" s="280">
        <f t="shared" si="14"/>
        <v>8</v>
      </c>
      <c r="AZ18" s="280">
        <v>0</v>
      </c>
      <c r="BA18" s="280">
        <v>0</v>
      </c>
      <c r="BB18" s="280">
        <v>8</v>
      </c>
      <c r="BC18" s="280">
        <f t="shared" si="15"/>
        <v>1017</v>
      </c>
      <c r="BD18" s="280">
        <f t="shared" si="16"/>
        <v>436</v>
      </c>
      <c r="BE18" s="280">
        <v>0</v>
      </c>
      <c r="BF18" s="280">
        <v>28</v>
      </c>
      <c r="BG18" s="280">
        <v>32</v>
      </c>
      <c r="BH18" s="280">
        <v>100</v>
      </c>
      <c r="BI18" s="280">
        <v>40</v>
      </c>
      <c r="BJ18" s="280">
        <v>236</v>
      </c>
      <c r="BK18" s="280">
        <f t="shared" si="17"/>
        <v>581</v>
      </c>
      <c r="BL18" s="280">
        <v>0</v>
      </c>
      <c r="BM18" s="280">
        <v>223</v>
      </c>
      <c r="BN18" s="280">
        <v>8</v>
      </c>
      <c r="BO18" s="280">
        <v>44</v>
      </c>
      <c r="BP18" s="280">
        <v>280</v>
      </c>
      <c r="BQ18" s="280">
        <v>26</v>
      </c>
      <c r="BR18" s="280">
        <f t="shared" si="18"/>
        <v>7168</v>
      </c>
      <c r="BS18" s="280">
        <f t="shared" si="18"/>
        <v>0</v>
      </c>
      <c r="BT18" s="280">
        <f t="shared" si="18"/>
        <v>5054</v>
      </c>
      <c r="BU18" s="280">
        <f t="shared" si="18"/>
        <v>111</v>
      </c>
      <c r="BV18" s="280">
        <f t="shared" si="18"/>
        <v>1668</v>
      </c>
      <c r="BW18" s="280">
        <f t="shared" si="18"/>
        <v>40</v>
      </c>
      <c r="BX18" s="280">
        <f t="shared" si="18"/>
        <v>295</v>
      </c>
      <c r="BY18" s="280">
        <f t="shared" si="19"/>
        <v>6732</v>
      </c>
      <c r="BZ18" s="280">
        <f t="shared" si="20"/>
        <v>0</v>
      </c>
      <c r="CA18" s="280">
        <f t="shared" si="21"/>
        <v>5026</v>
      </c>
      <c r="CB18" s="280">
        <f t="shared" si="22"/>
        <v>79</v>
      </c>
      <c r="CC18" s="280">
        <f t="shared" si="23"/>
        <v>1568</v>
      </c>
      <c r="CD18" s="280">
        <f t="shared" si="24"/>
        <v>0</v>
      </c>
      <c r="CE18" s="280">
        <f t="shared" si="25"/>
        <v>59</v>
      </c>
      <c r="CF18" s="280">
        <f t="shared" si="26"/>
        <v>436</v>
      </c>
      <c r="CG18" s="280">
        <f t="shared" si="27"/>
        <v>0</v>
      </c>
      <c r="CH18" s="280">
        <f t="shared" si="27"/>
        <v>28</v>
      </c>
      <c r="CI18" s="280">
        <f t="shared" si="27"/>
        <v>32</v>
      </c>
      <c r="CJ18" s="280">
        <f t="shared" si="27"/>
        <v>100</v>
      </c>
      <c r="CK18" s="280">
        <f t="shared" si="27"/>
        <v>40</v>
      </c>
      <c r="CL18" s="280">
        <f t="shared" si="27"/>
        <v>236</v>
      </c>
      <c r="CM18" s="280">
        <f t="shared" si="28"/>
        <v>2349</v>
      </c>
      <c r="CN18" s="280">
        <f t="shared" si="28"/>
        <v>0</v>
      </c>
      <c r="CO18" s="280">
        <f t="shared" si="28"/>
        <v>1811</v>
      </c>
      <c r="CP18" s="280">
        <f t="shared" si="28"/>
        <v>24</v>
      </c>
      <c r="CQ18" s="280">
        <f t="shared" si="28"/>
        <v>200</v>
      </c>
      <c r="CR18" s="280">
        <f t="shared" si="28"/>
        <v>280</v>
      </c>
      <c r="CS18" s="280">
        <f t="shared" si="28"/>
        <v>34</v>
      </c>
      <c r="CT18" s="280">
        <f t="shared" si="29"/>
        <v>1768</v>
      </c>
      <c r="CU18" s="280">
        <f t="shared" si="30"/>
        <v>0</v>
      </c>
      <c r="CV18" s="280">
        <f t="shared" si="31"/>
        <v>1588</v>
      </c>
      <c r="CW18" s="280">
        <f t="shared" si="32"/>
        <v>16</v>
      </c>
      <c r="CX18" s="280">
        <f t="shared" si="33"/>
        <v>156</v>
      </c>
      <c r="CY18" s="280">
        <f t="shared" si="34"/>
        <v>0</v>
      </c>
      <c r="CZ18" s="280">
        <f t="shared" si="35"/>
        <v>8</v>
      </c>
      <c r="DA18" s="280">
        <f t="shared" si="36"/>
        <v>581</v>
      </c>
      <c r="DB18" s="280">
        <f t="shared" si="37"/>
        <v>0</v>
      </c>
      <c r="DC18" s="280">
        <f t="shared" si="37"/>
        <v>223</v>
      </c>
      <c r="DD18" s="280">
        <f t="shared" si="37"/>
        <v>8</v>
      </c>
      <c r="DE18" s="280">
        <f t="shared" si="37"/>
        <v>44</v>
      </c>
      <c r="DF18" s="280">
        <f t="shared" si="37"/>
        <v>280</v>
      </c>
      <c r="DG18" s="280">
        <f t="shared" si="37"/>
        <v>26</v>
      </c>
      <c r="DH18" s="280">
        <v>0</v>
      </c>
      <c r="DI18" s="280">
        <f t="shared" si="38"/>
        <v>0</v>
      </c>
      <c r="DJ18" s="280">
        <v>0</v>
      </c>
      <c r="DK18" s="280">
        <v>0</v>
      </c>
      <c r="DL18" s="280">
        <v>0</v>
      </c>
      <c r="DM18" s="280">
        <v>0</v>
      </c>
    </row>
    <row r="19" spans="1:117" s="275" customFormat="1" ht="12" customHeight="1">
      <c r="A19" s="270" t="s">
        <v>502</v>
      </c>
      <c r="B19" s="271" t="s">
        <v>526</v>
      </c>
      <c r="C19" s="270" t="s">
        <v>527</v>
      </c>
      <c r="D19" s="280">
        <f t="shared" si="0"/>
        <v>16452</v>
      </c>
      <c r="E19" s="280">
        <f t="shared" si="1"/>
        <v>11320</v>
      </c>
      <c r="F19" s="280">
        <f t="shared" si="2"/>
        <v>0</v>
      </c>
      <c r="G19" s="280">
        <v>0</v>
      </c>
      <c r="H19" s="280">
        <v>0</v>
      </c>
      <c r="I19" s="280">
        <v>0</v>
      </c>
      <c r="J19" s="280">
        <f t="shared" si="3"/>
        <v>8780</v>
      </c>
      <c r="K19" s="280">
        <v>2639</v>
      </c>
      <c r="L19" s="280">
        <v>6141</v>
      </c>
      <c r="M19" s="280">
        <v>0</v>
      </c>
      <c r="N19" s="280">
        <f t="shared" si="4"/>
        <v>267</v>
      </c>
      <c r="O19" s="280">
        <v>267</v>
      </c>
      <c r="P19" s="280">
        <v>0</v>
      </c>
      <c r="Q19" s="280">
        <v>0</v>
      </c>
      <c r="R19" s="280">
        <f t="shared" si="5"/>
        <v>2273</v>
      </c>
      <c r="S19" s="280">
        <v>2273</v>
      </c>
      <c r="T19" s="280">
        <v>0</v>
      </c>
      <c r="U19" s="280">
        <v>0</v>
      </c>
      <c r="V19" s="280">
        <f t="shared" si="6"/>
        <v>0</v>
      </c>
      <c r="W19" s="280">
        <v>0</v>
      </c>
      <c r="X19" s="280">
        <v>0</v>
      </c>
      <c r="Y19" s="280">
        <v>0</v>
      </c>
      <c r="Z19" s="280">
        <f t="shared" si="7"/>
        <v>0</v>
      </c>
      <c r="AA19" s="280">
        <v>0</v>
      </c>
      <c r="AB19" s="280">
        <v>0</v>
      </c>
      <c r="AC19" s="280">
        <v>0</v>
      </c>
      <c r="AD19" s="280">
        <f t="shared" si="8"/>
        <v>2023</v>
      </c>
      <c r="AE19" s="280">
        <f t="shared" si="9"/>
        <v>0</v>
      </c>
      <c r="AF19" s="280">
        <v>0</v>
      </c>
      <c r="AG19" s="280">
        <v>0</v>
      </c>
      <c r="AH19" s="280">
        <v>0</v>
      </c>
      <c r="AI19" s="280">
        <f t="shared" si="10"/>
        <v>2023</v>
      </c>
      <c r="AJ19" s="280">
        <v>0</v>
      </c>
      <c r="AK19" s="280">
        <v>0</v>
      </c>
      <c r="AL19" s="280">
        <v>2023</v>
      </c>
      <c r="AM19" s="280">
        <f t="shared" si="11"/>
        <v>0</v>
      </c>
      <c r="AN19" s="280">
        <v>0</v>
      </c>
      <c r="AO19" s="280">
        <v>0</v>
      </c>
      <c r="AP19" s="280">
        <v>0</v>
      </c>
      <c r="AQ19" s="280">
        <f t="shared" si="12"/>
        <v>0</v>
      </c>
      <c r="AR19" s="280">
        <v>0</v>
      </c>
      <c r="AS19" s="280">
        <v>0</v>
      </c>
      <c r="AT19" s="280">
        <v>0</v>
      </c>
      <c r="AU19" s="280">
        <f t="shared" si="13"/>
        <v>0</v>
      </c>
      <c r="AV19" s="280">
        <v>0</v>
      </c>
      <c r="AW19" s="280">
        <v>0</v>
      </c>
      <c r="AX19" s="280">
        <v>0</v>
      </c>
      <c r="AY19" s="280">
        <f t="shared" si="14"/>
        <v>0</v>
      </c>
      <c r="AZ19" s="280">
        <v>0</v>
      </c>
      <c r="BA19" s="280">
        <v>0</v>
      </c>
      <c r="BB19" s="280">
        <v>0</v>
      </c>
      <c r="BC19" s="280">
        <f t="shared" si="15"/>
        <v>3109</v>
      </c>
      <c r="BD19" s="280">
        <f t="shared" si="16"/>
        <v>1840</v>
      </c>
      <c r="BE19" s="280">
        <v>0</v>
      </c>
      <c r="BF19" s="280">
        <v>1512</v>
      </c>
      <c r="BG19" s="280">
        <v>277</v>
      </c>
      <c r="BH19" s="280">
        <v>35</v>
      </c>
      <c r="BI19" s="280">
        <v>0</v>
      </c>
      <c r="BJ19" s="280">
        <v>16</v>
      </c>
      <c r="BK19" s="280">
        <f t="shared" si="17"/>
        <v>1269</v>
      </c>
      <c r="BL19" s="280">
        <v>0</v>
      </c>
      <c r="BM19" s="280">
        <v>1269</v>
      </c>
      <c r="BN19" s="280">
        <v>0</v>
      </c>
      <c r="BO19" s="280">
        <v>0</v>
      </c>
      <c r="BP19" s="280">
        <v>0</v>
      </c>
      <c r="BQ19" s="280">
        <v>0</v>
      </c>
      <c r="BR19" s="280">
        <f t="shared" si="18"/>
        <v>13160</v>
      </c>
      <c r="BS19" s="280">
        <f t="shared" si="18"/>
        <v>0</v>
      </c>
      <c r="BT19" s="280">
        <f t="shared" si="18"/>
        <v>10292</v>
      </c>
      <c r="BU19" s="280">
        <f t="shared" si="18"/>
        <v>544</v>
      </c>
      <c r="BV19" s="280">
        <f t="shared" si="18"/>
        <v>2308</v>
      </c>
      <c r="BW19" s="280">
        <f t="shared" si="18"/>
        <v>0</v>
      </c>
      <c r="BX19" s="280">
        <f t="shared" si="18"/>
        <v>16</v>
      </c>
      <c r="BY19" s="280">
        <f t="shared" si="19"/>
        <v>11320</v>
      </c>
      <c r="BZ19" s="280">
        <f t="shared" si="20"/>
        <v>0</v>
      </c>
      <c r="CA19" s="280">
        <f t="shared" si="21"/>
        <v>8780</v>
      </c>
      <c r="CB19" s="280">
        <f t="shared" si="22"/>
        <v>267</v>
      </c>
      <c r="CC19" s="280">
        <f t="shared" si="23"/>
        <v>2273</v>
      </c>
      <c r="CD19" s="280">
        <f t="shared" si="24"/>
        <v>0</v>
      </c>
      <c r="CE19" s="280">
        <f t="shared" si="25"/>
        <v>0</v>
      </c>
      <c r="CF19" s="280">
        <f t="shared" si="26"/>
        <v>1840</v>
      </c>
      <c r="CG19" s="280">
        <f t="shared" si="27"/>
        <v>0</v>
      </c>
      <c r="CH19" s="280">
        <f t="shared" si="27"/>
        <v>1512</v>
      </c>
      <c r="CI19" s="280">
        <f t="shared" si="27"/>
        <v>277</v>
      </c>
      <c r="CJ19" s="280">
        <f t="shared" si="27"/>
        <v>35</v>
      </c>
      <c r="CK19" s="280">
        <f t="shared" si="27"/>
        <v>0</v>
      </c>
      <c r="CL19" s="280">
        <f t="shared" si="27"/>
        <v>16</v>
      </c>
      <c r="CM19" s="280">
        <f t="shared" si="28"/>
        <v>3292</v>
      </c>
      <c r="CN19" s="280">
        <f t="shared" si="28"/>
        <v>0</v>
      </c>
      <c r="CO19" s="280">
        <f t="shared" si="28"/>
        <v>3292</v>
      </c>
      <c r="CP19" s="280">
        <f t="shared" si="28"/>
        <v>0</v>
      </c>
      <c r="CQ19" s="280">
        <f t="shared" si="28"/>
        <v>0</v>
      </c>
      <c r="CR19" s="280">
        <f t="shared" si="28"/>
        <v>0</v>
      </c>
      <c r="CS19" s="280">
        <f t="shared" si="28"/>
        <v>0</v>
      </c>
      <c r="CT19" s="280">
        <f t="shared" si="29"/>
        <v>2023</v>
      </c>
      <c r="CU19" s="280">
        <f t="shared" si="30"/>
        <v>0</v>
      </c>
      <c r="CV19" s="280">
        <f t="shared" si="31"/>
        <v>2023</v>
      </c>
      <c r="CW19" s="280">
        <f t="shared" si="32"/>
        <v>0</v>
      </c>
      <c r="CX19" s="280">
        <f t="shared" si="33"/>
        <v>0</v>
      </c>
      <c r="CY19" s="280">
        <f t="shared" si="34"/>
        <v>0</v>
      </c>
      <c r="CZ19" s="280">
        <f t="shared" si="35"/>
        <v>0</v>
      </c>
      <c r="DA19" s="280">
        <f t="shared" si="36"/>
        <v>1269</v>
      </c>
      <c r="DB19" s="280">
        <f t="shared" si="37"/>
        <v>0</v>
      </c>
      <c r="DC19" s="280">
        <f t="shared" si="37"/>
        <v>1269</v>
      </c>
      <c r="DD19" s="280">
        <f t="shared" si="37"/>
        <v>0</v>
      </c>
      <c r="DE19" s="280">
        <f t="shared" si="37"/>
        <v>0</v>
      </c>
      <c r="DF19" s="280">
        <f t="shared" si="37"/>
        <v>0</v>
      </c>
      <c r="DG19" s="280">
        <f t="shared" si="37"/>
        <v>0</v>
      </c>
      <c r="DH19" s="280">
        <v>0</v>
      </c>
      <c r="DI19" s="280">
        <f t="shared" si="38"/>
        <v>9</v>
      </c>
      <c r="DJ19" s="280">
        <v>1</v>
      </c>
      <c r="DK19" s="280">
        <v>0</v>
      </c>
      <c r="DL19" s="280">
        <v>0</v>
      </c>
      <c r="DM19" s="280">
        <v>8</v>
      </c>
    </row>
    <row r="20" spans="1:117" s="275" customFormat="1" ht="12" customHeight="1">
      <c r="A20" s="270" t="s">
        <v>502</v>
      </c>
      <c r="B20" s="271" t="s">
        <v>528</v>
      </c>
      <c r="C20" s="270" t="s">
        <v>529</v>
      </c>
      <c r="D20" s="280">
        <f t="shared" si="0"/>
        <v>25869</v>
      </c>
      <c r="E20" s="280">
        <f t="shared" si="1"/>
        <v>17954</v>
      </c>
      <c r="F20" s="280">
        <f t="shared" si="2"/>
        <v>0</v>
      </c>
      <c r="G20" s="280">
        <v>0</v>
      </c>
      <c r="H20" s="280">
        <v>0</v>
      </c>
      <c r="I20" s="280">
        <v>0</v>
      </c>
      <c r="J20" s="280">
        <f t="shared" si="3"/>
        <v>15581</v>
      </c>
      <c r="K20" s="280">
        <v>98</v>
      </c>
      <c r="L20" s="280">
        <v>15483</v>
      </c>
      <c r="M20" s="280">
        <v>0</v>
      </c>
      <c r="N20" s="280">
        <f t="shared" si="4"/>
        <v>502</v>
      </c>
      <c r="O20" s="280">
        <v>11</v>
      </c>
      <c r="P20" s="280">
        <v>491</v>
      </c>
      <c r="Q20" s="280">
        <v>0</v>
      </c>
      <c r="R20" s="280">
        <f t="shared" si="5"/>
        <v>1628</v>
      </c>
      <c r="S20" s="280">
        <v>0</v>
      </c>
      <c r="T20" s="280">
        <v>1628</v>
      </c>
      <c r="U20" s="280">
        <v>0</v>
      </c>
      <c r="V20" s="280">
        <f t="shared" si="6"/>
        <v>0</v>
      </c>
      <c r="W20" s="280">
        <v>0</v>
      </c>
      <c r="X20" s="280">
        <v>0</v>
      </c>
      <c r="Y20" s="280">
        <v>0</v>
      </c>
      <c r="Z20" s="280">
        <f t="shared" si="7"/>
        <v>243</v>
      </c>
      <c r="AA20" s="280">
        <v>189</v>
      </c>
      <c r="AB20" s="280">
        <v>54</v>
      </c>
      <c r="AC20" s="280">
        <v>0</v>
      </c>
      <c r="AD20" s="280">
        <f t="shared" si="8"/>
        <v>4174</v>
      </c>
      <c r="AE20" s="280">
        <f t="shared" si="9"/>
        <v>0</v>
      </c>
      <c r="AF20" s="280">
        <v>0</v>
      </c>
      <c r="AG20" s="280">
        <v>0</v>
      </c>
      <c r="AH20" s="280">
        <v>0</v>
      </c>
      <c r="AI20" s="280">
        <f t="shared" si="10"/>
        <v>4066</v>
      </c>
      <c r="AJ20" s="280">
        <v>0</v>
      </c>
      <c r="AK20" s="280">
        <v>0</v>
      </c>
      <c r="AL20" s="280">
        <v>4066</v>
      </c>
      <c r="AM20" s="280">
        <f t="shared" si="11"/>
        <v>42</v>
      </c>
      <c r="AN20" s="280">
        <v>0</v>
      </c>
      <c r="AO20" s="280">
        <v>0</v>
      </c>
      <c r="AP20" s="280">
        <v>42</v>
      </c>
      <c r="AQ20" s="280">
        <f t="shared" si="12"/>
        <v>31</v>
      </c>
      <c r="AR20" s="280">
        <v>0</v>
      </c>
      <c r="AS20" s="280">
        <v>0</v>
      </c>
      <c r="AT20" s="280">
        <v>31</v>
      </c>
      <c r="AU20" s="280">
        <f t="shared" si="13"/>
        <v>0</v>
      </c>
      <c r="AV20" s="280">
        <v>0</v>
      </c>
      <c r="AW20" s="280">
        <v>0</v>
      </c>
      <c r="AX20" s="280">
        <v>0</v>
      </c>
      <c r="AY20" s="280">
        <f t="shared" si="14"/>
        <v>35</v>
      </c>
      <c r="AZ20" s="280">
        <v>0</v>
      </c>
      <c r="BA20" s="280">
        <v>0</v>
      </c>
      <c r="BB20" s="280">
        <v>35</v>
      </c>
      <c r="BC20" s="280">
        <f t="shared" si="15"/>
        <v>3741</v>
      </c>
      <c r="BD20" s="280">
        <f t="shared" si="16"/>
        <v>2793</v>
      </c>
      <c r="BE20" s="280">
        <v>0</v>
      </c>
      <c r="BF20" s="280">
        <v>1137</v>
      </c>
      <c r="BG20" s="280">
        <v>236</v>
      </c>
      <c r="BH20" s="280">
        <v>254</v>
      </c>
      <c r="BI20" s="280">
        <v>0</v>
      </c>
      <c r="BJ20" s="280">
        <v>1166</v>
      </c>
      <c r="BK20" s="280">
        <f t="shared" si="17"/>
        <v>948</v>
      </c>
      <c r="BL20" s="280">
        <v>0</v>
      </c>
      <c r="BM20" s="280">
        <v>691</v>
      </c>
      <c r="BN20" s="280">
        <v>20</v>
      </c>
      <c r="BO20" s="280">
        <v>10</v>
      </c>
      <c r="BP20" s="280">
        <v>0</v>
      </c>
      <c r="BQ20" s="280">
        <v>227</v>
      </c>
      <c r="BR20" s="280">
        <f t="shared" si="18"/>
        <v>20747</v>
      </c>
      <c r="BS20" s="280">
        <f t="shared" si="18"/>
        <v>0</v>
      </c>
      <c r="BT20" s="280">
        <f t="shared" si="18"/>
        <v>16718</v>
      </c>
      <c r="BU20" s="280">
        <f t="shared" si="18"/>
        <v>738</v>
      </c>
      <c r="BV20" s="280">
        <f t="shared" si="18"/>
        <v>1882</v>
      </c>
      <c r="BW20" s="280">
        <f t="shared" si="18"/>
        <v>0</v>
      </c>
      <c r="BX20" s="280">
        <f t="shared" si="18"/>
        <v>1409</v>
      </c>
      <c r="BY20" s="280">
        <f t="shared" si="19"/>
        <v>17954</v>
      </c>
      <c r="BZ20" s="280">
        <f t="shared" si="20"/>
        <v>0</v>
      </c>
      <c r="CA20" s="280">
        <f t="shared" si="21"/>
        <v>15581</v>
      </c>
      <c r="CB20" s="280">
        <f t="shared" si="22"/>
        <v>502</v>
      </c>
      <c r="CC20" s="280">
        <f t="shared" si="23"/>
        <v>1628</v>
      </c>
      <c r="CD20" s="280">
        <f t="shared" si="24"/>
        <v>0</v>
      </c>
      <c r="CE20" s="280">
        <f t="shared" si="25"/>
        <v>243</v>
      </c>
      <c r="CF20" s="280">
        <f t="shared" si="26"/>
        <v>2793</v>
      </c>
      <c r="CG20" s="280">
        <f t="shared" si="27"/>
        <v>0</v>
      </c>
      <c r="CH20" s="280">
        <f t="shared" si="27"/>
        <v>1137</v>
      </c>
      <c r="CI20" s="280">
        <f t="shared" si="27"/>
        <v>236</v>
      </c>
      <c r="CJ20" s="280">
        <f t="shared" si="27"/>
        <v>254</v>
      </c>
      <c r="CK20" s="280">
        <f t="shared" si="27"/>
        <v>0</v>
      </c>
      <c r="CL20" s="280">
        <f t="shared" si="27"/>
        <v>1166</v>
      </c>
      <c r="CM20" s="280">
        <f t="shared" si="28"/>
        <v>5122</v>
      </c>
      <c r="CN20" s="280">
        <f t="shared" si="28"/>
        <v>0</v>
      </c>
      <c r="CO20" s="280">
        <f t="shared" si="28"/>
        <v>4757</v>
      </c>
      <c r="CP20" s="280">
        <f t="shared" si="28"/>
        <v>62</v>
      </c>
      <c r="CQ20" s="280">
        <f t="shared" si="28"/>
        <v>41</v>
      </c>
      <c r="CR20" s="280">
        <f t="shared" si="28"/>
        <v>0</v>
      </c>
      <c r="CS20" s="280">
        <f t="shared" si="28"/>
        <v>262</v>
      </c>
      <c r="CT20" s="280">
        <f t="shared" si="29"/>
        <v>4174</v>
      </c>
      <c r="CU20" s="280">
        <f t="shared" si="30"/>
        <v>0</v>
      </c>
      <c r="CV20" s="280">
        <f t="shared" si="31"/>
        <v>4066</v>
      </c>
      <c r="CW20" s="280">
        <f t="shared" si="32"/>
        <v>42</v>
      </c>
      <c r="CX20" s="280">
        <f t="shared" si="33"/>
        <v>31</v>
      </c>
      <c r="CY20" s="280">
        <f t="shared" si="34"/>
        <v>0</v>
      </c>
      <c r="CZ20" s="280">
        <f t="shared" si="35"/>
        <v>35</v>
      </c>
      <c r="DA20" s="280">
        <f t="shared" si="36"/>
        <v>948</v>
      </c>
      <c r="DB20" s="280">
        <f t="shared" si="37"/>
        <v>0</v>
      </c>
      <c r="DC20" s="280">
        <f t="shared" si="37"/>
        <v>691</v>
      </c>
      <c r="DD20" s="280">
        <f t="shared" si="37"/>
        <v>20</v>
      </c>
      <c r="DE20" s="280">
        <f t="shared" si="37"/>
        <v>10</v>
      </c>
      <c r="DF20" s="280">
        <f t="shared" si="37"/>
        <v>0</v>
      </c>
      <c r="DG20" s="280">
        <f t="shared" si="37"/>
        <v>227</v>
      </c>
      <c r="DH20" s="280">
        <v>0</v>
      </c>
      <c r="DI20" s="280">
        <f t="shared" si="38"/>
        <v>1</v>
      </c>
      <c r="DJ20" s="280">
        <v>1</v>
      </c>
      <c r="DK20" s="280">
        <v>0</v>
      </c>
      <c r="DL20" s="280">
        <v>0</v>
      </c>
      <c r="DM20" s="280">
        <v>0</v>
      </c>
    </row>
    <row r="21" spans="1:117" s="275" customFormat="1" ht="12" customHeight="1">
      <c r="A21" s="270" t="s">
        <v>502</v>
      </c>
      <c r="B21" s="271" t="s">
        <v>530</v>
      </c>
      <c r="C21" s="270" t="s">
        <v>531</v>
      </c>
      <c r="D21" s="280">
        <f t="shared" si="0"/>
        <v>31554</v>
      </c>
      <c r="E21" s="280">
        <f t="shared" si="1"/>
        <v>27539</v>
      </c>
      <c r="F21" s="280">
        <f t="shared" si="2"/>
        <v>0</v>
      </c>
      <c r="G21" s="280">
        <v>0</v>
      </c>
      <c r="H21" s="280">
        <v>0</v>
      </c>
      <c r="I21" s="280">
        <v>0</v>
      </c>
      <c r="J21" s="280">
        <f t="shared" si="3"/>
        <v>20448</v>
      </c>
      <c r="K21" s="280">
        <v>199</v>
      </c>
      <c r="L21" s="280">
        <v>20249</v>
      </c>
      <c r="M21" s="280">
        <v>0</v>
      </c>
      <c r="N21" s="280">
        <f t="shared" si="4"/>
        <v>5326</v>
      </c>
      <c r="O21" s="280">
        <v>3</v>
      </c>
      <c r="P21" s="280">
        <v>5323</v>
      </c>
      <c r="Q21" s="280">
        <v>0</v>
      </c>
      <c r="R21" s="280">
        <f t="shared" si="5"/>
        <v>1368</v>
      </c>
      <c r="S21" s="280">
        <v>26</v>
      </c>
      <c r="T21" s="280">
        <v>1342</v>
      </c>
      <c r="U21" s="280">
        <v>0</v>
      </c>
      <c r="V21" s="280">
        <f t="shared" si="6"/>
        <v>0</v>
      </c>
      <c r="W21" s="280">
        <v>0</v>
      </c>
      <c r="X21" s="280">
        <v>0</v>
      </c>
      <c r="Y21" s="280">
        <v>0</v>
      </c>
      <c r="Z21" s="280">
        <f t="shared" si="7"/>
        <v>397</v>
      </c>
      <c r="AA21" s="280">
        <v>73</v>
      </c>
      <c r="AB21" s="280">
        <v>324</v>
      </c>
      <c r="AC21" s="280">
        <v>0</v>
      </c>
      <c r="AD21" s="280">
        <f t="shared" si="8"/>
        <v>3341</v>
      </c>
      <c r="AE21" s="280">
        <f t="shared" si="9"/>
        <v>0</v>
      </c>
      <c r="AF21" s="280">
        <v>0</v>
      </c>
      <c r="AG21" s="280">
        <v>0</v>
      </c>
      <c r="AH21" s="280">
        <v>0</v>
      </c>
      <c r="AI21" s="280">
        <f t="shared" si="10"/>
        <v>2989</v>
      </c>
      <c r="AJ21" s="280">
        <v>0</v>
      </c>
      <c r="AK21" s="280">
        <v>0</v>
      </c>
      <c r="AL21" s="280">
        <v>2989</v>
      </c>
      <c r="AM21" s="280">
        <f t="shared" si="11"/>
        <v>352</v>
      </c>
      <c r="AN21" s="280">
        <v>0</v>
      </c>
      <c r="AO21" s="280">
        <v>0</v>
      </c>
      <c r="AP21" s="280">
        <v>352</v>
      </c>
      <c r="AQ21" s="280">
        <f t="shared" si="12"/>
        <v>0</v>
      </c>
      <c r="AR21" s="280">
        <v>0</v>
      </c>
      <c r="AS21" s="280">
        <v>0</v>
      </c>
      <c r="AT21" s="280">
        <v>0</v>
      </c>
      <c r="AU21" s="280">
        <f t="shared" si="13"/>
        <v>0</v>
      </c>
      <c r="AV21" s="280">
        <v>0</v>
      </c>
      <c r="AW21" s="280">
        <v>0</v>
      </c>
      <c r="AX21" s="280">
        <v>0</v>
      </c>
      <c r="AY21" s="280">
        <f t="shared" si="14"/>
        <v>0</v>
      </c>
      <c r="AZ21" s="280">
        <v>0</v>
      </c>
      <c r="BA21" s="280">
        <v>0</v>
      </c>
      <c r="BB21" s="280">
        <v>0</v>
      </c>
      <c r="BC21" s="280">
        <f t="shared" si="15"/>
        <v>674</v>
      </c>
      <c r="BD21" s="280">
        <f t="shared" si="16"/>
        <v>519</v>
      </c>
      <c r="BE21" s="280">
        <v>0</v>
      </c>
      <c r="BF21" s="280">
        <v>8</v>
      </c>
      <c r="BG21" s="280">
        <v>6</v>
      </c>
      <c r="BH21" s="280">
        <v>0</v>
      </c>
      <c r="BI21" s="280">
        <v>0</v>
      </c>
      <c r="BJ21" s="280">
        <v>505</v>
      </c>
      <c r="BK21" s="280">
        <f t="shared" si="17"/>
        <v>155</v>
      </c>
      <c r="BL21" s="280">
        <v>0</v>
      </c>
      <c r="BM21" s="280">
        <v>151</v>
      </c>
      <c r="BN21" s="280">
        <v>1</v>
      </c>
      <c r="BO21" s="280">
        <v>3</v>
      </c>
      <c r="BP21" s="280">
        <v>0</v>
      </c>
      <c r="BQ21" s="280">
        <v>0</v>
      </c>
      <c r="BR21" s="280">
        <f t="shared" si="18"/>
        <v>28058</v>
      </c>
      <c r="BS21" s="280">
        <f t="shared" si="18"/>
        <v>0</v>
      </c>
      <c r="BT21" s="280">
        <f t="shared" si="18"/>
        <v>20456</v>
      </c>
      <c r="BU21" s="280">
        <f t="shared" si="18"/>
        <v>5332</v>
      </c>
      <c r="BV21" s="280">
        <f t="shared" si="18"/>
        <v>1368</v>
      </c>
      <c r="BW21" s="280">
        <f t="shared" si="18"/>
        <v>0</v>
      </c>
      <c r="BX21" s="280">
        <f t="shared" si="18"/>
        <v>902</v>
      </c>
      <c r="BY21" s="280">
        <f t="shared" si="19"/>
        <v>27539</v>
      </c>
      <c r="BZ21" s="280">
        <f t="shared" si="20"/>
        <v>0</v>
      </c>
      <c r="CA21" s="280">
        <f t="shared" si="21"/>
        <v>20448</v>
      </c>
      <c r="CB21" s="280">
        <f t="shared" si="22"/>
        <v>5326</v>
      </c>
      <c r="CC21" s="280">
        <f t="shared" si="23"/>
        <v>1368</v>
      </c>
      <c r="CD21" s="280">
        <f t="shared" si="24"/>
        <v>0</v>
      </c>
      <c r="CE21" s="280">
        <f t="shared" si="25"/>
        <v>397</v>
      </c>
      <c r="CF21" s="280">
        <f t="shared" si="26"/>
        <v>519</v>
      </c>
      <c r="CG21" s="280">
        <f t="shared" si="27"/>
        <v>0</v>
      </c>
      <c r="CH21" s="280">
        <f t="shared" si="27"/>
        <v>8</v>
      </c>
      <c r="CI21" s="280">
        <f t="shared" si="27"/>
        <v>6</v>
      </c>
      <c r="CJ21" s="280">
        <f t="shared" si="27"/>
        <v>0</v>
      </c>
      <c r="CK21" s="280">
        <f t="shared" si="27"/>
        <v>0</v>
      </c>
      <c r="CL21" s="280">
        <f t="shared" si="27"/>
        <v>505</v>
      </c>
      <c r="CM21" s="280">
        <f t="shared" si="28"/>
        <v>3496</v>
      </c>
      <c r="CN21" s="280">
        <f t="shared" si="28"/>
        <v>0</v>
      </c>
      <c r="CO21" s="280">
        <f t="shared" si="28"/>
        <v>3140</v>
      </c>
      <c r="CP21" s="280">
        <f t="shared" si="28"/>
        <v>353</v>
      </c>
      <c r="CQ21" s="280">
        <f t="shared" si="28"/>
        <v>3</v>
      </c>
      <c r="CR21" s="280">
        <f t="shared" si="28"/>
        <v>0</v>
      </c>
      <c r="CS21" s="280">
        <f t="shared" si="28"/>
        <v>0</v>
      </c>
      <c r="CT21" s="280">
        <f t="shared" si="29"/>
        <v>3341</v>
      </c>
      <c r="CU21" s="280">
        <f t="shared" si="30"/>
        <v>0</v>
      </c>
      <c r="CV21" s="280">
        <f t="shared" si="31"/>
        <v>2989</v>
      </c>
      <c r="CW21" s="280">
        <f t="shared" si="32"/>
        <v>352</v>
      </c>
      <c r="CX21" s="280">
        <f t="shared" si="33"/>
        <v>0</v>
      </c>
      <c r="CY21" s="280">
        <f t="shared" si="34"/>
        <v>0</v>
      </c>
      <c r="CZ21" s="280">
        <f t="shared" si="35"/>
        <v>0</v>
      </c>
      <c r="DA21" s="280">
        <f t="shared" si="36"/>
        <v>155</v>
      </c>
      <c r="DB21" s="280">
        <f t="shared" si="37"/>
        <v>0</v>
      </c>
      <c r="DC21" s="280">
        <f t="shared" si="37"/>
        <v>151</v>
      </c>
      <c r="DD21" s="280">
        <f t="shared" si="37"/>
        <v>1</v>
      </c>
      <c r="DE21" s="280">
        <f t="shared" si="37"/>
        <v>3</v>
      </c>
      <c r="DF21" s="280">
        <f t="shared" si="37"/>
        <v>0</v>
      </c>
      <c r="DG21" s="280">
        <f t="shared" si="37"/>
        <v>0</v>
      </c>
      <c r="DH21" s="280">
        <v>0</v>
      </c>
      <c r="DI21" s="280">
        <f t="shared" si="38"/>
        <v>0</v>
      </c>
      <c r="DJ21" s="280">
        <v>0</v>
      </c>
      <c r="DK21" s="280">
        <v>0</v>
      </c>
      <c r="DL21" s="280">
        <v>0</v>
      </c>
      <c r="DM21" s="280">
        <v>0</v>
      </c>
    </row>
    <row r="22" spans="1:117" s="275" customFormat="1" ht="12" customHeight="1">
      <c r="A22" s="270" t="s">
        <v>502</v>
      </c>
      <c r="B22" s="271" t="s">
        <v>532</v>
      </c>
      <c r="C22" s="270" t="s">
        <v>533</v>
      </c>
      <c r="D22" s="280">
        <f t="shared" si="0"/>
        <v>25363</v>
      </c>
      <c r="E22" s="280">
        <f t="shared" si="1"/>
        <v>18424</v>
      </c>
      <c r="F22" s="280">
        <f t="shared" si="2"/>
        <v>0</v>
      </c>
      <c r="G22" s="280">
        <v>0</v>
      </c>
      <c r="H22" s="280">
        <v>0</v>
      </c>
      <c r="I22" s="280">
        <v>0</v>
      </c>
      <c r="J22" s="280">
        <f t="shared" si="3"/>
        <v>16177</v>
      </c>
      <c r="K22" s="280">
        <v>0</v>
      </c>
      <c r="L22" s="280">
        <v>16177</v>
      </c>
      <c r="M22" s="280">
        <v>0</v>
      </c>
      <c r="N22" s="280">
        <f t="shared" si="4"/>
        <v>787</v>
      </c>
      <c r="O22" s="280">
        <v>0</v>
      </c>
      <c r="P22" s="280">
        <v>787</v>
      </c>
      <c r="Q22" s="280">
        <v>0</v>
      </c>
      <c r="R22" s="280">
        <f t="shared" si="5"/>
        <v>1429</v>
      </c>
      <c r="S22" s="280">
        <v>0</v>
      </c>
      <c r="T22" s="280">
        <v>1429</v>
      </c>
      <c r="U22" s="280">
        <v>0</v>
      </c>
      <c r="V22" s="280">
        <f t="shared" si="6"/>
        <v>17</v>
      </c>
      <c r="W22" s="280">
        <v>0</v>
      </c>
      <c r="X22" s="280">
        <v>17</v>
      </c>
      <c r="Y22" s="280">
        <v>0</v>
      </c>
      <c r="Z22" s="280">
        <f t="shared" si="7"/>
        <v>14</v>
      </c>
      <c r="AA22" s="280">
        <v>0</v>
      </c>
      <c r="AB22" s="280">
        <v>14</v>
      </c>
      <c r="AC22" s="280">
        <v>0</v>
      </c>
      <c r="AD22" s="280">
        <f t="shared" si="8"/>
        <v>4776</v>
      </c>
      <c r="AE22" s="280">
        <f t="shared" si="9"/>
        <v>0</v>
      </c>
      <c r="AF22" s="280">
        <v>0</v>
      </c>
      <c r="AG22" s="280">
        <v>0</v>
      </c>
      <c r="AH22" s="280">
        <v>0</v>
      </c>
      <c r="AI22" s="280">
        <f t="shared" si="10"/>
        <v>4473</v>
      </c>
      <c r="AJ22" s="280">
        <v>0</v>
      </c>
      <c r="AK22" s="280">
        <v>0</v>
      </c>
      <c r="AL22" s="280">
        <v>4473</v>
      </c>
      <c r="AM22" s="280">
        <f t="shared" si="11"/>
        <v>246</v>
      </c>
      <c r="AN22" s="280">
        <v>0</v>
      </c>
      <c r="AO22" s="280">
        <v>0</v>
      </c>
      <c r="AP22" s="280">
        <v>246</v>
      </c>
      <c r="AQ22" s="280">
        <f t="shared" si="12"/>
        <v>21</v>
      </c>
      <c r="AR22" s="280">
        <v>0</v>
      </c>
      <c r="AS22" s="280">
        <v>0</v>
      </c>
      <c r="AT22" s="280">
        <v>21</v>
      </c>
      <c r="AU22" s="280">
        <f t="shared" si="13"/>
        <v>0</v>
      </c>
      <c r="AV22" s="280">
        <v>0</v>
      </c>
      <c r="AW22" s="280">
        <v>0</v>
      </c>
      <c r="AX22" s="280">
        <v>0</v>
      </c>
      <c r="AY22" s="280">
        <f t="shared" si="14"/>
        <v>36</v>
      </c>
      <c r="AZ22" s="280">
        <v>0</v>
      </c>
      <c r="BA22" s="280">
        <v>0</v>
      </c>
      <c r="BB22" s="280">
        <v>36</v>
      </c>
      <c r="BC22" s="280">
        <f t="shared" si="15"/>
        <v>2163</v>
      </c>
      <c r="BD22" s="280">
        <f t="shared" si="16"/>
        <v>1372</v>
      </c>
      <c r="BE22" s="280">
        <v>0</v>
      </c>
      <c r="BF22" s="280">
        <v>466</v>
      </c>
      <c r="BG22" s="280">
        <v>363</v>
      </c>
      <c r="BH22" s="280">
        <v>0</v>
      </c>
      <c r="BI22" s="280">
        <v>0</v>
      </c>
      <c r="BJ22" s="280">
        <v>543</v>
      </c>
      <c r="BK22" s="280">
        <f t="shared" si="17"/>
        <v>791</v>
      </c>
      <c r="BL22" s="280">
        <v>0</v>
      </c>
      <c r="BM22" s="280">
        <v>702</v>
      </c>
      <c r="BN22" s="280">
        <v>26</v>
      </c>
      <c r="BO22" s="280">
        <v>0</v>
      </c>
      <c r="BP22" s="280">
        <v>14</v>
      </c>
      <c r="BQ22" s="280">
        <v>49</v>
      </c>
      <c r="BR22" s="280">
        <f t="shared" si="18"/>
        <v>19796</v>
      </c>
      <c r="BS22" s="280">
        <f t="shared" si="18"/>
        <v>0</v>
      </c>
      <c r="BT22" s="280">
        <f t="shared" si="18"/>
        <v>16643</v>
      </c>
      <c r="BU22" s="280">
        <f t="shared" si="18"/>
        <v>1150</v>
      </c>
      <c r="BV22" s="280">
        <f t="shared" si="18"/>
        <v>1429</v>
      </c>
      <c r="BW22" s="280">
        <f t="shared" si="18"/>
        <v>17</v>
      </c>
      <c r="BX22" s="280">
        <f t="shared" si="18"/>
        <v>557</v>
      </c>
      <c r="BY22" s="280">
        <f t="shared" si="19"/>
        <v>18424</v>
      </c>
      <c r="BZ22" s="280">
        <f t="shared" si="20"/>
        <v>0</v>
      </c>
      <c r="CA22" s="280">
        <f t="shared" si="21"/>
        <v>16177</v>
      </c>
      <c r="CB22" s="280">
        <f t="shared" si="22"/>
        <v>787</v>
      </c>
      <c r="CC22" s="280">
        <f t="shared" si="23"/>
        <v>1429</v>
      </c>
      <c r="CD22" s="280">
        <f t="shared" si="24"/>
        <v>17</v>
      </c>
      <c r="CE22" s="280">
        <f t="shared" si="25"/>
        <v>14</v>
      </c>
      <c r="CF22" s="280">
        <f t="shared" si="26"/>
        <v>1372</v>
      </c>
      <c r="CG22" s="280">
        <f t="shared" si="27"/>
        <v>0</v>
      </c>
      <c r="CH22" s="280">
        <f t="shared" si="27"/>
        <v>466</v>
      </c>
      <c r="CI22" s="280">
        <f t="shared" si="27"/>
        <v>363</v>
      </c>
      <c r="CJ22" s="280">
        <f t="shared" si="27"/>
        <v>0</v>
      </c>
      <c r="CK22" s="280">
        <f t="shared" si="27"/>
        <v>0</v>
      </c>
      <c r="CL22" s="280">
        <f t="shared" si="27"/>
        <v>543</v>
      </c>
      <c r="CM22" s="280">
        <f t="shared" si="28"/>
        <v>5567</v>
      </c>
      <c r="CN22" s="280">
        <f t="shared" si="28"/>
        <v>0</v>
      </c>
      <c r="CO22" s="280">
        <f t="shared" si="28"/>
        <v>5175</v>
      </c>
      <c r="CP22" s="280">
        <f t="shared" si="28"/>
        <v>272</v>
      </c>
      <c r="CQ22" s="280">
        <f t="shared" si="28"/>
        <v>21</v>
      </c>
      <c r="CR22" s="280">
        <f t="shared" si="28"/>
        <v>14</v>
      </c>
      <c r="CS22" s="280">
        <f t="shared" si="28"/>
        <v>85</v>
      </c>
      <c r="CT22" s="280">
        <f t="shared" si="29"/>
        <v>4776</v>
      </c>
      <c r="CU22" s="280">
        <f t="shared" si="30"/>
        <v>0</v>
      </c>
      <c r="CV22" s="280">
        <f t="shared" si="31"/>
        <v>4473</v>
      </c>
      <c r="CW22" s="280">
        <f t="shared" si="32"/>
        <v>246</v>
      </c>
      <c r="CX22" s="280">
        <f t="shared" si="33"/>
        <v>21</v>
      </c>
      <c r="CY22" s="280">
        <f t="shared" si="34"/>
        <v>0</v>
      </c>
      <c r="CZ22" s="280">
        <f t="shared" si="35"/>
        <v>36</v>
      </c>
      <c r="DA22" s="280">
        <f t="shared" si="36"/>
        <v>791</v>
      </c>
      <c r="DB22" s="280">
        <f t="shared" si="37"/>
        <v>0</v>
      </c>
      <c r="DC22" s="280">
        <f t="shared" si="37"/>
        <v>702</v>
      </c>
      <c r="DD22" s="280">
        <f t="shared" si="37"/>
        <v>26</v>
      </c>
      <c r="DE22" s="280">
        <f t="shared" si="37"/>
        <v>0</v>
      </c>
      <c r="DF22" s="280">
        <f t="shared" si="37"/>
        <v>14</v>
      </c>
      <c r="DG22" s="280">
        <f t="shared" si="37"/>
        <v>49</v>
      </c>
      <c r="DH22" s="280">
        <v>0</v>
      </c>
      <c r="DI22" s="280">
        <f t="shared" si="38"/>
        <v>6</v>
      </c>
      <c r="DJ22" s="280">
        <v>0</v>
      </c>
      <c r="DK22" s="280">
        <v>0</v>
      </c>
      <c r="DL22" s="280">
        <v>0</v>
      </c>
      <c r="DM22" s="280">
        <v>6</v>
      </c>
    </row>
    <row r="23" spans="1:117" s="275" customFormat="1" ht="12" customHeight="1">
      <c r="A23" s="270" t="s">
        <v>502</v>
      </c>
      <c r="B23" s="271" t="s">
        <v>534</v>
      </c>
      <c r="C23" s="270" t="s">
        <v>535</v>
      </c>
      <c r="D23" s="280">
        <f t="shared" si="0"/>
        <v>76855</v>
      </c>
      <c r="E23" s="280">
        <f t="shared" si="1"/>
        <v>49779</v>
      </c>
      <c r="F23" s="280">
        <f t="shared" si="2"/>
        <v>0</v>
      </c>
      <c r="G23" s="280">
        <v>0</v>
      </c>
      <c r="H23" s="280">
        <v>0</v>
      </c>
      <c r="I23" s="280">
        <v>0</v>
      </c>
      <c r="J23" s="280">
        <f t="shared" si="3"/>
        <v>41929</v>
      </c>
      <c r="K23" s="280">
        <v>0</v>
      </c>
      <c r="L23" s="280">
        <v>41929</v>
      </c>
      <c r="M23" s="277">
        <v>0</v>
      </c>
      <c r="N23" s="280">
        <f t="shared" si="4"/>
        <v>2450</v>
      </c>
      <c r="O23" s="280">
        <v>0</v>
      </c>
      <c r="P23" s="280">
        <v>2450</v>
      </c>
      <c r="Q23" s="280">
        <v>0</v>
      </c>
      <c r="R23" s="280">
        <f t="shared" si="5"/>
        <v>5129</v>
      </c>
      <c r="S23" s="280">
        <v>22</v>
      </c>
      <c r="T23" s="280">
        <v>5107</v>
      </c>
      <c r="U23" s="280">
        <v>0</v>
      </c>
      <c r="V23" s="280">
        <f t="shared" si="6"/>
        <v>42</v>
      </c>
      <c r="W23" s="280">
        <v>0</v>
      </c>
      <c r="X23" s="280">
        <v>42</v>
      </c>
      <c r="Y23" s="280">
        <v>0</v>
      </c>
      <c r="Z23" s="280">
        <f t="shared" si="7"/>
        <v>229</v>
      </c>
      <c r="AA23" s="280">
        <v>0</v>
      </c>
      <c r="AB23" s="280">
        <v>229</v>
      </c>
      <c r="AC23" s="280">
        <v>0</v>
      </c>
      <c r="AD23" s="280">
        <f t="shared" si="8"/>
        <v>24673</v>
      </c>
      <c r="AE23" s="280">
        <f t="shared" si="9"/>
        <v>0</v>
      </c>
      <c r="AF23" s="280">
        <v>0</v>
      </c>
      <c r="AG23" s="280">
        <v>0</v>
      </c>
      <c r="AH23" s="280">
        <v>0</v>
      </c>
      <c r="AI23" s="280">
        <f t="shared" si="10"/>
        <v>23544</v>
      </c>
      <c r="AJ23" s="280">
        <v>0</v>
      </c>
      <c r="AK23" s="280">
        <v>0</v>
      </c>
      <c r="AL23" s="280">
        <v>23544</v>
      </c>
      <c r="AM23" s="280">
        <f t="shared" si="11"/>
        <v>613</v>
      </c>
      <c r="AN23" s="280">
        <v>0</v>
      </c>
      <c r="AO23" s="280">
        <v>0</v>
      </c>
      <c r="AP23" s="280">
        <v>613</v>
      </c>
      <c r="AQ23" s="280">
        <f t="shared" si="12"/>
        <v>183</v>
      </c>
      <c r="AR23" s="280">
        <v>0</v>
      </c>
      <c r="AS23" s="280">
        <v>0</v>
      </c>
      <c r="AT23" s="280">
        <v>183</v>
      </c>
      <c r="AU23" s="280">
        <f t="shared" si="13"/>
        <v>0</v>
      </c>
      <c r="AV23" s="280">
        <v>0</v>
      </c>
      <c r="AW23" s="280">
        <v>0</v>
      </c>
      <c r="AX23" s="280">
        <v>0</v>
      </c>
      <c r="AY23" s="280">
        <f t="shared" si="14"/>
        <v>333</v>
      </c>
      <c r="AZ23" s="280">
        <v>0</v>
      </c>
      <c r="BA23" s="280">
        <v>0</v>
      </c>
      <c r="BB23" s="280">
        <v>333</v>
      </c>
      <c r="BC23" s="280">
        <f t="shared" si="15"/>
        <v>2403</v>
      </c>
      <c r="BD23" s="280">
        <f t="shared" si="16"/>
        <v>2403</v>
      </c>
      <c r="BE23" s="280">
        <v>0</v>
      </c>
      <c r="BF23" s="280">
        <v>1057</v>
      </c>
      <c r="BG23" s="280">
        <v>473</v>
      </c>
      <c r="BH23" s="280">
        <v>101</v>
      </c>
      <c r="BI23" s="280">
        <v>0</v>
      </c>
      <c r="BJ23" s="280">
        <v>772</v>
      </c>
      <c r="BK23" s="280">
        <f t="shared" si="17"/>
        <v>0</v>
      </c>
      <c r="BL23" s="280">
        <v>0</v>
      </c>
      <c r="BM23" s="280">
        <v>0</v>
      </c>
      <c r="BN23" s="280">
        <v>0</v>
      </c>
      <c r="BO23" s="280">
        <v>0</v>
      </c>
      <c r="BP23" s="280">
        <v>0</v>
      </c>
      <c r="BQ23" s="277">
        <v>0</v>
      </c>
      <c r="BR23" s="280">
        <f t="shared" si="18"/>
        <v>52182</v>
      </c>
      <c r="BS23" s="280">
        <f t="shared" si="18"/>
        <v>0</v>
      </c>
      <c r="BT23" s="280">
        <f t="shared" si="18"/>
        <v>42986</v>
      </c>
      <c r="BU23" s="280">
        <f t="shared" si="18"/>
        <v>2923</v>
      </c>
      <c r="BV23" s="280">
        <f t="shared" si="18"/>
        <v>5230</v>
      </c>
      <c r="BW23" s="280">
        <f t="shared" si="18"/>
        <v>42</v>
      </c>
      <c r="BX23" s="280">
        <f t="shared" si="18"/>
        <v>1001</v>
      </c>
      <c r="BY23" s="280">
        <f t="shared" si="19"/>
        <v>49779</v>
      </c>
      <c r="BZ23" s="280">
        <f t="shared" si="20"/>
        <v>0</v>
      </c>
      <c r="CA23" s="280">
        <f t="shared" si="21"/>
        <v>41929</v>
      </c>
      <c r="CB23" s="280">
        <f t="shared" si="22"/>
        <v>2450</v>
      </c>
      <c r="CC23" s="280">
        <f t="shared" si="23"/>
        <v>5129</v>
      </c>
      <c r="CD23" s="280">
        <f t="shared" si="24"/>
        <v>42</v>
      </c>
      <c r="CE23" s="280">
        <f t="shared" si="25"/>
        <v>229</v>
      </c>
      <c r="CF23" s="280">
        <f t="shared" si="26"/>
        <v>2403</v>
      </c>
      <c r="CG23" s="280">
        <f t="shared" si="27"/>
        <v>0</v>
      </c>
      <c r="CH23" s="280">
        <f t="shared" si="27"/>
        <v>1057</v>
      </c>
      <c r="CI23" s="280">
        <f t="shared" si="27"/>
        <v>473</v>
      </c>
      <c r="CJ23" s="280">
        <f t="shared" si="27"/>
        <v>101</v>
      </c>
      <c r="CK23" s="280">
        <f t="shared" si="27"/>
        <v>0</v>
      </c>
      <c r="CL23" s="280">
        <f t="shared" si="27"/>
        <v>772</v>
      </c>
      <c r="CM23" s="280">
        <f t="shared" si="28"/>
        <v>24673</v>
      </c>
      <c r="CN23" s="280">
        <f t="shared" si="28"/>
        <v>0</v>
      </c>
      <c r="CO23" s="280">
        <f t="shared" si="28"/>
        <v>23544</v>
      </c>
      <c r="CP23" s="280">
        <f t="shared" si="28"/>
        <v>613</v>
      </c>
      <c r="CQ23" s="280">
        <f t="shared" si="28"/>
        <v>183</v>
      </c>
      <c r="CR23" s="280">
        <f t="shared" si="28"/>
        <v>0</v>
      </c>
      <c r="CS23" s="280">
        <f t="shared" si="28"/>
        <v>333</v>
      </c>
      <c r="CT23" s="280">
        <f t="shared" si="29"/>
        <v>24673</v>
      </c>
      <c r="CU23" s="280">
        <f t="shared" si="30"/>
        <v>0</v>
      </c>
      <c r="CV23" s="280">
        <f t="shared" si="31"/>
        <v>23544</v>
      </c>
      <c r="CW23" s="280">
        <f t="shared" si="32"/>
        <v>613</v>
      </c>
      <c r="CX23" s="280">
        <f t="shared" si="33"/>
        <v>183</v>
      </c>
      <c r="CY23" s="280">
        <f t="shared" si="34"/>
        <v>0</v>
      </c>
      <c r="CZ23" s="280">
        <f t="shared" si="35"/>
        <v>333</v>
      </c>
      <c r="DA23" s="280">
        <f t="shared" si="36"/>
        <v>0</v>
      </c>
      <c r="DB23" s="280">
        <f t="shared" si="37"/>
        <v>0</v>
      </c>
      <c r="DC23" s="280">
        <f t="shared" si="37"/>
        <v>0</v>
      </c>
      <c r="DD23" s="280">
        <f t="shared" si="37"/>
        <v>0</v>
      </c>
      <c r="DE23" s="280">
        <f t="shared" si="37"/>
        <v>0</v>
      </c>
      <c r="DF23" s="280">
        <f t="shared" si="37"/>
        <v>0</v>
      </c>
      <c r="DG23" s="280">
        <f t="shared" si="37"/>
        <v>0</v>
      </c>
      <c r="DH23" s="280">
        <v>0</v>
      </c>
      <c r="DI23" s="280">
        <f t="shared" si="38"/>
        <v>6</v>
      </c>
      <c r="DJ23" s="280">
        <v>0</v>
      </c>
      <c r="DK23" s="280">
        <v>6</v>
      </c>
      <c r="DL23" s="280">
        <v>0</v>
      </c>
      <c r="DM23" s="280">
        <v>0</v>
      </c>
    </row>
    <row r="24" spans="1:117" s="275" customFormat="1" ht="12" customHeight="1">
      <c r="A24" s="270" t="s">
        <v>502</v>
      </c>
      <c r="B24" s="271" t="s">
        <v>536</v>
      </c>
      <c r="C24" s="270" t="s">
        <v>537</v>
      </c>
      <c r="D24" s="280">
        <f t="shared" si="0"/>
        <v>54552</v>
      </c>
      <c r="E24" s="280">
        <f t="shared" si="1"/>
        <v>38953</v>
      </c>
      <c r="F24" s="280">
        <f t="shared" si="2"/>
        <v>0</v>
      </c>
      <c r="G24" s="280">
        <v>0</v>
      </c>
      <c r="H24" s="280">
        <v>0</v>
      </c>
      <c r="I24" s="280">
        <v>0</v>
      </c>
      <c r="J24" s="280">
        <f t="shared" si="3"/>
        <v>35600</v>
      </c>
      <c r="K24" s="280">
        <v>511</v>
      </c>
      <c r="L24" s="280">
        <v>35089</v>
      </c>
      <c r="M24" s="280">
        <v>0</v>
      </c>
      <c r="N24" s="280">
        <f t="shared" si="4"/>
        <v>2763</v>
      </c>
      <c r="O24" s="280">
        <v>513</v>
      </c>
      <c r="P24" s="280">
        <v>2250</v>
      </c>
      <c r="Q24" s="280">
        <v>0</v>
      </c>
      <c r="R24" s="280">
        <f t="shared" si="5"/>
        <v>518</v>
      </c>
      <c r="S24" s="280">
        <v>518</v>
      </c>
      <c r="T24" s="280">
        <v>0</v>
      </c>
      <c r="U24" s="280">
        <v>0</v>
      </c>
      <c r="V24" s="280">
        <f t="shared" si="6"/>
        <v>17</v>
      </c>
      <c r="W24" s="280">
        <v>0</v>
      </c>
      <c r="X24" s="280">
        <v>17</v>
      </c>
      <c r="Y24" s="280">
        <v>0</v>
      </c>
      <c r="Z24" s="280">
        <f t="shared" si="7"/>
        <v>55</v>
      </c>
      <c r="AA24" s="280">
        <v>0</v>
      </c>
      <c r="AB24" s="280">
        <v>55</v>
      </c>
      <c r="AC24" s="280">
        <v>0</v>
      </c>
      <c r="AD24" s="280">
        <f t="shared" si="8"/>
        <v>12062</v>
      </c>
      <c r="AE24" s="280">
        <f t="shared" si="9"/>
        <v>0</v>
      </c>
      <c r="AF24" s="280">
        <v>0</v>
      </c>
      <c r="AG24" s="280">
        <v>0</v>
      </c>
      <c r="AH24" s="280">
        <v>0</v>
      </c>
      <c r="AI24" s="280">
        <f t="shared" si="10"/>
        <v>12001</v>
      </c>
      <c r="AJ24" s="280">
        <v>0</v>
      </c>
      <c r="AK24" s="280">
        <v>0</v>
      </c>
      <c r="AL24" s="280">
        <v>12001</v>
      </c>
      <c r="AM24" s="280">
        <f t="shared" si="11"/>
        <v>61</v>
      </c>
      <c r="AN24" s="280">
        <v>0</v>
      </c>
      <c r="AO24" s="280">
        <v>0</v>
      </c>
      <c r="AP24" s="280">
        <v>61</v>
      </c>
      <c r="AQ24" s="280">
        <f t="shared" si="12"/>
        <v>0</v>
      </c>
      <c r="AR24" s="280">
        <v>0</v>
      </c>
      <c r="AS24" s="280">
        <v>0</v>
      </c>
      <c r="AT24" s="280">
        <v>0</v>
      </c>
      <c r="AU24" s="280">
        <f t="shared" si="13"/>
        <v>0</v>
      </c>
      <c r="AV24" s="280">
        <v>0</v>
      </c>
      <c r="AW24" s="280">
        <v>0</v>
      </c>
      <c r="AX24" s="280">
        <v>0</v>
      </c>
      <c r="AY24" s="280">
        <f t="shared" si="14"/>
        <v>0</v>
      </c>
      <c r="AZ24" s="280">
        <v>0</v>
      </c>
      <c r="BA24" s="280">
        <v>0</v>
      </c>
      <c r="BB24" s="280">
        <v>0</v>
      </c>
      <c r="BC24" s="280">
        <f t="shared" si="15"/>
        <v>3537</v>
      </c>
      <c r="BD24" s="280">
        <f t="shared" si="16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f t="shared" si="17"/>
        <v>3537</v>
      </c>
      <c r="BL24" s="280">
        <v>0</v>
      </c>
      <c r="BM24" s="280">
        <v>2743</v>
      </c>
      <c r="BN24" s="280">
        <v>794</v>
      </c>
      <c r="BO24" s="280">
        <v>0</v>
      </c>
      <c r="BP24" s="280">
        <v>0</v>
      </c>
      <c r="BQ24" s="280">
        <v>0</v>
      </c>
      <c r="BR24" s="280">
        <f t="shared" si="18"/>
        <v>38953</v>
      </c>
      <c r="BS24" s="280">
        <f t="shared" si="18"/>
        <v>0</v>
      </c>
      <c r="BT24" s="280">
        <f t="shared" si="18"/>
        <v>35600</v>
      </c>
      <c r="BU24" s="280">
        <f t="shared" si="18"/>
        <v>2763</v>
      </c>
      <c r="BV24" s="280">
        <f t="shared" si="18"/>
        <v>518</v>
      </c>
      <c r="BW24" s="280">
        <f t="shared" si="18"/>
        <v>17</v>
      </c>
      <c r="BX24" s="280">
        <f t="shared" si="18"/>
        <v>55</v>
      </c>
      <c r="BY24" s="280">
        <f t="shared" si="19"/>
        <v>38953</v>
      </c>
      <c r="BZ24" s="280">
        <f t="shared" si="20"/>
        <v>0</v>
      </c>
      <c r="CA24" s="280">
        <f t="shared" si="21"/>
        <v>35600</v>
      </c>
      <c r="CB24" s="280">
        <f t="shared" si="22"/>
        <v>2763</v>
      </c>
      <c r="CC24" s="280">
        <f t="shared" si="23"/>
        <v>518</v>
      </c>
      <c r="CD24" s="280">
        <f t="shared" si="24"/>
        <v>17</v>
      </c>
      <c r="CE24" s="280">
        <f t="shared" si="25"/>
        <v>55</v>
      </c>
      <c r="CF24" s="280">
        <f t="shared" si="26"/>
        <v>0</v>
      </c>
      <c r="CG24" s="280">
        <f t="shared" si="27"/>
        <v>0</v>
      </c>
      <c r="CH24" s="280">
        <f t="shared" si="27"/>
        <v>0</v>
      </c>
      <c r="CI24" s="280">
        <f t="shared" si="27"/>
        <v>0</v>
      </c>
      <c r="CJ24" s="280">
        <f t="shared" si="27"/>
        <v>0</v>
      </c>
      <c r="CK24" s="280">
        <f t="shared" si="27"/>
        <v>0</v>
      </c>
      <c r="CL24" s="280">
        <f t="shared" si="27"/>
        <v>0</v>
      </c>
      <c r="CM24" s="280">
        <f t="shared" si="28"/>
        <v>15599</v>
      </c>
      <c r="CN24" s="280">
        <f t="shared" si="28"/>
        <v>0</v>
      </c>
      <c r="CO24" s="280">
        <f t="shared" si="28"/>
        <v>14744</v>
      </c>
      <c r="CP24" s="280">
        <f t="shared" si="28"/>
        <v>855</v>
      </c>
      <c r="CQ24" s="280">
        <f t="shared" si="28"/>
        <v>0</v>
      </c>
      <c r="CR24" s="280">
        <f t="shared" si="28"/>
        <v>0</v>
      </c>
      <c r="CS24" s="280">
        <f t="shared" si="28"/>
        <v>0</v>
      </c>
      <c r="CT24" s="280">
        <f t="shared" si="29"/>
        <v>12062</v>
      </c>
      <c r="CU24" s="280">
        <f t="shared" si="30"/>
        <v>0</v>
      </c>
      <c r="CV24" s="280">
        <f t="shared" si="31"/>
        <v>12001</v>
      </c>
      <c r="CW24" s="280">
        <f t="shared" si="32"/>
        <v>61</v>
      </c>
      <c r="CX24" s="280">
        <f t="shared" si="33"/>
        <v>0</v>
      </c>
      <c r="CY24" s="280">
        <f t="shared" si="34"/>
        <v>0</v>
      </c>
      <c r="CZ24" s="280">
        <f t="shared" si="35"/>
        <v>0</v>
      </c>
      <c r="DA24" s="280">
        <f t="shared" si="36"/>
        <v>3537</v>
      </c>
      <c r="DB24" s="280">
        <f t="shared" si="37"/>
        <v>0</v>
      </c>
      <c r="DC24" s="280">
        <f t="shared" si="37"/>
        <v>2743</v>
      </c>
      <c r="DD24" s="280">
        <f t="shared" si="37"/>
        <v>794</v>
      </c>
      <c r="DE24" s="280">
        <f t="shared" si="37"/>
        <v>0</v>
      </c>
      <c r="DF24" s="280">
        <f t="shared" si="37"/>
        <v>0</v>
      </c>
      <c r="DG24" s="280">
        <f t="shared" si="37"/>
        <v>0</v>
      </c>
      <c r="DH24" s="280">
        <v>0</v>
      </c>
      <c r="DI24" s="280">
        <f t="shared" si="38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s="275" customFormat="1" ht="12" customHeight="1">
      <c r="A25" s="270" t="s">
        <v>502</v>
      </c>
      <c r="B25" s="271" t="s">
        <v>538</v>
      </c>
      <c r="C25" s="270" t="s">
        <v>539</v>
      </c>
      <c r="D25" s="280">
        <f t="shared" si="0"/>
        <v>20854</v>
      </c>
      <c r="E25" s="280">
        <f t="shared" si="1"/>
        <v>15138</v>
      </c>
      <c r="F25" s="280">
        <f t="shared" si="2"/>
        <v>0</v>
      </c>
      <c r="G25" s="280">
        <v>0</v>
      </c>
      <c r="H25" s="280">
        <v>0</v>
      </c>
      <c r="I25" s="280">
        <v>0</v>
      </c>
      <c r="J25" s="280">
        <f t="shared" si="3"/>
        <v>12276</v>
      </c>
      <c r="K25" s="280">
        <v>0</v>
      </c>
      <c r="L25" s="280">
        <v>12276</v>
      </c>
      <c r="M25" s="280">
        <v>0</v>
      </c>
      <c r="N25" s="280">
        <f t="shared" si="4"/>
        <v>2747</v>
      </c>
      <c r="O25" s="280">
        <v>0</v>
      </c>
      <c r="P25" s="280">
        <v>2747</v>
      </c>
      <c r="Q25" s="280">
        <v>0</v>
      </c>
      <c r="R25" s="280">
        <f t="shared" si="5"/>
        <v>0</v>
      </c>
      <c r="S25" s="280">
        <v>0</v>
      </c>
      <c r="T25" s="280">
        <v>0</v>
      </c>
      <c r="U25" s="280">
        <v>0</v>
      </c>
      <c r="V25" s="280">
        <f t="shared" si="6"/>
        <v>3</v>
      </c>
      <c r="W25" s="280">
        <v>0</v>
      </c>
      <c r="X25" s="280">
        <v>3</v>
      </c>
      <c r="Y25" s="280">
        <v>0</v>
      </c>
      <c r="Z25" s="280">
        <f t="shared" si="7"/>
        <v>112</v>
      </c>
      <c r="AA25" s="280">
        <v>0</v>
      </c>
      <c r="AB25" s="280">
        <v>112</v>
      </c>
      <c r="AC25" s="280">
        <v>0</v>
      </c>
      <c r="AD25" s="280">
        <f t="shared" si="8"/>
        <v>3313</v>
      </c>
      <c r="AE25" s="280">
        <f t="shared" si="9"/>
        <v>0</v>
      </c>
      <c r="AF25" s="280">
        <v>0</v>
      </c>
      <c r="AG25" s="280">
        <v>0</v>
      </c>
      <c r="AH25" s="280">
        <v>0</v>
      </c>
      <c r="AI25" s="280">
        <f t="shared" si="10"/>
        <v>3076</v>
      </c>
      <c r="AJ25" s="280">
        <v>0</v>
      </c>
      <c r="AK25" s="280">
        <v>0</v>
      </c>
      <c r="AL25" s="280">
        <v>3076</v>
      </c>
      <c r="AM25" s="280">
        <f t="shared" si="11"/>
        <v>237</v>
      </c>
      <c r="AN25" s="280">
        <v>0</v>
      </c>
      <c r="AO25" s="280">
        <v>0</v>
      </c>
      <c r="AP25" s="280">
        <v>237</v>
      </c>
      <c r="AQ25" s="280">
        <f t="shared" si="12"/>
        <v>0</v>
      </c>
      <c r="AR25" s="280">
        <v>0</v>
      </c>
      <c r="AS25" s="280">
        <v>0</v>
      </c>
      <c r="AT25" s="280">
        <v>0</v>
      </c>
      <c r="AU25" s="280">
        <f t="shared" si="13"/>
        <v>0</v>
      </c>
      <c r="AV25" s="280">
        <v>0</v>
      </c>
      <c r="AW25" s="280">
        <v>0</v>
      </c>
      <c r="AX25" s="280">
        <v>0</v>
      </c>
      <c r="AY25" s="280">
        <f t="shared" si="14"/>
        <v>0</v>
      </c>
      <c r="AZ25" s="280">
        <v>0</v>
      </c>
      <c r="BA25" s="280">
        <v>0</v>
      </c>
      <c r="BB25" s="280">
        <v>0</v>
      </c>
      <c r="BC25" s="280">
        <f t="shared" si="15"/>
        <v>2403</v>
      </c>
      <c r="BD25" s="280">
        <f t="shared" si="16"/>
        <v>1734</v>
      </c>
      <c r="BE25" s="280">
        <v>0</v>
      </c>
      <c r="BF25" s="280">
        <v>578</v>
      </c>
      <c r="BG25" s="280">
        <v>367</v>
      </c>
      <c r="BH25" s="280">
        <v>280</v>
      </c>
      <c r="BI25" s="280">
        <v>0</v>
      </c>
      <c r="BJ25" s="280">
        <v>509</v>
      </c>
      <c r="BK25" s="280">
        <f t="shared" si="17"/>
        <v>669</v>
      </c>
      <c r="BL25" s="280">
        <v>0</v>
      </c>
      <c r="BM25" s="280">
        <v>149</v>
      </c>
      <c r="BN25" s="280">
        <v>460</v>
      </c>
      <c r="BO25" s="280">
        <v>28</v>
      </c>
      <c r="BP25" s="280">
        <v>0</v>
      </c>
      <c r="BQ25" s="280">
        <v>32</v>
      </c>
      <c r="BR25" s="280">
        <f t="shared" si="18"/>
        <v>16872</v>
      </c>
      <c r="BS25" s="280">
        <f t="shared" si="18"/>
        <v>0</v>
      </c>
      <c r="BT25" s="280">
        <f t="shared" si="18"/>
        <v>12854</v>
      </c>
      <c r="BU25" s="280">
        <f t="shared" si="18"/>
        <v>3114</v>
      </c>
      <c r="BV25" s="280">
        <f t="shared" si="18"/>
        <v>280</v>
      </c>
      <c r="BW25" s="280">
        <f t="shared" si="18"/>
        <v>3</v>
      </c>
      <c r="BX25" s="280">
        <f t="shared" si="18"/>
        <v>621</v>
      </c>
      <c r="BY25" s="280">
        <f t="shared" si="19"/>
        <v>15138</v>
      </c>
      <c r="BZ25" s="280">
        <f t="shared" si="20"/>
        <v>0</v>
      </c>
      <c r="CA25" s="280">
        <f t="shared" si="21"/>
        <v>12276</v>
      </c>
      <c r="CB25" s="280">
        <f t="shared" si="22"/>
        <v>2747</v>
      </c>
      <c r="CC25" s="280">
        <f t="shared" si="23"/>
        <v>0</v>
      </c>
      <c r="CD25" s="280">
        <f t="shared" si="24"/>
        <v>3</v>
      </c>
      <c r="CE25" s="280">
        <f t="shared" si="25"/>
        <v>112</v>
      </c>
      <c r="CF25" s="280">
        <f t="shared" si="26"/>
        <v>1734</v>
      </c>
      <c r="CG25" s="280">
        <f t="shared" si="27"/>
        <v>0</v>
      </c>
      <c r="CH25" s="280">
        <f t="shared" si="27"/>
        <v>578</v>
      </c>
      <c r="CI25" s="280">
        <f t="shared" si="27"/>
        <v>367</v>
      </c>
      <c r="CJ25" s="280">
        <f t="shared" si="27"/>
        <v>280</v>
      </c>
      <c r="CK25" s="280">
        <f t="shared" si="27"/>
        <v>0</v>
      </c>
      <c r="CL25" s="280">
        <f t="shared" si="27"/>
        <v>509</v>
      </c>
      <c r="CM25" s="280">
        <f t="shared" si="28"/>
        <v>3982</v>
      </c>
      <c r="CN25" s="280">
        <f t="shared" si="28"/>
        <v>0</v>
      </c>
      <c r="CO25" s="280">
        <f t="shared" si="28"/>
        <v>3225</v>
      </c>
      <c r="CP25" s="280">
        <f t="shared" si="28"/>
        <v>697</v>
      </c>
      <c r="CQ25" s="280">
        <f t="shared" si="28"/>
        <v>28</v>
      </c>
      <c r="CR25" s="280">
        <f t="shared" si="28"/>
        <v>0</v>
      </c>
      <c r="CS25" s="280">
        <f t="shared" si="28"/>
        <v>32</v>
      </c>
      <c r="CT25" s="280">
        <f t="shared" si="29"/>
        <v>3313</v>
      </c>
      <c r="CU25" s="280">
        <f t="shared" si="30"/>
        <v>0</v>
      </c>
      <c r="CV25" s="280">
        <f t="shared" si="31"/>
        <v>3076</v>
      </c>
      <c r="CW25" s="280">
        <f t="shared" si="32"/>
        <v>237</v>
      </c>
      <c r="CX25" s="280">
        <f t="shared" si="33"/>
        <v>0</v>
      </c>
      <c r="CY25" s="280">
        <f t="shared" si="34"/>
        <v>0</v>
      </c>
      <c r="CZ25" s="280">
        <f t="shared" si="35"/>
        <v>0</v>
      </c>
      <c r="DA25" s="280">
        <f t="shared" si="36"/>
        <v>669</v>
      </c>
      <c r="DB25" s="280">
        <f t="shared" si="37"/>
        <v>0</v>
      </c>
      <c r="DC25" s="280">
        <f t="shared" si="37"/>
        <v>149</v>
      </c>
      <c r="DD25" s="280">
        <f t="shared" si="37"/>
        <v>460</v>
      </c>
      <c r="DE25" s="280">
        <f t="shared" si="37"/>
        <v>28</v>
      </c>
      <c r="DF25" s="280">
        <f t="shared" si="37"/>
        <v>0</v>
      </c>
      <c r="DG25" s="280">
        <f t="shared" si="37"/>
        <v>32</v>
      </c>
      <c r="DH25" s="280">
        <v>0</v>
      </c>
      <c r="DI25" s="280">
        <f t="shared" si="38"/>
        <v>2</v>
      </c>
      <c r="DJ25" s="280">
        <v>0</v>
      </c>
      <c r="DK25" s="280">
        <v>2</v>
      </c>
      <c r="DL25" s="280">
        <v>0</v>
      </c>
      <c r="DM25" s="280">
        <v>0</v>
      </c>
    </row>
    <row r="26" spans="1:117" s="275" customFormat="1" ht="12" customHeight="1">
      <c r="A26" s="270" t="s">
        <v>502</v>
      </c>
      <c r="B26" s="271" t="s">
        <v>540</v>
      </c>
      <c r="C26" s="270" t="s">
        <v>541</v>
      </c>
      <c r="D26" s="280">
        <f t="shared" si="0"/>
        <v>9960</v>
      </c>
      <c r="E26" s="280">
        <f t="shared" si="1"/>
        <v>7026</v>
      </c>
      <c r="F26" s="280">
        <f t="shared" si="2"/>
        <v>0</v>
      </c>
      <c r="G26" s="280">
        <v>0</v>
      </c>
      <c r="H26" s="280">
        <v>0</v>
      </c>
      <c r="I26" s="280">
        <v>0</v>
      </c>
      <c r="J26" s="280">
        <f t="shared" si="3"/>
        <v>4975</v>
      </c>
      <c r="K26" s="280">
        <v>0</v>
      </c>
      <c r="L26" s="280">
        <v>4975</v>
      </c>
      <c r="M26" s="280">
        <v>0</v>
      </c>
      <c r="N26" s="280">
        <f t="shared" si="4"/>
        <v>491</v>
      </c>
      <c r="O26" s="280">
        <v>0</v>
      </c>
      <c r="P26" s="280">
        <v>491</v>
      </c>
      <c r="Q26" s="280">
        <v>0</v>
      </c>
      <c r="R26" s="280">
        <f t="shared" si="5"/>
        <v>1560</v>
      </c>
      <c r="S26" s="280">
        <v>0</v>
      </c>
      <c r="T26" s="280">
        <v>1560</v>
      </c>
      <c r="U26" s="280">
        <v>0</v>
      </c>
      <c r="V26" s="280">
        <f t="shared" si="6"/>
        <v>0</v>
      </c>
      <c r="W26" s="280">
        <v>0</v>
      </c>
      <c r="X26" s="280">
        <v>0</v>
      </c>
      <c r="Y26" s="280">
        <v>0</v>
      </c>
      <c r="Z26" s="280">
        <f t="shared" si="7"/>
        <v>0</v>
      </c>
      <c r="AA26" s="280">
        <v>0</v>
      </c>
      <c r="AB26" s="280">
        <v>0</v>
      </c>
      <c r="AC26" s="280">
        <v>0</v>
      </c>
      <c r="AD26" s="280">
        <f t="shared" si="8"/>
        <v>1770</v>
      </c>
      <c r="AE26" s="280">
        <f t="shared" si="9"/>
        <v>0</v>
      </c>
      <c r="AF26" s="280">
        <v>0</v>
      </c>
      <c r="AG26" s="280">
        <v>0</v>
      </c>
      <c r="AH26" s="280">
        <v>0</v>
      </c>
      <c r="AI26" s="280">
        <f t="shared" si="10"/>
        <v>1727</v>
      </c>
      <c r="AJ26" s="280">
        <v>0</v>
      </c>
      <c r="AK26" s="280">
        <v>0</v>
      </c>
      <c r="AL26" s="280">
        <v>1727</v>
      </c>
      <c r="AM26" s="280">
        <f t="shared" si="11"/>
        <v>40</v>
      </c>
      <c r="AN26" s="280">
        <v>0</v>
      </c>
      <c r="AO26" s="280">
        <v>0</v>
      </c>
      <c r="AP26" s="280">
        <v>40</v>
      </c>
      <c r="AQ26" s="280">
        <f t="shared" si="12"/>
        <v>0</v>
      </c>
      <c r="AR26" s="280">
        <v>0</v>
      </c>
      <c r="AS26" s="280">
        <v>0</v>
      </c>
      <c r="AT26" s="280">
        <v>0</v>
      </c>
      <c r="AU26" s="280">
        <f t="shared" si="13"/>
        <v>0</v>
      </c>
      <c r="AV26" s="280">
        <v>0</v>
      </c>
      <c r="AW26" s="280">
        <v>0</v>
      </c>
      <c r="AX26" s="280">
        <v>0</v>
      </c>
      <c r="AY26" s="280">
        <f t="shared" si="14"/>
        <v>3</v>
      </c>
      <c r="AZ26" s="280">
        <v>0</v>
      </c>
      <c r="BA26" s="280">
        <v>0</v>
      </c>
      <c r="BB26" s="280">
        <v>3</v>
      </c>
      <c r="BC26" s="280">
        <f t="shared" si="15"/>
        <v>1164</v>
      </c>
      <c r="BD26" s="280">
        <f t="shared" si="16"/>
        <v>655</v>
      </c>
      <c r="BE26" s="280">
        <v>0</v>
      </c>
      <c r="BF26" s="280">
        <v>420</v>
      </c>
      <c r="BG26" s="280">
        <v>53</v>
      </c>
      <c r="BH26" s="280">
        <v>0</v>
      </c>
      <c r="BI26" s="280">
        <v>0</v>
      </c>
      <c r="BJ26" s="280">
        <v>182</v>
      </c>
      <c r="BK26" s="280">
        <f t="shared" si="17"/>
        <v>509</v>
      </c>
      <c r="BL26" s="280">
        <v>0</v>
      </c>
      <c r="BM26" s="280">
        <v>395</v>
      </c>
      <c r="BN26" s="280">
        <v>110</v>
      </c>
      <c r="BO26" s="280">
        <v>4</v>
      </c>
      <c r="BP26" s="280">
        <v>0</v>
      </c>
      <c r="BQ26" s="280">
        <v>0</v>
      </c>
      <c r="BR26" s="280">
        <f t="shared" si="18"/>
        <v>7681</v>
      </c>
      <c r="BS26" s="280">
        <f t="shared" si="18"/>
        <v>0</v>
      </c>
      <c r="BT26" s="280">
        <f t="shared" si="18"/>
        <v>5395</v>
      </c>
      <c r="BU26" s="280">
        <f t="shared" si="18"/>
        <v>544</v>
      </c>
      <c r="BV26" s="280">
        <f t="shared" si="18"/>
        <v>1560</v>
      </c>
      <c r="BW26" s="280">
        <f t="shared" si="18"/>
        <v>0</v>
      </c>
      <c r="BX26" s="280">
        <f t="shared" si="18"/>
        <v>182</v>
      </c>
      <c r="BY26" s="280">
        <f t="shared" si="19"/>
        <v>7026</v>
      </c>
      <c r="BZ26" s="280">
        <f t="shared" si="20"/>
        <v>0</v>
      </c>
      <c r="CA26" s="280">
        <f t="shared" si="21"/>
        <v>4975</v>
      </c>
      <c r="CB26" s="280">
        <f t="shared" si="22"/>
        <v>491</v>
      </c>
      <c r="CC26" s="280">
        <f t="shared" si="23"/>
        <v>1560</v>
      </c>
      <c r="CD26" s="280">
        <f t="shared" si="24"/>
        <v>0</v>
      </c>
      <c r="CE26" s="280">
        <f t="shared" si="25"/>
        <v>0</v>
      </c>
      <c r="CF26" s="280">
        <f t="shared" si="26"/>
        <v>655</v>
      </c>
      <c r="CG26" s="280">
        <f t="shared" si="27"/>
        <v>0</v>
      </c>
      <c r="CH26" s="280">
        <f t="shared" si="27"/>
        <v>420</v>
      </c>
      <c r="CI26" s="280">
        <f t="shared" si="27"/>
        <v>53</v>
      </c>
      <c r="CJ26" s="280">
        <f t="shared" si="27"/>
        <v>0</v>
      </c>
      <c r="CK26" s="280">
        <f t="shared" si="27"/>
        <v>0</v>
      </c>
      <c r="CL26" s="280">
        <f t="shared" si="27"/>
        <v>182</v>
      </c>
      <c r="CM26" s="280">
        <f t="shared" si="28"/>
        <v>2279</v>
      </c>
      <c r="CN26" s="280">
        <f t="shared" si="28"/>
        <v>0</v>
      </c>
      <c r="CO26" s="280">
        <f t="shared" si="28"/>
        <v>2122</v>
      </c>
      <c r="CP26" s="280">
        <f t="shared" si="28"/>
        <v>150</v>
      </c>
      <c r="CQ26" s="280">
        <f t="shared" si="28"/>
        <v>4</v>
      </c>
      <c r="CR26" s="280">
        <f t="shared" si="28"/>
        <v>0</v>
      </c>
      <c r="CS26" s="280">
        <f t="shared" si="28"/>
        <v>3</v>
      </c>
      <c r="CT26" s="280">
        <f t="shared" si="29"/>
        <v>1770</v>
      </c>
      <c r="CU26" s="280">
        <f t="shared" si="30"/>
        <v>0</v>
      </c>
      <c r="CV26" s="280">
        <f t="shared" si="31"/>
        <v>1727</v>
      </c>
      <c r="CW26" s="280">
        <f t="shared" si="32"/>
        <v>40</v>
      </c>
      <c r="CX26" s="280">
        <f t="shared" si="33"/>
        <v>0</v>
      </c>
      <c r="CY26" s="280">
        <f t="shared" si="34"/>
        <v>0</v>
      </c>
      <c r="CZ26" s="280">
        <f t="shared" si="35"/>
        <v>3</v>
      </c>
      <c r="DA26" s="280">
        <f t="shared" si="36"/>
        <v>509</v>
      </c>
      <c r="DB26" s="280">
        <f t="shared" si="37"/>
        <v>0</v>
      </c>
      <c r="DC26" s="280">
        <f t="shared" si="37"/>
        <v>395</v>
      </c>
      <c r="DD26" s="280">
        <f t="shared" si="37"/>
        <v>110</v>
      </c>
      <c r="DE26" s="280">
        <f t="shared" si="37"/>
        <v>4</v>
      </c>
      <c r="DF26" s="280">
        <f t="shared" si="37"/>
        <v>0</v>
      </c>
      <c r="DG26" s="280">
        <f t="shared" si="37"/>
        <v>0</v>
      </c>
      <c r="DH26" s="280">
        <v>0</v>
      </c>
      <c r="DI26" s="280">
        <f t="shared" si="38"/>
        <v>0</v>
      </c>
      <c r="DJ26" s="280">
        <v>0</v>
      </c>
      <c r="DK26" s="280">
        <v>0</v>
      </c>
      <c r="DL26" s="280">
        <v>0</v>
      </c>
      <c r="DM26" s="280">
        <v>0</v>
      </c>
    </row>
    <row r="27" spans="1:117" s="275" customFormat="1" ht="12" customHeight="1">
      <c r="A27" s="270" t="s">
        <v>502</v>
      </c>
      <c r="B27" s="271" t="s">
        <v>542</v>
      </c>
      <c r="C27" s="270" t="s">
        <v>543</v>
      </c>
      <c r="D27" s="280">
        <f t="shared" si="0"/>
        <v>18680</v>
      </c>
      <c r="E27" s="280">
        <f t="shared" si="1"/>
        <v>15084</v>
      </c>
      <c r="F27" s="280">
        <f t="shared" si="2"/>
        <v>0</v>
      </c>
      <c r="G27" s="280">
        <v>0</v>
      </c>
      <c r="H27" s="280">
        <v>0</v>
      </c>
      <c r="I27" s="280">
        <v>0</v>
      </c>
      <c r="J27" s="280">
        <f t="shared" si="3"/>
        <v>9536</v>
      </c>
      <c r="K27" s="280">
        <v>19</v>
      </c>
      <c r="L27" s="280">
        <v>9517</v>
      </c>
      <c r="M27" s="277">
        <v>0</v>
      </c>
      <c r="N27" s="280">
        <f t="shared" si="4"/>
        <v>2519</v>
      </c>
      <c r="O27" s="280">
        <v>7</v>
      </c>
      <c r="P27" s="280">
        <v>2512</v>
      </c>
      <c r="Q27" s="280">
        <v>0</v>
      </c>
      <c r="R27" s="280">
        <f t="shared" si="5"/>
        <v>2319</v>
      </c>
      <c r="S27" s="280">
        <v>14</v>
      </c>
      <c r="T27" s="280">
        <v>2305</v>
      </c>
      <c r="U27" s="280">
        <v>0</v>
      </c>
      <c r="V27" s="280">
        <f t="shared" si="6"/>
        <v>0</v>
      </c>
      <c r="W27" s="280">
        <v>0</v>
      </c>
      <c r="X27" s="280">
        <v>0</v>
      </c>
      <c r="Y27" s="280">
        <v>0</v>
      </c>
      <c r="Z27" s="280">
        <f t="shared" si="7"/>
        <v>710</v>
      </c>
      <c r="AA27" s="280">
        <v>47</v>
      </c>
      <c r="AB27" s="280">
        <v>663</v>
      </c>
      <c r="AC27" s="280">
        <v>0</v>
      </c>
      <c r="AD27" s="280">
        <f t="shared" si="8"/>
        <v>3374</v>
      </c>
      <c r="AE27" s="280">
        <f t="shared" si="9"/>
        <v>0</v>
      </c>
      <c r="AF27" s="280">
        <v>0</v>
      </c>
      <c r="AG27" s="280">
        <v>0</v>
      </c>
      <c r="AH27" s="280">
        <v>0</v>
      </c>
      <c r="AI27" s="280">
        <f t="shared" si="10"/>
        <v>3036</v>
      </c>
      <c r="AJ27" s="280">
        <v>0</v>
      </c>
      <c r="AK27" s="280">
        <v>0</v>
      </c>
      <c r="AL27" s="280">
        <v>3036</v>
      </c>
      <c r="AM27" s="280">
        <f t="shared" si="11"/>
        <v>314</v>
      </c>
      <c r="AN27" s="280">
        <v>0</v>
      </c>
      <c r="AO27" s="280">
        <v>0</v>
      </c>
      <c r="AP27" s="280">
        <v>314</v>
      </c>
      <c r="AQ27" s="280">
        <f t="shared" si="12"/>
        <v>24</v>
      </c>
      <c r="AR27" s="280">
        <v>0</v>
      </c>
      <c r="AS27" s="280">
        <v>0</v>
      </c>
      <c r="AT27" s="280">
        <v>24</v>
      </c>
      <c r="AU27" s="280">
        <f t="shared" si="13"/>
        <v>0</v>
      </c>
      <c r="AV27" s="280">
        <v>0</v>
      </c>
      <c r="AW27" s="280">
        <v>0</v>
      </c>
      <c r="AX27" s="280">
        <v>0</v>
      </c>
      <c r="AY27" s="280">
        <f t="shared" si="14"/>
        <v>0</v>
      </c>
      <c r="AZ27" s="280">
        <v>0</v>
      </c>
      <c r="BA27" s="280">
        <v>0</v>
      </c>
      <c r="BB27" s="280">
        <v>0</v>
      </c>
      <c r="BC27" s="280">
        <f t="shared" si="15"/>
        <v>222</v>
      </c>
      <c r="BD27" s="280">
        <f t="shared" si="16"/>
        <v>158</v>
      </c>
      <c r="BE27" s="280">
        <v>0</v>
      </c>
      <c r="BF27" s="280">
        <v>9</v>
      </c>
      <c r="BG27" s="280">
        <v>2</v>
      </c>
      <c r="BH27" s="280">
        <v>3</v>
      </c>
      <c r="BI27" s="280">
        <v>0</v>
      </c>
      <c r="BJ27" s="280">
        <v>144</v>
      </c>
      <c r="BK27" s="280">
        <f t="shared" si="17"/>
        <v>64</v>
      </c>
      <c r="BL27" s="280">
        <v>0</v>
      </c>
      <c r="BM27" s="280">
        <v>60</v>
      </c>
      <c r="BN27" s="280">
        <v>4</v>
      </c>
      <c r="BO27" s="280">
        <v>0</v>
      </c>
      <c r="BP27" s="280">
        <v>0</v>
      </c>
      <c r="BQ27" s="280">
        <v>0</v>
      </c>
      <c r="BR27" s="280">
        <f t="shared" si="18"/>
        <v>15242</v>
      </c>
      <c r="BS27" s="280">
        <f t="shared" si="18"/>
        <v>0</v>
      </c>
      <c r="BT27" s="280">
        <f t="shared" si="18"/>
        <v>9545</v>
      </c>
      <c r="BU27" s="280">
        <f t="shared" si="18"/>
        <v>2521</v>
      </c>
      <c r="BV27" s="280">
        <f t="shared" si="18"/>
        <v>2322</v>
      </c>
      <c r="BW27" s="280">
        <f t="shared" si="18"/>
        <v>0</v>
      </c>
      <c r="BX27" s="280">
        <f t="shared" si="18"/>
        <v>854</v>
      </c>
      <c r="BY27" s="280">
        <f t="shared" si="19"/>
        <v>15084</v>
      </c>
      <c r="BZ27" s="280">
        <f t="shared" si="20"/>
        <v>0</v>
      </c>
      <c r="CA27" s="280">
        <f t="shared" si="21"/>
        <v>9536</v>
      </c>
      <c r="CB27" s="280">
        <f t="shared" si="22"/>
        <v>2519</v>
      </c>
      <c r="CC27" s="280">
        <f t="shared" si="23"/>
        <v>2319</v>
      </c>
      <c r="CD27" s="280">
        <f t="shared" si="24"/>
        <v>0</v>
      </c>
      <c r="CE27" s="280">
        <f t="shared" si="25"/>
        <v>710</v>
      </c>
      <c r="CF27" s="280">
        <f t="shared" si="26"/>
        <v>158</v>
      </c>
      <c r="CG27" s="280">
        <f t="shared" si="27"/>
        <v>0</v>
      </c>
      <c r="CH27" s="280">
        <f t="shared" si="27"/>
        <v>9</v>
      </c>
      <c r="CI27" s="280">
        <f t="shared" si="27"/>
        <v>2</v>
      </c>
      <c r="CJ27" s="280">
        <f t="shared" si="27"/>
        <v>3</v>
      </c>
      <c r="CK27" s="280">
        <f t="shared" si="27"/>
        <v>0</v>
      </c>
      <c r="CL27" s="280">
        <f t="shared" si="27"/>
        <v>144</v>
      </c>
      <c r="CM27" s="280">
        <f t="shared" si="28"/>
        <v>3438</v>
      </c>
      <c r="CN27" s="280">
        <f t="shared" si="28"/>
        <v>0</v>
      </c>
      <c r="CO27" s="280">
        <f t="shared" si="28"/>
        <v>3096</v>
      </c>
      <c r="CP27" s="280">
        <f t="shared" si="28"/>
        <v>318</v>
      </c>
      <c r="CQ27" s="280">
        <f t="shared" si="28"/>
        <v>24</v>
      </c>
      <c r="CR27" s="280">
        <f t="shared" si="28"/>
        <v>0</v>
      </c>
      <c r="CS27" s="280">
        <f t="shared" si="28"/>
        <v>0</v>
      </c>
      <c r="CT27" s="280">
        <f t="shared" si="29"/>
        <v>3374</v>
      </c>
      <c r="CU27" s="280">
        <f t="shared" si="30"/>
        <v>0</v>
      </c>
      <c r="CV27" s="280">
        <f t="shared" si="31"/>
        <v>3036</v>
      </c>
      <c r="CW27" s="280">
        <f t="shared" si="32"/>
        <v>314</v>
      </c>
      <c r="CX27" s="280">
        <f t="shared" si="33"/>
        <v>24</v>
      </c>
      <c r="CY27" s="280">
        <f t="shared" si="34"/>
        <v>0</v>
      </c>
      <c r="CZ27" s="280">
        <f t="shared" si="35"/>
        <v>0</v>
      </c>
      <c r="DA27" s="280">
        <f t="shared" si="36"/>
        <v>64</v>
      </c>
      <c r="DB27" s="280">
        <f t="shared" si="37"/>
        <v>0</v>
      </c>
      <c r="DC27" s="280">
        <f t="shared" si="37"/>
        <v>60</v>
      </c>
      <c r="DD27" s="280">
        <f t="shared" si="37"/>
        <v>4</v>
      </c>
      <c r="DE27" s="280">
        <f t="shared" si="37"/>
        <v>0</v>
      </c>
      <c r="DF27" s="280">
        <f t="shared" si="37"/>
        <v>0</v>
      </c>
      <c r="DG27" s="280">
        <f t="shared" si="37"/>
        <v>0</v>
      </c>
      <c r="DH27" s="280">
        <v>0</v>
      </c>
      <c r="DI27" s="280">
        <f t="shared" si="38"/>
        <v>3</v>
      </c>
      <c r="DJ27" s="280">
        <v>0</v>
      </c>
      <c r="DK27" s="280">
        <v>3</v>
      </c>
      <c r="DL27" s="280">
        <v>0</v>
      </c>
      <c r="DM27" s="280">
        <v>0</v>
      </c>
    </row>
    <row r="28" spans="1:117" s="275" customFormat="1" ht="12" customHeight="1">
      <c r="A28" s="270" t="s">
        <v>502</v>
      </c>
      <c r="B28" s="271" t="s">
        <v>544</v>
      </c>
      <c r="C28" s="270" t="s">
        <v>545</v>
      </c>
      <c r="D28" s="280">
        <f t="shared" si="0"/>
        <v>14072</v>
      </c>
      <c r="E28" s="280">
        <f t="shared" si="1"/>
        <v>10174</v>
      </c>
      <c r="F28" s="280">
        <f t="shared" si="2"/>
        <v>0</v>
      </c>
      <c r="G28" s="280">
        <v>0</v>
      </c>
      <c r="H28" s="280">
        <v>0</v>
      </c>
      <c r="I28" s="280">
        <v>0</v>
      </c>
      <c r="J28" s="280">
        <f t="shared" si="3"/>
        <v>7721</v>
      </c>
      <c r="K28" s="280">
        <v>0</v>
      </c>
      <c r="L28" s="280">
        <v>7721</v>
      </c>
      <c r="M28" s="280">
        <v>0</v>
      </c>
      <c r="N28" s="280">
        <f t="shared" si="4"/>
        <v>316</v>
      </c>
      <c r="O28" s="280">
        <v>0</v>
      </c>
      <c r="P28" s="280">
        <v>316</v>
      </c>
      <c r="Q28" s="280">
        <v>0</v>
      </c>
      <c r="R28" s="280">
        <f t="shared" si="5"/>
        <v>1488</v>
      </c>
      <c r="S28" s="280">
        <v>118</v>
      </c>
      <c r="T28" s="280">
        <v>1370</v>
      </c>
      <c r="U28" s="280">
        <v>0</v>
      </c>
      <c r="V28" s="280">
        <f t="shared" si="6"/>
        <v>1</v>
      </c>
      <c r="W28" s="280">
        <v>0</v>
      </c>
      <c r="X28" s="280">
        <v>1</v>
      </c>
      <c r="Y28" s="280">
        <v>0</v>
      </c>
      <c r="Z28" s="280">
        <f t="shared" si="7"/>
        <v>648</v>
      </c>
      <c r="AA28" s="280">
        <v>0</v>
      </c>
      <c r="AB28" s="280">
        <v>648</v>
      </c>
      <c r="AC28" s="280">
        <v>0</v>
      </c>
      <c r="AD28" s="280">
        <f t="shared" si="8"/>
        <v>2222</v>
      </c>
      <c r="AE28" s="280">
        <f t="shared" si="9"/>
        <v>0</v>
      </c>
      <c r="AF28" s="280">
        <v>0</v>
      </c>
      <c r="AG28" s="280">
        <v>0</v>
      </c>
      <c r="AH28" s="280">
        <v>0</v>
      </c>
      <c r="AI28" s="280">
        <f t="shared" si="10"/>
        <v>2178</v>
      </c>
      <c r="AJ28" s="280">
        <v>0</v>
      </c>
      <c r="AK28" s="280">
        <v>0</v>
      </c>
      <c r="AL28" s="280">
        <v>2178</v>
      </c>
      <c r="AM28" s="280">
        <f t="shared" si="11"/>
        <v>2</v>
      </c>
      <c r="AN28" s="280">
        <v>0</v>
      </c>
      <c r="AO28" s="280">
        <v>0</v>
      </c>
      <c r="AP28" s="280">
        <v>2</v>
      </c>
      <c r="AQ28" s="280">
        <f t="shared" si="12"/>
        <v>38</v>
      </c>
      <c r="AR28" s="280">
        <v>0</v>
      </c>
      <c r="AS28" s="280">
        <v>0</v>
      </c>
      <c r="AT28" s="280">
        <v>38</v>
      </c>
      <c r="AU28" s="280">
        <f t="shared" si="13"/>
        <v>0</v>
      </c>
      <c r="AV28" s="280">
        <v>0</v>
      </c>
      <c r="AW28" s="280">
        <v>0</v>
      </c>
      <c r="AX28" s="280">
        <v>0</v>
      </c>
      <c r="AY28" s="280">
        <f t="shared" si="14"/>
        <v>4</v>
      </c>
      <c r="AZ28" s="280">
        <v>0</v>
      </c>
      <c r="BA28" s="280">
        <v>0</v>
      </c>
      <c r="BB28" s="280">
        <v>4</v>
      </c>
      <c r="BC28" s="280">
        <f t="shared" si="15"/>
        <v>1676</v>
      </c>
      <c r="BD28" s="280">
        <f t="shared" si="16"/>
        <v>719</v>
      </c>
      <c r="BE28" s="280">
        <v>0</v>
      </c>
      <c r="BF28" s="280">
        <v>427</v>
      </c>
      <c r="BG28" s="280">
        <v>37</v>
      </c>
      <c r="BH28" s="280">
        <v>67</v>
      </c>
      <c r="BI28" s="280">
        <v>0</v>
      </c>
      <c r="BJ28" s="280">
        <v>188</v>
      </c>
      <c r="BK28" s="280">
        <f t="shared" si="17"/>
        <v>957</v>
      </c>
      <c r="BL28" s="280">
        <v>0</v>
      </c>
      <c r="BM28" s="280">
        <v>808</v>
      </c>
      <c r="BN28" s="280">
        <v>24</v>
      </c>
      <c r="BO28" s="280">
        <v>50</v>
      </c>
      <c r="BP28" s="280">
        <v>0</v>
      </c>
      <c r="BQ28" s="280">
        <v>75</v>
      </c>
      <c r="BR28" s="280">
        <f t="shared" si="18"/>
        <v>10893</v>
      </c>
      <c r="BS28" s="280">
        <f t="shared" si="18"/>
        <v>0</v>
      </c>
      <c r="BT28" s="280">
        <f t="shared" si="18"/>
        <v>8148</v>
      </c>
      <c r="BU28" s="280">
        <f t="shared" si="18"/>
        <v>353</v>
      </c>
      <c r="BV28" s="280">
        <f t="shared" si="18"/>
        <v>1555</v>
      </c>
      <c r="BW28" s="280">
        <f t="shared" si="18"/>
        <v>1</v>
      </c>
      <c r="BX28" s="280">
        <f t="shared" si="18"/>
        <v>836</v>
      </c>
      <c r="BY28" s="280">
        <f t="shared" si="19"/>
        <v>10174</v>
      </c>
      <c r="BZ28" s="280">
        <f t="shared" si="20"/>
        <v>0</v>
      </c>
      <c r="CA28" s="280">
        <f t="shared" si="21"/>
        <v>7721</v>
      </c>
      <c r="CB28" s="280">
        <f t="shared" si="22"/>
        <v>316</v>
      </c>
      <c r="CC28" s="280">
        <f t="shared" si="23"/>
        <v>1488</v>
      </c>
      <c r="CD28" s="280">
        <f t="shared" si="24"/>
        <v>1</v>
      </c>
      <c r="CE28" s="280">
        <f t="shared" si="25"/>
        <v>648</v>
      </c>
      <c r="CF28" s="280">
        <f t="shared" si="26"/>
        <v>719</v>
      </c>
      <c r="CG28" s="280">
        <f t="shared" si="27"/>
        <v>0</v>
      </c>
      <c r="CH28" s="280">
        <f t="shared" si="27"/>
        <v>427</v>
      </c>
      <c r="CI28" s="280">
        <f t="shared" si="27"/>
        <v>37</v>
      </c>
      <c r="CJ28" s="280">
        <f t="shared" si="27"/>
        <v>67</v>
      </c>
      <c r="CK28" s="280">
        <f t="shared" si="27"/>
        <v>0</v>
      </c>
      <c r="CL28" s="280">
        <f t="shared" si="27"/>
        <v>188</v>
      </c>
      <c r="CM28" s="280">
        <f t="shared" si="28"/>
        <v>3179</v>
      </c>
      <c r="CN28" s="280">
        <f t="shared" si="28"/>
        <v>0</v>
      </c>
      <c r="CO28" s="280">
        <f t="shared" si="28"/>
        <v>2986</v>
      </c>
      <c r="CP28" s="280">
        <f t="shared" si="28"/>
        <v>26</v>
      </c>
      <c r="CQ28" s="280">
        <f t="shared" si="28"/>
        <v>88</v>
      </c>
      <c r="CR28" s="280">
        <f t="shared" si="28"/>
        <v>0</v>
      </c>
      <c r="CS28" s="280">
        <f t="shared" si="28"/>
        <v>79</v>
      </c>
      <c r="CT28" s="280">
        <f t="shared" si="29"/>
        <v>2222</v>
      </c>
      <c r="CU28" s="280">
        <f t="shared" si="30"/>
        <v>0</v>
      </c>
      <c r="CV28" s="280">
        <f t="shared" si="31"/>
        <v>2178</v>
      </c>
      <c r="CW28" s="280">
        <f t="shared" si="32"/>
        <v>2</v>
      </c>
      <c r="CX28" s="280">
        <f t="shared" si="33"/>
        <v>38</v>
      </c>
      <c r="CY28" s="280">
        <f t="shared" si="34"/>
        <v>0</v>
      </c>
      <c r="CZ28" s="280">
        <f t="shared" si="35"/>
        <v>4</v>
      </c>
      <c r="DA28" s="280">
        <f t="shared" si="36"/>
        <v>957</v>
      </c>
      <c r="DB28" s="280">
        <f t="shared" si="37"/>
        <v>0</v>
      </c>
      <c r="DC28" s="280">
        <f t="shared" si="37"/>
        <v>808</v>
      </c>
      <c r="DD28" s="280">
        <f t="shared" si="37"/>
        <v>24</v>
      </c>
      <c r="DE28" s="280">
        <f t="shared" si="37"/>
        <v>50</v>
      </c>
      <c r="DF28" s="280">
        <f t="shared" si="37"/>
        <v>0</v>
      </c>
      <c r="DG28" s="280">
        <f t="shared" si="37"/>
        <v>75</v>
      </c>
      <c r="DH28" s="280">
        <v>0</v>
      </c>
      <c r="DI28" s="280">
        <f t="shared" si="38"/>
        <v>0</v>
      </c>
      <c r="DJ28" s="280">
        <v>0</v>
      </c>
      <c r="DK28" s="280">
        <v>0</v>
      </c>
      <c r="DL28" s="280">
        <v>0</v>
      </c>
      <c r="DM28" s="280">
        <v>0</v>
      </c>
    </row>
    <row r="29" spans="1:117" s="275" customFormat="1" ht="12" customHeight="1">
      <c r="A29" s="270" t="s">
        <v>502</v>
      </c>
      <c r="B29" s="271" t="s">
        <v>546</v>
      </c>
      <c r="C29" s="270" t="s">
        <v>547</v>
      </c>
      <c r="D29" s="280">
        <f t="shared" si="0"/>
        <v>17066</v>
      </c>
      <c r="E29" s="280">
        <f t="shared" si="1"/>
        <v>12235</v>
      </c>
      <c r="F29" s="280">
        <f t="shared" si="2"/>
        <v>0</v>
      </c>
      <c r="G29" s="280">
        <v>0</v>
      </c>
      <c r="H29" s="280">
        <v>0</v>
      </c>
      <c r="I29" s="280">
        <v>0</v>
      </c>
      <c r="J29" s="280">
        <f t="shared" si="3"/>
        <v>9832</v>
      </c>
      <c r="K29" s="280">
        <v>0</v>
      </c>
      <c r="L29" s="280">
        <v>9832</v>
      </c>
      <c r="M29" s="280">
        <v>0</v>
      </c>
      <c r="N29" s="280">
        <f t="shared" si="4"/>
        <v>411</v>
      </c>
      <c r="O29" s="280">
        <v>0</v>
      </c>
      <c r="P29" s="280">
        <v>411</v>
      </c>
      <c r="Q29" s="280">
        <v>0</v>
      </c>
      <c r="R29" s="280">
        <f t="shared" si="5"/>
        <v>1801</v>
      </c>
      <c r="S29" s="280">
        <v>4</v>
      </c>
      <c r="T29" s="280">
        <v>1797</v>
      </c>
      <c r="U29" s="280">
        <v>0</v>
      </c>
      <c r="V29" s="280">
        <f t="shared" si="6"/>
        <v>0</v>
      </c>
      <c r="W29" s="280">
        <v>0</v>
      </c>
      <c r="X29" s="280">
        <v>0</v>
      </c>
      <c r="Y29" s="280">
        <v>0</v>
      </c>
      <c r="Z29" s="280">
        <f t="shared" si="7"/>
        <v>191</v>
      </c>
      <c r="AA29" s="280">
        <v>0</v>
      </c>
      <c r="AB29" s="280">
        <v>191</v>
      </c>
      <c r="AC29" s="280">
        <v>0</v>
      </c>
      <c r="AD29" s="280">
        <f t="shared" si="8"/>
        <v>2059</v>
      </c>
      <c r="AE29" s="280">
        <f t="shared" si="9"/>
        <v>0</v>
      </c>
      <c r="AF29" s="280">
        <v>0</v>
      </c>
      <c r="AG29" s="280">
        <v>0</v>
      </c>
      <c r="AH29" s="280">
        <v>0</v>
      </c>
      <c r="AI29" s="280">
        <f t="shared" si="10"/>
        <v>2010</v>
      </c>
      <c r="AJ29" s="280">
        <v>0</v>
      </c>
      <c r="AK29" s="280">
        <v>0</v>
      </c>
      <c r="AL29" s="280">
        <v>2010</v>
      </c>
      <c r="AM29" s="280">
        <f t="shared" si="11"/>
        <v>3</v>
      </c>
      <c r="AN29" s="280">
        <v>0</v>
      </c>
      <c r="AO29" s="280">
        <v>0</v>
      </c>
      <c r="AP29" s="280">
        <v>3</v>
      </c>
      <c r="AQ29" s="280">
        <f t="shared" si="12"/>
        <v>43</v>
      </c>
      <c r="AR29" s="280">
        <v>0</v>
      </c>
      <c r="AS29" s="280">
        <v>0</v>
      </c>
      <c r="AT29" s="280">
        <v>43</v>
      </c>
      <c r="AU29" s="280">
        <f t="shared" si="13"/>
        <v>0</v>
      </c>
      <c r="AV29" s="280">
        <v>0</v>
      </c>
      <c r="AW29" s="280">
        <v>0</v>
      </c>
      <c r="AX29" s="280">
        <v>0</v>
      </c>
      <c r="AY29" s="280">
        <f t="shared" si="14"/>
        <v>3</v>
      </c>
      <c r="AZ29" s="280">
        <v>0</v>
      </c>
      <c r="BA29" s="280">
        <v>0</v>
      </c>
      <c r="BB29" s="280">
        <v>3</v>
      </c>
      <c r="BC29" s="280">
        <f t="shared" si="15"/>
        <v>2772</v>
      </c>
      <c r="BD29" s="280">
        <f t="shared" si="16"/>
        <v>1586</v>
      </c>
      <c r="BE29" s="280">
        <v>0</v>
      </c>
      <c r="BF29" s="280">
        <v>962</v>
      </c>
      <c r="BG29" s="280">
        <v>52</v>
      </c>
      <c r="BH29" s="280">
        <v>97</v>
      </c>
      <c r="BI29" s="280">
        <v>0</v>
      </c>
      <c r="BJ29" s="280">
        <v>475</v>
      </c>
      <c r="BK29" s="280">
        <f t="shared" si="17"/>
        <v>1186</v>
      </c>
      <c r="BL29" s="280">
        <v>0</v>
      </c>
      <c r="BM29" s="280">
        <v>977</v>
      </c>
      <c r="BN29" s="280">
        <v>36</v>
      </c>
      <c r="BO29" s="280">
        <v>62</v>
      </c>
      <c r="BP29" s="280">
        <v>0</v>
      </c>
      <c r="BQ29" s="280">
        <v>111</v>
      </c>
      <c r="BR29" s="280">
        <f t="shared" si="18"/>
        <v>13821</v>
      </c>
      <c r="BS29" s="280">
        <f t="shared" si="18"/>
        <v>0</v>
      </c>
      <c r="BT29" s="280">
        <f t="shared" si="18"/>
        <v>10794</v>
      </c>
      <c r="BU29" s="280">
        <f t="shared" si="18"/>
        <v>463</v>
      </c>
      <c r="BV29" s="280">
        <f t="shared" si="18"/>
        <v>1898</v>
      </c>
      <c r="BW29" s="280">
        <f t="shared" si="18"/>
        <v>0</v>
      </c>
      <c r="BX29" s="280">
        <f t="shared" si="18"/>
        <v>666</v>
      </c>
      <c r="BY29" s="280">
        <f t="shared" si="19"/>
        <v>12235</v>
      </c>
      <c r="BZ29" s="280">
        <f t="shared" si="20"/>
        <v>0</v>
      </c>
      <c r="CA29" s="280">
        <f t="shared" si="21"/>
        <v>9832</v>
      </c>
      <c r="CB29" s="280">
        <f t="shared" si="22"/>
        <v>411</v>
      </c>
      <c r="CC29" s="280">
        <f t="shared" si="23"/>
        <v>1801</v>
      </c>
      <c r="CD29" s="280">
        <f t="shared" si="24"/>
        <v>0</v>
      </c>
      <c r="CE29" s="280">
        <f t="shared" si="25"/>
        <v>191</v>
      </c>
      <c r="CF29" s="280">
        <f t="shared" si="26"/>
        <v>1586</v>
      </c>
      <c r="CG29" s="280">
        <f t="shared" si="27"/>
        <v>0</v>
      </c>
      <c r="CH29" s="280">
        <f t="shared" si="27"/>
        <v>962</v>
      </c>
      <c r="CI29" s="280">
        <f t="shared" si="27"/>
        <v>52</v>
      </c>
      <c r="CJ29" s="280">
        <f t="shared" si="27"/>
        <v>97</v>
      </c>
      <c r="CK29" s="280">
        <f t="shared" si="27"/>
        <v>0</v>
      </c>
      <c r="CL29" s="280">
        <f t="shared" si="27"/>
        <v>475</v>
      </c>
      <c r="CM29" s="280">
        <f t="shared" si="28"/>
        <v>3245</v>
      </c>
      <c r="CN29" s="280">
        <f t="shared" si="28"/>
        <v>0</v>
      </c>
      <c r="CO29" s="280">
        <f t="shared" si="28"/>
        <v>2987</v>
      </c>
      <c r="CP29" s="280">
        <f t="shared" si="28"/>
        <v>39</v>
      </c>
      <c r="CQ29" s="280">
        <f t="shared" si="28"/>
        <v>105</v>
      </c>
      <c r="CR29" s="280">
        <f t="shared" si="28"/>
        <v>0</v>
      </c>
      <c r="CS29" s="280">
        <f t="shared" si="28"/>
        <v>114</v>
      </c>
      <c r="CT29" s="280">
        <f t="shared" si="29"/>
        <v>2059</v>
      </c>
      <c r="CU29" s="280">
        <f t="shared" si="30"/>
        <v>0</v>
      </c>
      <c r="CV29" s="280">
        <f t="shared" si="31"/>
        <v>2010</v>
      </c>
      <c r="CW29" s="280">
        <f t="shared" si="32"/>
        <v>3</v>
      </c>
      <c r="CX29" s="280">
        <f t="shared" si="33"/>
        <v>43</v>
      </c>
      <c r="CY29" s="280">
        <f t="shared" si="34"/>
        <v>0</v>
      </c>
      <c r="CZ29" s="280">
        <f t="shared" si="35"/>
        <v>3</v>
      </c>
      <c r="DA29" s="280">
        <f t="shared" si="36"/>
        <v>1186</v>
      </c>
      <c r="DB29" s="280">
        <f t="shared" si="37"/>
        <v>0</v>
      </c>
      <c r="DC29" s="280">
        <f t="shared" si="37"/>
        <v>977</v>
      </c>
      <c r="DD29" s="280">
        <f t="shared" si="37"/>
        <v>36</v>
      </c>
      <c r="DE29" s="280">
        <f t="shared" si="37"/>
        <v>62</v>
      </c>
      <c r="DF29" s="280">
        <f t="shared" si="37"/>
        <v>0</v>
      </c>
      <c r="DG29" s="280">
        <f t="shared" si="37"/>
        <v>111</v>
      </c>
      <c r="DH29" s="280">
        <v>0</v>
      </c>
      <c r="DI29" s="280">
        <f t="shared" si="38"/>
        <v>0</v>
      </c>
      <c r="DJ29" s="280">
        <v>0</v>
      </c>
      <c r="DK29" s="280">
        <v>0</v>
      </c>
      <c r="DL29" s="280">
        <v>0</v>
      </c>
      <c r="DM29" s="280">
        <v>0</v>
      </c>
    </row>
    <row r="30" spans="1:117" s="275" customFormat="1" ht="12" customHeight="1">
      <c r="A30" s="270" t="s">
        <v>502</v>
      </c>
      <c r="B30" s="271" t="s">
        <v>548</v>
      </c>
      <c r="C30" s="270" t="s">
        <v>549</v>
      </c>
      <c r="D30" s="280">
        <f t="shared" si="0"/>
        <v>32308</v>
      </c>
      <c r="E30" s="280">
        <f t="shared" si="1"/>
        <v>26994</v>
      </c>
      <c r="F30" s="280">
        <f t="shared" si="2"/>
        <v>0</v>
      </c>
      <c r="G30" s="280">
        <v>0</v>
      </c>
      <c r="H30" s="280">
        <v>0</v>
      </c>
      <c r="I30" s="280">
        <v>0</v>
      </c>
      <c r="J30" s="280">
        <f t="shared" si="3"/>
        <v>22115</v>
      </c>
      <c r="K30" s="280">
        <v>78</v>
      </c>
      <c r="L30" s="280">
        <v>22037</v>
      </c>
      <c r="M30" s="280">
        <v>0</v>
      </c>
      <c r="N30" s="280">
        <f t="shared" si="4"/>
        <v>1874</v>
      </c>
      <c r="O30" s="280">
        <v>44</v>
      </c>
      <c r="P30" s="280">
        <v>1830</v>
      </c>
      <c r="Q30" s="280">
        <v>0</v>
      </c>
      <c r="R30" s="280">
        <f t="shared" si="5"/>
        <v>2990</v>
      </c>
      <c r="S30" s="280">
        <v>0</v>
      </c>
      <c r="T30" s="280">
        <v>2990</v>
      </c>
      <c r="U30" s="280">
        <v>0</v>
      </c>
      <c r="V30" s="280">
        <f t="shared" si="6"/>
        <v>0</v>
      </c>
      <c r="W30" s="280">
        <v>0</v>
      </c>
      <c r="X30" s="280">
        <v>0</v>
      </c>
      <c r="Y30" s="280">
        <v>0</v>
      </c>
      <c r="Z30" s="280">
        <f t="shared" si="7"/>
        <v>15</v>
      </c>
      <c r="AA30" s="280">
        <v>0</v>
      </c>
      <c r="AB30" s="280">
        <v>15</v>
      </c>
      <c r="AC30" s="280">
        <v>0</v>
      </c>
      <c r="AD30" s="280">
        <f t="shared" si="8"/>
        <v>4754</v>
      </c>
      <c r="AE30" s="280">
        <f t="shared" si="9"/>
        <v>0</v>
      </c>
      <c r="AF30" s="280">
        <v>0</v>
      </c>
      <c r="AG30" s="280">
        <v>0</v>
      </c>
      <c r="AH30" s="280">
        <v>0</v>
      </c>
      <c r="AI30" s="280">
        <f t="shared" si="10"/>
        <v>4490</v>
      </c>
      <c r="AJ30" s="280">
        <v>0</v>
      </c>
      <c r="AK30" s="280">
        <v>0</v>
      </c>
      <c r="AL30" s="280">
        <v>4490</v>
      </c>
      <c r="AM30" s="280">
        <f t="shared" si="11"/>
        <v>264</v>
      </c>
      <c r="AN30" s="280">
        <v>0</v>
      </c>
      <c r="AO30" s="280">
        <v>0</v>
      </c>
      <c r="AP30" s="280">
        <v>264</v>
      </c>
      <c r="AQ30" s="280">
        <f t="shared" si="12"/>
        <v>0</v>
      </c>
      <c r="AR30" s="280">
        <v>0</v>
      </c>
      <c r="AS30" s="280">
        <v>0</v>
      </c>
      <c r="AT30" s="280">
        <v>0</v>
      </c>
      <c r="AU30" s="280">
        <f t="shared" si="13"/>
        <v>0</v>
      </c>
      <c r="AV30" s="280">
        <v>0</v>
      </c>
      <c r="AW30" s="280">
        <v>0</v>
      </c>
      <c r="AX30" s="280">
        <v>0</v>
      </c>
      <c r="AY30" s="280">
        <f t="shared" si="14"/>
        <v>0</v>
      </c>
      <c r="AZ30" s="280">
        <v>0</v>
      </c>
      <c r="BA30" s="280">
        <v>0</v>
      </c>
      <c r="BB30" s="280">
        <v>0</v>
      </c>
      <c r="BC30" s="280">
        <f t="shared" si="15"/>
        <v>560</v>
      </c>
      <c r="BD30" s="280">
        <f t="shared" si="16"/>
        <v>560</v>
      </c>
      <c r="BE30" s="280">
        <v>0</v>
      </c>
      <c r="BF30" s="280">
        <v>422</v>
      </c>
      <c r="BG30" s="280">
        <v>138</v>
      </c>
      <c r="BH30" s="280">
        <v>0</v>
      </c>
      <c r="BI30" s="280">
        <v>0</v>
      </c>
      <c r="BJ30" s="280">
        <v>0</v>
      </c>
      <c r="BK30" s="280">
        <f t="shared" si="17"/>
        <v>0</v>
      </c>
      <c r="BL30" s="280"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f t="shared" si="18"/>
        <v>27554</v>
      </c>
      <c r="BS30" s="280">
        <f t="shared" si="18"/>
        <v>0</v>
      </c>
      <c r="BT30" s="280">
        <f t="shared" si="18"/>
        <v>22537</v>
      </c>
      <c r="BU30" s="280">
        <f t="shared" si="18"/>
        <v>2012</v>
      </c>
      <c r="BV30" s="280">
        <f t="shared" si="18"/>
        <v>2990</v>
      </c>
      <c r="BW30" s="280">
        <f t="shared" si="18"/>
        <v>0</v>
      </c>
      <c r="BX30" s="280">
        <f t="shared" si="18"/>
        <v>15</v>
      </c>
      <c r="BY30" s="280">
        <f t="shared" si="19"/>
        <v>26994</v>
      </c>
      <c r="BZ30" s="280">
        <f t="shared" si="20"/>
        <v>0</v>
      </c>
      <c r="CA30" s="280">
        <f t="shared" si="21"/>
        <v>22115</v>
      </c>
      <c r="CB30" s="280">
        <f t="shared" si="22"/>
        <v>1874</v>
      </c>
      <c r="CC30" s="280">
        <f t="shared" si="23"/>
        <v>2990</v>
      </c>
      <c r="CD30" s="280">
        <f t="shared" si="24"/>
        <v>0</v>
      </c>
      <c r="CE30" s="280">
        <f t="shared" si="25"/>
        <v>15</v>
      </c>
      <c r="CF30" s="280">
        <f t="shared" si="26"/>
        <v>560</v>
      </c>
      <c r="CG30" s="280">
        <f t="shared" si="27"/>
        <v>0</v>
      </c>
      <c r="CH30" s="280">
        <f t="shared" si="27"/>
        <v>422</v>
      </c>
      <c r="CI30" s="280">
        <f t="shared" si="27"/>
        <v>138</v>
      </c>
      <c r="CJ30" s="280">
        <f t="shared" si="27"/>
        <v>0</v>
      </c>
      <c r="CK30" s="280">
        <f t="shared" si="27"/>
        <v>0</v>
      </c>
      <c r="CL30" s="280">
        <f t="shared" si="27"/>
        <v>0</v>
      </c>
      <c r="CM30" s="280">
        <f t="shared" si="28"/>
        <v>4754</v>
      </c>
      <c r="CN30" s="280">
        <f t="shared" si="28"/>
        <v>0</v>
      </c>
      <c r="CO30" s="280">
        <f t="shared" si="28"/>
        <v>4490</v>
      </c>
      <c r="CP30" s="280">
        <f t="shared" si="28"/>
        <v>264</v>
      </c>
      <c r="CQ30" s="280">
        <f t="shared" si="28"/>
        <v>0</v>
      </c>
      <c r="CR30" s="280">
        <f t="shared" si="28"/>
        <v>0</v>
      </c>
      <c r="CS30" s="280">
        <f t="shared" si="28"/>
        <v>0</v>
      </c>
      <c r="CT30" s="280">
        <f t="shared" si="29"/>
        <v>4754</v>
      </c>
      <c r="CU30" s="280">
        <f t="shared" si="30"/>
        <v>0</v>
      </c>
      <c r="CV30" s="280">
        <f t="shared" si="31"/>
        <v>4490</v>
      </c>
      <c r="CW30" s="280">
        <f t="shared" si="32"/>
        <v>264</v>
      </c>
      <c r="CX30" s="280">
        <f t="shared" si="33"/>
        <v>0</v>
      </c>
      <c r="CY30" s="280">
        <f t="shared" si="34"/>
        <v>0</v>
      </c>
      <c r="CZ30" s="280">
        <f t="shared" si="35"/>
        <v>0</v>
      </c>
      <c r="DA30" s="280">
        <f t="shared" si="36"/>
        <v>0</v>
      </c>
      <c r="DB30" s="280">
        <f t="shared" si="37"/>
        <v>0</v>
      </c>
      <c r="DC30" s="280">
        <f t="shared" si="37"/>
        <v>0</v>
      </c>
      <c r="DD30" s="280">
        <f t="shared" si="37"/>
        <v>0</v>
      </c>
      <c r="DE30" s="280">
        <f t="shared" si="37"/>
        <v>0</v>
      </c>
      <c r="DF30" s="280">
        <f t="shared" si="37"/>
        <v>0</v>
      </c>
      <c r="DG30" s="280">
        <f t="shared" si="37"/>
        <v>0</v>
      </c>
      <c r="DH30" s="280">
        <v>0</v>
      </c>
      <c r="DI30" s="280">
        <f t="shared" si="38"/>
        <v>0</v>
      </c>
      <c r="DJ30" s="280">
        <v>0</v>
      </c>
      <c r="DK30" s="280">
        <v>0</v>
      </c>
      <c r="DL30" s="280">
        <v>0</v>
      </c>
      <c r="DM30" s="280">
        <v>0</v>
      </c>
    </row>
    <row r="31" spans="1:117" s="275" customFormat="1" ht="12" customHeight="1">
      <c r="A31" s="270" t="s">
        <v>502</v>
      </c>
      <c r="B31" s="271" t="s">
        <v>550</v>
      </c>
      <c r="C31" s="270" t="s">
        <v>551</v>
      </c>
      <c r="D31" s="280">
        <f t="shared" si="0"/>
        <v>13526</v>
      </c>
      <c r="E31" s="280">
        <f t="shared" si="1"/>
        <v>11046</v>
      </c>
      <c r="F31" s="280">
        <f t="shared" si="2"/>
        <v>0</v>
      </c>
      <c r="G31" s="280">
        <v>0</v>
      </c>
      <c r="H31" s="280">
        <v>0</v>
      </c>
      <c r="I31" s="280">
        <v>0</v>
      </c>
      <c r="J31" s="280">
        <f t="shared" si="3"/>
        <v>8506</v>
      </c>
      <c r="K31" s="280">
        <v>212</v>
      </c>
      <c r="L31" s="280">
        <v>8294</v>
      </c>
      <c r="M31" s="280">
        <v>0</v>
      </c>
      <c r="N31" s="280">
        <f t="shared" si="4"/>
        <v>479</v>
      </c>
      <c r="O31" s="280">
        <v>59</v>
      </c>
      <c r="P31" s="280">
        <v>420</v>
      </c>
      <c r="Q31" s="280">
        <v>0</v>
      </c>
      <c r="R31" s="280">
        <f t="shared" si="5"/>
        <v>1664</v>
      </c>
      <c r="S31" s="280">
        <v>2</v>
      </c>
      <c r="T31" s="280">
        <v>1662</v>
      </c>
      <c r="U31" s="280">
        <v>0</v>
      </c>
      <c r="V31" s="280">
        <f t="shared" si="6"/>
        <v>0</v>
      </c>
      <c r="W31" s="280">
        <v>0</v>
      </c>
      <c r="X31" s="280">
        <v>0</v>
      </c>
      <c r="Y31" s="280">
        <v>0</v>
      </c>
      <c r="Z31" s="280">
        <f t="shared" si="7"/>
        <v>397</v>
      </c>
      <c r="AA31" s="280">
        <v>109</v>
      </c>
      <c r="AB31" s="280">
        <v>288</v>
      </c>
      <c r="AC31" s="280">
        <v>0</v>
      </c>
      <c r="AD31" s="280">
        <f t="shared" si="8"/>
        <v>2215</v>
      </c>
      <c r="AE31" s="280">
        <f t="shared" si="9"/>
        <v>0</v>
      </c>
      <c r="AF31" s="280">
        <v>0</v>
      </c>
      <c r="AG31" s="280">
        <v>0</v>
      </c>
      <c r="AH31" s="280">
        <v>0</v>
      </c>
      <c r="AI31" s="280">
        <f t="shared" si="10"/>
        <v>2175</v>
      </c>
      <c r="AJ31" s="280">
        <v>0</v>
      </c>
      <c r="AK31" s="280">
        <v>0</v>
      </c>
      <c r="AL31" s="280">
        <v>2175</v>
      </c>
      <c r="AM31" s="280">
        <f t="shared" si="11"/>
        <v>0</v>
      </c>
      <c r="AN31" s="280">
        <v>0</v>
      </c>
      <c r="AO31" s="280">
        <v>0</v>
      </c>
      <c r="AP31" s="280">
        <v>0</v>
      </c>
      <c r="AQ31" s="280">
        <f t="shared" si="12"/>
        <v>40</v>
      </c>
      <c r="AR31" s="280">
        <v>0</v>
      </c>
      <c r="AS31" s="280">
        <v>0</v>
      </c>
      <c r="AT31" s="280">
        <v>40</v>
      </c>
      <c r="AU31" s="280">
        <f t="shared" si="13"/>
        <v>0</v>
      </c>
      <c r="AV31" s="280">
        <v>0</v>
      </c>
      <c r="AW31" s="280">
        <v>0</v>
      </c>
      <c r="AX31" s="280">
        <v>0</v>
      </c>
      <c r="AY31" s="280">
        <f t="shared" si="14"/>
        <v>0</v>
      </c>
      <c r="AZ31" s="280">
        <v>0</v>
      </c>
      <c r="BA31" s="280">
        <v>0</v>
      </c>
      <c r="BB31" s="280">
        <v>0</v>
      </c>
      <c r="BC31" s="280">
        <f t="shared" si="15"/>
        <v>265</v>
      </c>
      <c r="BD31" s="280">
        <f t="shared" si="16"/>
        <v>76</v>
      </c>
      <c r="BE31" s="280">
        <v>0</v>
      </c>
      <c r="BF31" s="280">
        <v>35</v>
      </c>
      <c r="BG31" s="280">
        <v>5</v>
      </c>
      <c r="BH31" s="280">
        <v>2</v>
      </c>
      <c r="BI31" s="280">
        <v>0</v>
      </c>
      <c r="BJ31" s="280">
        <v>34</v>
      </c>
      <c r="BK31" s="280">
        <f t="shared" si="17"/>
        <v>189</v>
      </c>
      <c r="BL31" s="280">
        <v>0</v>
      </c>
      <c r="BM31" s="280">
        <v>180</v>
      </c>
      <c r="BN31" s="280">
        <v>0</v>
      </c>
      <c r="BO31" s="280">
        <v>1</v>
      </c>
      <c r="BP31" s="280">
        <v>0</v>
      </c>
      <c r="BQ31" s="280">
        <v>8</v>
      </c>
      <c r="BR31" s="280">
        <f t="shared" si="18"/>
        <v>11122</v>
      </c>
      <c r="BS31" s="280">
        <f t="shared" si="18"/>
        <v>0</v>
      </c>
      <c r="BT31" s="280">
        <f t="shared" si="18"/>
        <v>8541</v>
      </c>
      <c r="BU31" s="280">
        <f t="shared" si="18"/>
        <v>484</v>
      </c>
      <c r="BV31" s="280">
        <f t="shared" si="18"/>
        <v>1666</v>
      </c>
      <c r="BW31" s="280">
        <f t="shared" si="18"/>
        <v>0</v>
      </c>
      <c r="BX31" s="280">
        <f t="shared" si="18"/>
        <v>431</v>
      </c>
      <c r="BY31" s="280">
        <f t="shared" si="19"/>
        <v>11046</v>
      </c>
      <c r="BZ31" s="280">
        <f t="shared" si="20"/>
        <v>0</v>
      </c>
      <c r="CA31" s="280">
        <f t="shared" si="21"/>
        <v>8506</v>
      </c>
      <c r="CB31" s="280">
        <f t="shared" si="22"/>
        <v>479</v>
      </c>
      <c r="CC31" s="280">
        <f t="shared" si="23"/>
        <v>1664</v>
      </c>
      <c r="CD31" s="280">
        <f t="shared" si="24"/>
        <v>0</v>
      </c>
      <c r="CE31" s="280">
        <f t="shared" si="25"/>
        <v>397</v>
      </c>
      <c r="CF31" s="280">
        <f t="shared" si="26"/>
        <v>76</v>
      </c>
      <c r="CG31" s="280">
        <f t="shared" si="27"/>
        <v>0</v>
      </c>
      <c r="CH31" s="280">
        <f t="shared" si="27"/>
        <v>35</v>
      </c>
      <c r="CI31" s="280">
        <f t="shared" si="27"/>
        <v>5</v>
      </c>
      <c r="CJ31" s="280">
        <f t="shared" si="27"/>
        <v>2</v>
      </c>
      <c r="CK31" s="280">
        <f t="shared" si="27"/>
        <v>0</v>
      </c>
      <c r="CL31" s="280">
        <f t="shared" si="27"/>
        <v>34</v>
      </c>
      <c r="CM31" s="280">
        <f t="shared" si="28"/>
        <v>2404</v>
      </c>
      <c r="CN31" s="280">
        <f t="shared" si="28"/>
        <v>0</v>
      </c>
      <c r="CO31" s="280">
        <f t="shared" si="28"/>
        <v>2355</v>
      </c>
      <c r="CP31" s="280">
        <f t="shared" si="28"/>
        <v>0</v>
      </c>
      <c r="CQ31" s="280">
        <f t="shared" si="28"/>
        <v>41</v>
      </c>
      <c r="CR31" s="280">
        <f t="shared" si="28"/>
        <v>0</v>
      </c>
      <c r="CS31" s="280">
        <f t="shared" si="28"/>
        <v>8</v>
      </c>
      <c r="CT31" s="280">
        <f t="shared" si="29"/>
        <v>2215</v>
      </c>
      <c r="CU31" s="280">
        <f t="shared" si="30"/>
        <v>0</v>
      </c>
      <c r="CV31" s="280">
        <f t="shared" si="31"/>
        <v>2175</v>
      </c>
      <c r="CW31" s="280">
        <f t="shared" si="32"/>
        <v>0</v>
      </c>
      <c r="CX31" s="280">
        <f t="shared" si="33"/>
        <v>40</v>
      </c>
      <c r="CY31" s="280">
        <f t="shared" si="34"/>
        <v>0</v>
      </c>
      <c r="CZ31" s="280">
        <f t="shared" si="35"/>
        <v>0</v>
      </c>
      <c r="DA31" s="280">
        <f t="shared" si="36"/>
        <v>189</v>
      </c>
      <c r="DB31" s="280">
        <f t="shared" si="37"/>
        <v>0</v>
      </c>
      <c r="DC31" s="280">
        <f t="shared" si="37"/>
        <v>180</v>
      </c>
      <c r="DD31" s="280">
        <f t="shared" si="37"/>
        <v>0</v>
      </c>
      <c r="DE31" s="280">
        <f t="shared" si="37"/>
        <v>1</v>
      </c>
      <c r="DF31" s="280">
        <f t="shared" si="37"/>
        <v>0</v>
      </c>
      <c r="DG31" s="280">
        <f t="shared" si="37"/>
        <v>8</v>
      </c>
      <c r="DH31" s="280">
        <v>0</v>
      </c>
      <c r="DI31" s="280">
        <f t="shared" si="38"/>
        <v>6</v>
      </c>
      <c r="DJ31" s="280">
        <v>6</v>
      </c>
      <c r="DK31" s="280">
        <v>0</v>
      </c>
      <c r="DL31" s="280">
        <v>0</v>
      </c>
      <c r="DM31" s="280">
        <v>0</v>
      </c>
    </row>
    <row r="32" spans="1:117" s="275" customFormat="1" ht="12" customHeight="1">
      <c r="A32" s="270" t="s">
        <v>502</v>
      </c>
      <c r="B32" s="271" t="s">
        <v>552</v>
      </c>
      <c r="C32" s="270" t="s">
        <v>553</v>
      </c>
      <c r="D32" s="280">
        <f t="shared" si="0"/>
        <v>14628</v>
      </c>
      <c r="E32" s="280">
        <f t="shared" si="1"/>
        <v>11043</v>
      </c>
      <c r="F32" s="280">
        <f t="shared" si="2"/>
        <v>0</v>
      </c>
      <c r="G32" s="280">
        <v>0</v>
      </c>
      <c r="H32" s="280">
        <v>0</v>
      </c>
      <c r="I32" s="280">
        <v>0</v>
      </c>
      <c r="J32" s="280">
        <f t="shared" si="3"/>
        <v>10128</v>
      </c>
      <c r="K32" s="280">
        <v>0</v>
      </c>
      <c r="L32" s="280">
        <v>10128</v>
      </c>
      <c r="M32" s="280">
        <v>0</v>
      </c>
      <c r="N32" s="280">
        <f t="shared" si="4"/>
        <v>708</v>
      </c>
      <c r="O32" s="280">
        <v>0</v>
      </c>
      <c r="P32" s="280">
        <v>708</v>
      </c>
      <c r="Q32" s="280">
        <v>0</v>
      </c>
      <c r="R32" s="280">
        <f t="shared" si="5"/>
        <v>52</v>
      </c>
      <c r="S32" s="280">
        <v>0</v>
      </c>
      <c r="T32" s="280">
        <v>52</v>
      </c>
      <c r="U32" s="280">
        <v>0</v>
      </c>
      <c r="V32" s="280">
        <f t="shared" si="6"/>
        <v>78</v>
      </c>
      <c r="W32" s="280">
        <v>0</v>
      </c>
      <c r="X32" s="280">
        <v>78</v>
      </c>
      <c r="Y32" s="280">
        <v>0</v>
      </c>
      <c r="Z32" s="280">
        <f t="shared" si="7"/>
        <v>77</v>
      </c>
      <c r="AA32" s="280">
        <v>0</v>
      </c>
      <c r="AB32" s="280">
        <v>77</v>
      </c>
      <c r="AC32" s="280">
        <v>0</v>
      </c>
      <c r="AD32" s="280">
        <f t="shared" si="8"/>
        <v>2220</v>
      </c>
      <c r="AE32" s="280">
        <f t="shared" si="9"/>
        <v>0</v>
      </c>
      <c r="AF32" s="280">
        <v>0</v>
      </c>
      <c r="AG32" s="280">
        <v>0</v>
      </c>
      <c r="AH32" s="280">
        <v>0</v>
      </c>
      <c r="AI32" s="280">
        <f t="shared" si="10"/>
        <v>2098</v>
      </c>
      <c r="AJ32" s="280">
        <v>0</v>
      </c>
      <c r="AK32" s="280">
        <v>0</v>
      </c>
      <c r="AL32" s="280">
        <v>2098</v>
      </c>
      <c r="AM32" s="280">
        <f t="shared" si="11"/>
        <v>17</v>
      </c>
      <c r="AN32" s="280">
        <v>0</v>
      </c>
      <c r="AO32" s="280">
        <v>0</v>
      </c>
      <c r="AP32" s="280">
        <v>17</v>
      </c>
      <c r="AQ32" s="280">
        <f t="shared" si="12"/>
        <v>0</v>
      </c>
      <c r="AR32" s="280">
        <v>0</v>
      </c>
      <c r="AS32" s="280">
        <v>0</v>
      </c>
      <c r="AT32" s="280">
        <v>0</v>
      </c>
      <c r="AU32" s="280">
        <f t="shared" si="13"/>
        <v>3</v>
      </c>
      <c r="AV32" s="280">
        <v>0</v>
      </c>
      <c r="AW32" s="280">
        <v>0</v>
      </c>
      <c r="AX32" s="280">
        <v>3</v>
      </c>
      <c r="AY32" s="280">
        <f t="shared" si="14"/>
        <v>102</v>
      </c>
      <c r="AZ32" s="280">
        <v>0</v>
      </c>
      <c r="BA32" s="280">
        <v>0</v>
      </c>
      <c r="BB32" s="280">
        <v>102</v>
      </c>
      <c r="BC32" s="280">
        <f t="shared" si="15"/>
        <v>1365</v>
      </c>
      <c r="BD32" s="280">
        <f t="shared" si="16"/>
        <v>485</v>
      </c>
      <c r="BE32" s="280">
        <v>0</v>
      </c>
      <c r="BF32" s="280">
        <v>71</v>
      </c>
      <c r="BG32" s="280">
        <v>17</v>
      </c>
      <c r="BH32" s="280">
        <v>0</v>
      </c>
      <c r="BI32" s="280">
        <v>17</v>
      </c>
      <c r="BJ32" s="280">
        <v>380</v>
      </c>
      <c r="BK32" s="280">
        <f t="shared" si="17"/>
        <v>880</v>
      </c>
      <c r="BL32" s="280">
        <v>0</v>
      </c>
      <c r="BM32" s="280">
        <v>482</v>
      </c>
      <c r="BN32" s="280">
        <v>23</v>
      </c>
      <c r="BO32" s="280">
        <v>0</v>
      </c>
      <c r="BP32" s="280">
        <v>10</v>
      </c>
      <c r="BQ32" s="280">
        <v>365</v>
      </c>
      <c r="BR32" s="280">
        <f t="shared" si="18"/>
        <v>11528</v>
      </c>
      <c r="BS32" s="280">
        <f t="shared" si="18"/>
        <v>0</v>
      </c>
      <c r="BT32" s="280">
        <f t="shared" si="18"/>
        <v>10199</v>
      </c>
      <c r="BU32" s="280">
        <f t="shared" si="18"/>
        <v>725</v>
      </c>
      <c r="BV32" s="280">
        <f t="shared" si="18"/>
        <v>52</v>
      </c>
      <c r="BW32" s="280">
        <f t="shared" si="18"/>
        <v>95</v>
      </c>
      <c r="BX32" s="280">
        <f t="shared" si="18"/>
        <v>457</v>
      </c>
      <c r="BY32" s="280">
        <f t="shared" si="19"/>
        <v>11043</v>
      </c>
      <c r="BZ32" s="280">
        <f t="shared" si="20"/>
        <v>0</v>
      </c>
      <c r="CA32" s="280">
        <f t="shared" si="21"/>
        <v>10128</v>
      </c>
      <c r="CB32" s="280">
        <f t="shared" si="22"/>
        <v>708</v>
      </c>
      <c r="CC32" s="280">
        <f t="shared" si="23"/>
        <v>52</v>
      </c>
      <c r="CD32" s="280">
        <f t="shared" si="24"/>
        <v>78</v>
      </c>
      <c r="CE32" s="280">
        <f t="shared" si="25"/>
        <v>77</v>
      </c>
      <c r="CF32" s="280">
        <f t="shared" si="26"/>
        <v>485</v>
      </c>
      <c r="CG32" s="280">
        <f t="shared" si="27"/>
        <v>0</v>
      </c>
      <c r="CH32" s="280">
        <f t="shared" si="27"/>
        <v>71</v>
      </c>
      <c r="CI32" s="280">
        <f t="shared" si="27"/>
        <v>17</v>
      </c>
      <c r="CJ32" s="280">
        <f t="shared" si="27"/>
        <v>0</v>
      </c>
      <c r="CK32" s="280">
        <f t="shared" si="27"/>
        <v>17</v>
      </c>
      <c r="CL32" s="280">
        <f t="shared" si="27"/>
        <v>380</v>
      </c>
      <c r="CM32" s="280">
        <f t="shared" si="28"/>
        <v>3100</v>
      </c>
      <c r="CN32" s="280">
        <f t="shared" si="28"/>
        <v>0</v>
      </c>
      <c r="CO32" s="280">
        <f t="shared" si="28"/>
        <v>2580</v>
      </c>
      <c r="CP32" s="280">
        <f t="shared" si="28"/>
        <v>40</v>
      </c>
      <c r="CQ32" s="280">
        <f t="shared" si="28"/>
        <v>0</v>
      </c>
      <c r="CR32" s="280">
        <f t="shared" si="28"/>
        <v>13</v>
      </c>
      <c r="CS32" s="280">
        <f t="shared" si="28"/>
        <v>467</v>
      </c>
      <c r="CT32" s="280">
        <f t="shared" si="29"/>
        <v>2220</v>
      </c>
      <c r="CU32" s="280">
        <f t="shared" si="30"/>
        <v>0</v>
      </c>
      <c r="CV32" s="280">
        <f t="shared" si="31"/>
        <v>2098</v>
      </c>
      <c r="CW32" s="280">
        <f t="shared" si="32"/>
        <v>17</v>
      </c>
      <c r="CX32" s="280">
        <f t="shared" si="33"/>
        <v>0</v>
      </c>
      <c r="CY32" s="280">
        <f t="shared" si="34"/>
        <v>3</v>
      </c>
      <c r="CZ32" s="280">
        <f t="shared" si="35"/>
        <v>102</v>
      </c>
      <c r="DA32" s="280">
        <f t="shared" si="36"/>
        <v>880</v>
      </c>
      <c r="DB32" s="280">
        <f t="shared" si="37"/>
        <v>0</v>
      </c>
      <c r="DC32" s="280">
        <f t="shared" si="37"/>
        <v>482</v>
      </c>
      <c r="DD32" s="280">
        <f t="shared" si="37"/>
        <v>23</v>
      </c>
      <c r="DE32" s="280">
        <f t="shared" si="37"/>
        <v>0</v>
      </c>
      <c r="DF32" s="280">
        <f t="shared" si="37"/>
        <v>10</v>
      </c>
      <c r="DG32" s="280">
        <f t="shared" si="37"/>
        <v>365</v>
      </c>
      <c r="DH32" s="280">
        <v>0</v>
      </c>
      <c r="DI32" s="280">
        <f t="shared" si="38"/>
        <v>0</v>
      </c>
      <c r="DJ32" s="280">
        <v>0</v>
      </c>
      <c r="DK32" s="280">
        <v>0</v>
      </c>
      <c r="DL32" s="280">
        <v>0</v>
      </c>
      <c r="DM32" s="280">
        <v>0</v>
      </c>
    </row>
    <row r="33" spans="1:117" s="275" customFormat="1" ht="12" customHeight="1">
      <c r="A33" s="270" t="s">
        <v>502</v>
      </c>
      <c r="B33" s="271" t="s">
        <v>554</v>
      </c>
      <c r="C33" s="270" t="s">
        <v>555</v>
      </c>
      <c r="D33" s="280">
        <f t="shared" si="0"/>
        <v>14926</v>
      </c>
      <c r="E33" s="280">
        <f t="shared" si="1"/>
        <v>10226</v>
      </c>
      <c r="F33" s="280">
        <f t="shared" si="2"/>
        <v>0</v>
      </c>
      <c r="G33" s="280">
        <v>0</v>
      </c>
      <c r="H33" s="280">
        <v>0</v>
      </c>
      <c r="I33" s="280">
        <v>0</v>
      </c>
      <c r="J33" s="280">
        <f t="shared" si="3"/>
        <v>8597</v>
      </c>
      <c r="K33" s="280">
        <v>0</v>
      </c>
      <c r="L33" s="280">
        <v>8597</v>
      </c>
      <c r="M33" s="280">
        <v>0</v>
      </c>
      <c r="N33" s="280">
        <f t="shared" si="4"/>
        <v>469</v>
      </c>
      <c r="O33" s="280">
        <v>0</v>
      </c>
      <c r="P33" s="280">
        <v>469</v>
      </c>
      <c r="Q33" s="280">
        <v>0</v>
      </c>
      <c r="R33" s="280">
        <f t="shared" si="5"/>
        <v>896</v>
      </c>
      <c r="S33" s="280">
        <v>0</v>
      </c>
      <c r="T33" s="280">
        <v>896</v>
      </c>
      <c r="U33" s="280">
        <v>0</v>
      </c>
      <c r="V33" s="280">
        <f t="shared" si="6"/>
        <v>0</v>
      </c>
      <c r="W33" s="280">
        <v>0</v>
      </c>
      <c r="X33" s="280">
        <v>0</v>
      </c>
      <c r="Y33" s="280">
        <v>0</v>
      </c>
      <c r="Z33" s="280">
        <f t="shared" si="7"/>
        <v>264</v>
      </c>
      <c r="AA33" s="280">
        <v>0</v>
      </c>
      <c r="AB33" s="280">
        <v>264</v>
      </c>
      <c r="AC33" s="280">
        <v>0</v>
      </c>
      <c r="AD33" s="280">
        <f t="shared" si="8"/>
        <v>3172</v>
      </c>
      <c r="AE33" s="280">
        <f t="shared" si="9"/>
        <v>0</v>
      </c>
      <c r="AF33" s="280">
        <v>0</v>
      </c>
      <c r="AG33" s="280">
        <v>0</v>
      </c>
      <c r="AH33" s="280">
        <v>0</v>
      </c>
      <c r="AI33" s="280">
        <f t="shared" si="10"/>
        <v>3118</v>
      </c>
      <c r="AJ33" s="280">
        <v>0</v>
      </c>
      <c r="AK33" s="280">
        <v>0</v>
      </c>
      <c r="AL33" s="280">
        <v>3118</v>
      </c>
      <c r="AM33" s="280">
        <f t="shared" si="11"/>
        <v>34</v>
      </c>
      <c r="AN33" s="280">
        <v>0</v>
      </c>
      <c r="AO33" s="280">
        <v>0</v>
      </c>
      <c r="AP33" s="280">
        <v>34</v>
      </c>
      <c r="AQ33" s="280">
        <f t="shared" si="12"/>
        <v>0</v>
      </c>
      <c r="AR33" s="280">
        <v>0</v>
      </c>
      <c r="AS33" s="280">
        <v>0</v>
      </c>
      <c r="AT33" s="280">
        <v>0</v>
      </c>
      <c r="AU33" s="280">
        <f t="shared" si="13"/>
        <v>0</v>
      </c>
      <c r="AV33" s="280">
        <v>0</v>
      </c>
      <c r="AW33" s="280">
        <v>0</v>
      </c>
      <c r="AX33" s="280">
        <v>0</v>
      </c>
      <c r="AY33" s="280">
        <f t="shared" si="14"/>
        <v>20</v>
      </c>
      <c r="AZ33" s="280">
        <v>0</v>
      </c>
      <c r="BA33" s="280">
        <v>0</v>
      </c>
      <c r="BB33" s="280">
        <v>20</v>
      </c>
      <c r="BC33" s="280">
        <f t="shared" si="15"/>
        <v>1528</v>
      </c>
      <c r="BD33" s="280">
        <f t="shared" si="16"/>
        <v>1177</v>
      </c>
      <c r="BE33" s="280">
        <v>0</v>
      </c>
      <c r="BF33" s="280">
        <v>847</v>
      </c>
      <c r="BG33" s="280">
        <v>38</v>
      </c>
      <c r="BH33" s="280">
        <v>7</v>
      </c>
      <c r="BI33" s="280">
        <v>0</v>
      </c>
      <c r="BJ33" s="280">
        <v>285</v>
      </c>
      <c r="BK33" s="280">
        <f t="shared" si="17"/>
        <v>351</v>
      </c>
      <c r="BL33" s="280">
        <v>0</v>
      </c>
      <c r="BM33" s="280">
        <v>318</v>
      </c>
      <c r="BN33" s="280">
        <v>4</v>
      </c>
      <c r="BO33" s="280">
        <v>1</v>
      </c>
      <c r="BP33" s="280">
        <v>0</v>
      </c>
      <c r="BQ33" s="280">
        <v>28</v>
      </c>
      <c r="BR33" s="280">
        <f t="shared" si="18"/>
        <v>11403</v>
      </c>
      <c r="BS33" s="280">
        <f t="shared" si="18"/>
        <v>0</v>
      </c>
      <c r="BT33" s="280">
        <f t="shared" si="18"/>
        <v>9444</v>
      </c>
      <c r="BU33" s="280">
        <f t="shared" si="18"/>
        <v>507</v>
      </c>
      <c r="BV33" s="280">
        <f t="shared" si="18"/>
        <v>903</v>
      </c>
      <c r="BW33" s="280">
        <f t="shared" si="18"/>
        <v>0</v>
      </c>
      <c r="BX33" s="280">
        <f t="shared" si="18"/>
        <v>549</v>
      </c>
      <c r="BY33" s="280">
        <f t="shared" si="19"/>
        <v>10226</v>
      </c>
      <c r="BZ33" s="280">
        <f t="shared" si="20"/>
        <v>0</v>
      </c>
      <c r="CA33" s="280">
        <f t="shared" si="21"/>
        <v>8597</v>
      </c>
      <c r="CB33" s="280">
        <f t="shared" si="22"/>
        <v>469</v>
      </c>
      <c r="CC33" s="280">
        <f t="shared" si="23"/>
        <v>896</v>
      </c>
      <c r="CD33" s="280">
        <f t="shared" si="24"/>
        <v>0</v>
      </c>
      <c r="CE33" s="280">
        <f t="shared" si="25"/>
        <v>264</v>
      </c>
      <c r="CF33" s="280">
        <f t="shared" si="26"/>
        <v>1177</v>
      </c>
      <c r="CG33" s="280">
        <f t="shared" si="27"/>
        <v>0</v>
      </c>
      <c r="CH33" s="280">
        <f t="shared" si="27"/>
        <v>847</v>
      </c>
      <c r="CI33" s="280">
        <f t="shared" si="27"/>
        <v>38</v>
      </c>
      <c r="CJ33" s="280">
        <f t="shared" si="27"/>
        <v>7</v>
      </c>
      <c r="CK33" s="280">
        <f t="shared" si="27"/>
        <v>0</v>
      </c>
      <c r="CL33" s="280">
        <f t="shared" si="27"/>
        <v>285</v>
      </c>
      <c r="CM33" s="280">
        <f t="shared" si="28"/>
        <v>3523</v>
      </c>
      <c r="CN33" s="280">
        <f t="shared" si="28"/>
        <v>0</v>
      </c>
      <c r="CO33" s="280">
        <f t="shared" si="28"/>
        <v>3436</v>
      </c>
      <c r="CP33" s="280">
        <f t="shared" si="28"/>
        <v>38</v>
      </c>
      <c r="CQ33" s="280">
        <f t="shared" si="28"/>
        <v>1</v>
      </c>
      <c r="CR33" s="280">
        <f t="shared" si="28"/>
        <v>0</v>
      </c>
      <c r="CS33" s="280">
        <f t="shared" si="28"/>
        <v>48</v>
      </c>
      <c r="CT33" s="280">
        <f t="shared" si="29"/>
        <v>3172</v>
      </c>
      <c r="CU33" s="280">
        <f t="shared" si="30"/>
        <v>0</v>
      </c>
      <c r="CV33" s="280">
        <f t="shared" si="31"/>
        <v>3118</v>
      </c>
      <c r="CW33" s="280">
        <f t="shared" si="32"/>
        <v>34</v>
      </c>
      <c r="CX33" s="280">
        <f t="shared" si="33"/>
        <v>0</v>
      </c>
      <c r="CY33" s="280">
        <f t="shared" si="34"/>
        <v>0</v>
      </c>
      <c r="CZ33" s="280">
        <f t="shared" si="35"/>
        <v>20</v>
      </c>
      <c r="DA33" s="280">
        <f t="shared" si="36"/>
        <v>351</v>
      </c>
      <c r="DB33" s="280">
        <f t="shared" si="37"/>
        <v>0</v>
      </c>
      <c r="DC33" s="280">
        <f t="shared" si="37"/>
        <v>318</v>
      </c>
      <c r="DD33" s="280">
        <f t="shared" si="37"/>
        <v>4</v>
      </c>
      <c r="DE33" s="280">
        <f t="shared" si="37"/>
        <v>1</v>
      </c>
      <c r="DF33" s="280">
        <f t="shared" si="37"/>
        <v>0</v>
      </c>
      <c r="DG33" s="280">
        <f t="shared" si="37"/>
        <v>28</v>
      </c>
      <c r="DH33" s="280">
        <v>0</v>
      </c>
      <c r="DI33" s="280">
        <f t="shared" si="38"/>
        <v>0</v>
      </c>
      <c r="DJ33" s="280">
        <v>0</v>
      </c>
      <c r="DK33" s="280">
        <v>0</v>
      </c>
      <c r="DL33" s="280">
        <v>0</v>
      </c>
      <c r="DM33" s="280">
        <v>0</v>
      </c>
    </row>
    <row r="34" spans="1:117" s="275" customFormat="1" ht="12" customHeight="1">
      <c r="A34" s="270" t="s">
        <v>502</v>
      </c>
      <c r="B34" s="271" t="s">
        <v>556</v>
      </c>
      <c r="C34" s="270" t="s">
        <v>557</v>
      </c>
      <c r="D34" s="280">
        <f t="shared" si="0"/>
        <v>11496</v>
      </c>
      <c r="E34" s="280">
        <f t="shared" si="1"/>
        <v>9832</v>
      </c>
      <c r="F34" s="280">
        <f t="shared" si="2"/>
        <v>0</v>
      </c>
      <c r="G34" s="280">
        <v>0</v>
      </c>
      <c r="H34" s="280">
        <v>0</v>
      </c>
      <c r="I34" s="280">
        <v>0</v>
      </c>
      <c r="J34" s="280">
        <f t="shared" si="3"/>
        <v>8801</v>
      </c>
      <c r="K34" s="280">
        <v>0</v>
      </c>
      <c r="L34" s="280">
        <v>8801</v>
      </c>
      <c r="M34" s="277">
        <v>0</v>
      </c>
      <c r="N34" s="280">
        <f t="shared" si="4"/>
        <v>654</v>
      </c>
      <c r="O34" s="280">
        <v>0</v>
      </c>
      <c r="P34" s="280">
        <v>654</v>
      </c>
      <c r="Q34" s="280">
        <v>0</v>
      </c>
      <c r="R34" s="280">
        <f t="shared" si="5"/>
        <v>0</v>
      </c>
      <c r="S34" s="280">
        <v>0</v>
      </c>
      <c r="T34" s="280">
        <v>0</v>
      </c>
      <c r="U34" s="280">
        <v>0</v>
      </c>
      <c r="V34" s="280">
        <f t="shared" si="6"/>
        <v>0</v>
      </c>
      <c r="W34" s="280">
        <v>0</v>
      </c>
      <c r="X34" s="280">
        <v>0</v>
      </c>
      <c r="Y34" s="280">
        <v>0</v>
      </c>
      <c r="Z34" s="280">
        <f t="shared" si="7"/>
        <v>377</v>
      </c>
      <c r="AA34" s="280">
        <v>377</v>
      </c>
      <c r="AB34" s="280">
        <v>0</v>
      </c>
      <c r="AC34" s="280">
        <v>0</v>
      </c>
      <c r="AD34" s="280">
        <f t="shared" si="8"/>
        <v>1579</v>
      </c>
      <c r="AE34" s="280">
        <f t="shared" si="9"/>
        <v>0</v>
      </c>
      <c r="AF34" s="280">
        <v>0</v>
      </c>
      <c r="AG34" s="280">
        <v>0</v>
      </c>
      <c r="AH34" s="280">
        <v>0</v>
      </c>
      <c r="AI34" s="280">
        <f t="shared" si="10"/>
        <v>1509</v>
      </c>
      <c r="AJ34" s="280">
        <v>0</v>
      </c>
      <c r="AK34" s="280">
        <v>0</v>
      </c>
      <c r="AL34" s="280">
        <v>1509</v>
      </c>
      <c r="AM34" s="280">
        <f t="shared" si="11"/>
        <v>70</v>
      </c>
      <c r="AN34" s="280">
        <v>0</v>
      </c>
      <c r="AO34" s="280">
        <v>0</v>
      </c>
      <c r="AP34" s="280">
        <v>70</v>
      </c>
      <c r="AQ34" s="280">
        <f t="shared" si="12"/>
        <v>0</v>
      </c>
      <c r="AR34" s="280">
        <v>0</v>
      </c>
      <c r="AS34" s="280">
        <v>0</v>
      </c>
      <c r="AT34" s="280">
        <v>0</v>
      </c>
      <c r="AU34" s="280">
        <f t="shared" si="13"/>
        <v>0</v>
      </c>
      <c r="AV34" s="280">
        <v>0</v>
      </c>
      <c r="AW34" s="280">
        <v>0</v>
      </c>
      <c r="AX34" s="280">
        <v>0</v>
      </c>
      <c r="AY34" s="280">
        <f t="shared" si="14"/>
        <v>0</v>
      </c>
      <c r="AZ34" s="280">
        <v>0</v>
      </c>
      <c r="BA34" s="280">
        <v>0</v>
      </c>
      <c r="BB34" s="280">
        <v>0</v>
      </c>
      <c r="BC34" s="280">
        <f t="shared" si="15"/>
        <v>85</v>
      </c>
      <c r="BD34" s="280">
        <f t="shared" si="16"/>
        <v>85</v>
      </c>
      <c r="BE34" s="280">
        <v>0</v>
      </c>
      <c r="BF34" s="280">
        <v>66</v>
      </c>
      <c r="BG34" s="280">
        <v>19</v>
      </c>
      <c r="BH34" s="280">
        <v>0</v>
      </c>
      <c r="BI34" s="280">
        <v>0</v>
      </c>
      <c r="BJ34" s="280">
        <v>0</v>
      </c>
      <c r="BK34" s="280">
        <f t="shared" si="17"/>
        <v>0</v>
      </c>
      <c r="BL34" s="280"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f t="shared" si="18"/>
        <v>9917</v>
      </c>
      <c r="BS34" s="280">
        <f t="shared" si="18"/>
        <v>0</v>
      </c>
      <c r="BT34" s="280">
        <f t="shared" si="18"/>
        <v>8867</v>
      </c>
      <c r="BU34" s="280">
        <f t="shared" si="18"/>
        <v>673</v>
      </c>
      <c r="BV34" s="280">
        <f t="shared" si="18"/>
        <v>0</v>
      </c>
      <c r="BW34" s="280">
        <f t="shared" si="18"/>
        <v>0</v>
      </c>
      <c r="BX34" s="280">
        <f t="shared" si="18"/>
        <v>377</v>
      </c>
      <c r="BY34" s="280">
        <f t="shared" si="19"/>
        <v>9832</v>
      </c>
      <c r="BZ34" s="280">
        <f t="shared" si="20"/>
        <v>0</v>
      </c>
      <c r="CA34" s="280">
        <f t="shared" si="21"/>
        <v>8801</v>
      </c>
      <c r="CB34" s="280">
        <f t="shared" si="22"/>
        <v>654</v>
      </c>
      <c r="CC34" s="280">
        <f t="shared" si="23"/>
        <v>0</v>
      </c>
      <c r="CD34" s="280">
        <f t="shared" si="24"/>
        <v>0</v>
      </c>
      <c r="CE34" s="280">
        <f t="shared" si="25"/>
        <v>377</v>
      </c>
      <c r="CF34" s="280">
        <f t="shared" si="26"/>
        <v>85</v>
      </c>
      <c r="CG34" s="280">
        <f t="shared" si="27"/>
        <v>0</v>
      </c>
      <c r="CH34" s="280">
        <f t="shared" si="27"/>
        <v>66</v>
      </c>
      <c r="CI34" s="280">
        <f t="shared" si="27"/>
        <v>19</v>
      </c>
      <c r="CJ34" s="280">
        <f t="shared" si="27"/>
        <v>0</v>
      </c>
      <c r="CK34" s="280">
        <f t="shared" si="27"/>
        <v>0</v>
      </c>
      <c r="CL34" s="280">
        <f t="shared" si="27"/>
        <v>0</v>
      </c>
      <c r="CM34" s="280">
        <f t="shared" si="28"/>
        <v>1579</v>
      </c>
      <c r="CN34" s="280">
        <f t="shared" si="28"/>
        <v>0</v>
      </c>
      <c r="CO34" s="280">
        <f t="shared" si="28"/>
        <v>1509</v>
      </c>
      <c r="CP34" s="280">
        <f t="shared" si="28"/>
        <v>70</v>
      </c>
      <c r="CQ34" s="280">
        <f t="shared" si="28"/>
        <v>0</v>
      </c>
      <c r="CR34" s="280">
        <f t="shared" si="28"/>
        <v>0</v>
      </c>
      <c r="CS34" s="280">
        <f t="shared" si="28"/>
        <v>0</v>
      </c>
      <c r="CT34" s="280">
        <f t="shared" si="29"/>
        <v>1579</v>
      </c>
      <c r="CU34" s="280">
        <f t="shared" si="30"/>
        <v>0</v>
      </c>
      <c r="CV34" s="280">
        <f t="shared" si="31"/>
        <v>1509</v>
      </c>
      <c r="CW34" s="280">
        <f t="shared" si="32"/>
        <v>70</v>
      </c>
      <c r="CX34" s="280">
        <f t="shared" si="33"/>
        <v>0</v>
      </c>
      <c r="CY34" s="280">
        <f t="shared" si="34"/>
        <v>0</v>
      </c>
      <c r="CZ34" s="280">
        <f t="shared" si="35"/>
        <v>0</v>
      </c>
      <c r="DA34" s="280">
        <f t="shared" si="36"/>
        <v>0</v>
      </c>
      <c r="DB34" s="280">
        <f t="shared" si="37"/>
        <v>0</v>
      </c>
      <c r="DC34" s="280">
        <f t="shared" si="37"/>
        <v>0</v>
      </c>
      <c r="DD34" s="280">
        <f t="shared" si="37"/>
        <v>0</v>
      </c>
      <c r="DE34" s="280">
        <f t="shared" si="37"/>
        <v>0</v>
      </c>
      <c r="DF34" s="280">
        <f t="shared" si="37"/>
        <v>0</v>
      </c>
      <c r="DG34" s="280">
        <f t="shared" si="37"/>
        <v>0</v>
      </c>
      <c r="DH34" s="280">
        <v>0</v>
      </c>
      <c r="DI34" s="280">
        <f t="shared" si="38"/>
        <v>0</v>
      </c>
      <c r="DJ34" s="280">
        <v>0</v>
      </c>
      <c r="DK34" s="280">
        <v>0</v>
      </c>
      <c r="DL34" s="280">
        <v>0</v>
      </c>
      <c r="DM34" s="280">
        <v>0</v>
      </c>
    </row>
    <row r="35" spans="1:117" s="275" customFormat="1" ht="12" customHeight="1">
      <c r="A35" s="270" t="s">
        <v>502</v>
      </c>
      <c r="B35" s="271" t="s">
        <v>558</v>
      </c>
      <c r="C35" s="270" t="s">
        <v>559</v>
      </c>
      <c r="D35" s="280">
        <f t="shared" si="0"/>
        <v>34951</v>
      </c>
      <c r="E35" s="280">
        <f t="shared" si="1"/>
        <v>21152</v>
      </c>
      <c r="F35" s="280">
        <f t="shared" si="2"/>
        <v>0</v>
      </c>
      <c r="G35" s="280">
        <v>0</v>
      </c>
      <c r="H35" s="280">
        <v>0</v>
      </c>
      <c r="I35" s="280">
        <v>0</v>
      </c>
      <c r="J35" s="280">
        <f t="shared" si="3"/>
        <v>15230</v>
      </c>
      <c r="K35" s="280">
        <v>0</v>
      </c>
      <c r="L35" s="280">
        <v>15230</v>
      </c>
      <c r="M35" s="280">
        <v>0</v>
      </c>
      <c r="N35" s="280">
        <f t="shared" si="4"/>
        <v>2317</v>
      </c>
      <c r="O35" s="280">
        <v>0</v>
      </c>
      <c r="P35" s="280">
        <v>2317</v>
      </c>
      <c r="Q35" s="280">
        <v>0</v>
      </c>
      <c r="R35" s="280">
        <f t="shared" si="5"/>
        <v>3300</v>
      </c>
      <c r="S35" s="280">
        <v>0</v>
      </c>
      <c r="T35" s="280">
        <v>3300</v>
      </c>
      <c r="U35" s="280">
        <v>0</v>
      </c>
      <c r="V35" s="280">
        <f t="shared" si="6"/>
        <v>45</v>
      </c>
      <c r="W35" s="280">
        <v>0</v>
      </c>
      <c r="X35" s="280">
        <v>45</v>
      </c>
      <c r="Y35" s="280">
        <v>0</v>
      </c>
      <c r="Z35" s="280">
        <f t="shared" si="7"/>
        <v>260</v>
      </c>
      <c r="AA35" s="280">
        <v>0</v>
      </c>
      <c r="AB35" s="280">
        <v>260</v>
      </c>
      <c r="AC35" s="280">
        <v>0</v>
      </c>
      <c r="AD35" s="280">
        <f t="shared" si="8"/>
        <v>10455</v>
      </c>
      <c r="AE35" s="280">
        <f t="shared" si="9"/>
        <v>0</v>
      </c>
      <c r="AF35" s="280">
        <v>0</v>
      </c>
      <c r="AG35" s="280">
        <v>0</v>
      </c>
      <c r="AH35" s="280">
        <v>0</v>
      </c>
      <c r="AI35" s="280">
        <f t="shared" si="10"/>
        <v>9051</v>
      </c>
      <c r="AJ35" s="280">
        <v>0</v>
      </c>
      <c r="AK35" s="280">
        <v>0</v>
      </c>
      <c r="AL35" s="280">
        <v>9051</v>
      </c>
      <c r="AM35" s="280">
        <f t="shared" si="11"/>
        <v>1304</v>
      </c>
      <c r="AN35" s="280">
        <v>0</v>
      </c>
      <c r="AO35" s="280">
        <v>0</v>
      </c>
      <c r="AP35" s="280">
        <v>1304</v>
      </c>
      <c r="AQ35" s="280">
        <f t="shared" si="12"/>
        <v>8</v>
      </c>
      <c r="AR35" s="280">
        <v>0</v>
      </c>
      <c r="AS35" s="280">
        <v>0</v>
      </c>
      <c r="AT35" s="280">
        <v>8</v>
      </c>
      <c r="AU35" s="280">
        <f t="shared" si="13"/>
        <v>2</v>
      </c>
      <c r="AV35" s="280">
        <v>0</v>
      </c>
      <c r="AW35" s="280">
        <v>0</v>
      </c>
      <c r="AX35" s="280">
        <v>2</v>
      </c>
      <c r="AY35" s="280">
        <f t="shared" si="14"/>
        <v>90</v>
      </c>
      <c r="AZ35" s="280">
        <v>0</v>
      </c>
      <c r="BA35" s="280">
        <v>0</v>
      </c>
      <c r="BB35" s="280">
        <v>90</v>
      </c>
      <c r="BC35" s="280">
        <f t="shared" si="15"/>
        <v>3344</v>
      </c>
      <c r="BD35" s="280">
        <f t="shared" si="16"/>
        <v>2852</v>
      </c>
      <c r="BE35" s="280">
        <v>0</v>
      </c>
      <c r="BF35" s="280">
        <v>372</v>
      </c>
      <c r="BG35" s="280">
        <v>727</v>
      </c>
      <c r="BH35" s="280">
        <v>793</v>
      </c>
      <c r="BI35" s="280">
        <v>1</v>
      </c>
      <c r="BJ35" s="280">
        <v>959</v>
      </c>
      <c r="BK35" s="280">
        <f t="shared" si="17"/>
        <v>492</v>
      </c>
      <c r="BL35" s="280">
        <v>0</v>
      </c>
      <c r="BM35" s="280">
        <v>292</v>
      </c>
      <c r="BN35" s="280">
        <v>94</v>
      </c>
      <c r="BO35" s="280">
        <v>36</v>
      </c>
      <c r="BP35" s="280">
        <v>3</v>
      </c>
      <c r="BQ35" s="280">
        <v>67</v>
      </c>
      <c r="BR35" s="280">
        <f t="shared" si="18"/>
        <v>24004</v>
      </c>
      <c r="BS35" s="280">
        <f t="shared" si="18"/>
        <v>0</v>
      </c>
      <c r="BT35" s="280">
        <f t="shared" si="18"/>
        <v>15602</v>
      </c>
      <c r="BU35" s="280">
        <f t="shared" si="18"/>
        <v>3044</v>
      </c>
      <c r="BV35" s="280">
        <f t="shared" si="18"/>
        <v>4093</v>
      </c>
      <c r="BW35" s="280">
        <f t="shared" si="18"/>
        <v>46</v>
      </c>
      <c r="BX35" s="280">
        <f t="shared" si="18"/>
        <v>1219</v>
      </c>
      <c r="BY35" s="280">
        <f t="shared" si="19"/>
        <v>21152</v>
      </c>
      <c r="BZ35" s="280">
        <f t="shared" si="20"/>
        <v>0</v>
      </c>
      <c r="CA35" s="280">
        <f t="shared" si="21"/>
        <v>15230</v>
      </c>
      <c r="CB35" s="280">
        <f t="shared" si="22"/>
        <v>2317</v>
      </c>
      <c r="CC35" s="280">
        <f t="shared" si="23"/>
        <v>3300</v>
      </c>
      <c r="CD35" s="280">
        <f t="shared" si="24"/>
        <v>45</v>
      </c>
      <c r="CE35" s="280">
        <f t="shared" si="25"/>
        <v>260</v>
      </c>
      <c r="CF35" s="280">
        <f t="shared" si="26"/>
        <v>2852</v>
      </c>
      <c r="CG35" s="280">
        <f t="shared" si="27"/>
        <v>0</v>
      </c>
      <c r="CH35" s="280">
        <f t="shared" si="27"/>
        <v>372</v>
      </c>
      <c r="CI35" s="280">
        <f t="shared" si="27"/>
        <v>727</v>
      </c>
      <c r="CJ35" s="280">
        <f t="shared" si="27"/>
        <v>793</v>
      </c>
      <c r="CK35" s="280">
        <f t="shared" si="27"/>
        <v>1</v>
      </c>
      <c r="CL35" s="280">
        <f t="shared" si="27"/>
        <v>959</v>
      </c>
      <c r="CM35" s="280">
        <f t="shared" si="28"/>
        <v>10947</v>
      </c>
      <c r="CN35" s="280">
        <f t="shared" si="28"/>
        <v>0</v>
      </c>
      <c r="CO35" s="280">
        <f t="shared" si="28"/>
        <v>9343</v>
      </c>
      <c r="CP35" s="280">
        <f t="shared" si="28"/>
        <v>1398</v>
      </c>
      <c r="CQ35" s="280">
        <f t="shared" si="28"/>
        <v>44</v>
      </c>
      <c r="CR35" s="280">
        <f t="shared" si="28"/>
        <v>5</v>
      </c>
      <c r="CS35" s="280">
        <f t="shared" si="28"/>
        <v>157</v>
      </c>
      <c r="CT35" s="280">
        <f t="shared" si="29"/>
        <v>10455</v>
      </c>
      <c r="CU35" s="280">
        <f t="shared" si="30"/>
        <v>0</v>
      </c>
      <c r="CV35" s="280">
        <f t="shared" si="31"/>
        <v>9051</v>
      </c>
      <c r="CW35" s="280">
        <f t="shared" si="32"/>
        <v>1304</v>
      </c>
      <c r="CX35" s="280">
        <f t="shared" si="33"/>
        <v>8</v>
      </c>
      <c r="CY35" s="280">
        <f t="shared" si="34"/>
        <v>2</v>
      </c>
      <c r="CZ35" s="280">
        <f t="shared" si="35"/>
        <v>90</v>
      </c>
      <c r="DA35" s="280">
        <f t="shared" si="36"/>
        <v>492</v>
      </c>
      <c r="DB35" s="280">
        <f t="shared" si="37"/>
        <v>0</v>
      </c>
      <c r="DC35" s="280">
        <f t="shared" si="37"/>
        <v>292</v>
      </c>
      <c r="DD35" s="280">
        <f t="shared" si="37"/>
        <v>94</v>
      </c>
      <c r="DE35" s="280">
        <f t="shared" si="37"/>
        <v>36</v>
      </c>
      <c r="DF35" s="280">
        <f t="shared" si="37"/>
        <v>3</v>
      </c>
      <c r="DG35" s="280">
        <f t="shared" si="37"/>
        <v>67</v>
      </c>
      <c r="DH35" s="280">
        <v>0</v>
      </c>
      <c r="DI35" s="280">
        <f t="shared" si="38"/>
        <v>0</v>
      </c>
      <c r="DJ35" s="280">
        <v>0</v>
      </c>
      <c r="DK35" s="280">
        <v>0</v>
      </c>
      <c r="DL35" s="280">
        <v>0</v>
      </c>
      <c r="DM35" s="280">
        <v>0</v>
      </c>
    </row>
    <row r="36" spans="1:117" s="275" customFormat="1" ht="12" customHeight="1">
      <c r="A36" s="270" t="s">
        <v>502</v>
      </c>
      <c r="B36" s="271" t="s">
        <v>560</v>
      </c>
      <c r="C36" s="270" t="s">
        <v>561</v>
      </c>
      <c r="D36" s="280">
        <f t="shared" si="0"/>
        <v>10856</v>
      </c>
      <c r="E36" s="280">
        <f t="shared" si="1"/>
        <v>7256</v>
      </c>
      <c r="F36" s="280">
        <f t="shared" si="2"/>
        <v>0</v>
      </c>
      <c r="G36" s="280">
        <v>0</v>
      </c>
      <c r="H36" s="280">
        <v>0</v>
      </c>
      <c r="I36" s="280">
        <v>0</v>
      </c>
      <c r="J36" s="280">
        <f t="shared" si="3"/>
        <v>5984</v>
      </c>
      <c r="K36" s="280">
        <v>0</v>
      </c>
      <c r="L36" s="280">
        <v>5984</v>
      </c>
      <c r="M36" s="280">
        <v>0</v>
      </c>
      <c r="N36" s="280">
        <f t="shared" si="4"/>
        <v>444</v>
      </c>
      <c r="O36" s="280">
        <v>0</v>
      </c>
      <c r="P36" s="280">
        <v>444</v>
      </c>
      <c r="Q36" s="280">
        <v>0</v>
      </c>
      <c r="R36" s="280">
        <f t="shared" si="5"/>
        <v>826</v>
      </c>
      <c r="S36" s="280">
        <v>0</v>
      </c>
      <c r="T36" s="280">
        <v>826</v>
      </c>
      <c r="U36" s="280">
        <v>0</v>
      </c>
      <c r="V36" s="280">
        <f t="shared" si="6"/>
        <v>0</v>
      </c>
      <c r="W36" s="280">
        <v>0</v>
      </c>
      <c r="X36" s="280">
        <v>0</v>
      </c>
      <c r="Y36" s="280">
        <v>0</v>
      </c>
      <c r="Z36" s="280">
        <f t="shared" si="7"/>
        <v>2</v>
      </c>
      <c r="AA36" s="280">
        <v>2</v>
      </c>
      <c r="AB36" s="280">
        <v>0</v>
      </c>
      <c r="AC36" s="280">
        <v>0</v>
      </c>
      <c r="AD36" s="280">
        <f t="shared" si="8"/>
        <v>1823</v>
      </c>
      <c r="AE36" s="280">
        <f t="shared" si="9"/>
        <v>0</v>
      </c>
      <c r="AF36" s="280">
        <v>0</v>
      </c>
      <c r="AG36" s="280">
        <v>0</v>
      </c>
      <c r="AH36" s="280">
        <v>0</v>
      </c>
      <c r="AI36" s="280">
        <f t="shared" si="10"/>
        <v>1823</v>
      </c>
      <c r="AJ36" s="280">
        <v>0</v>
      </c>
      <c r="AK36" s="280">
        <v>0</v>
      </c>
      <c r="AL36" s="280">
        <v>1823</v>
      </c>
      <c r="AM36" s="280">
        <f t="shared" si="11"/>
        <v>0</v>
      </c>
      <c r="AN36" s="280">
        <v>0</v>
      </c>
      <c r="AO36" s="280">
        <v>0</v>
      </c>
      <c r="AP36" s="280">
        <v>0</v>
      </c>
      <c r="AQ36" s="280">
        <f t="shared" si="12"/>
        <v>0</v>
      </c>
      <c r="AR36" s="280">
        <v>0</v>
      </c>
      <c r="AS36" s="280">
        <v>0</v>
      </c>
      <c r="AT36" s="280">
        <v>0</v>
      </c>
      <c r="AU36" s="280">
        <f t="shared" si="13"/>
        <v>0</v>
      </c>
      <c r="AV36" s="280">
        <v>0</v>
      </c>
      <c r="AW36" s="280">
        <v>0</v>
      </c>
      <c r="AX36" s="280">
        <v>0</v>
      </c>
      <c r="AY36" s="280">
        <f t="shared" si="14"/>
        <v>0</v>
      </c>
      <c r="AZ36" s="280">
        <v>0</v>
      </c>
      <c r="BA36" s="280">
        <v>0</v>
      </c>
      <c r="BB36" s="280">
        <v>0</v>
      </c>
      <c r="BC36" s="280">
        <f t="shared" si="15"/>
        <v>1777</v>
      </c>
      <c r="BD36" s="280">
        <f t="shared" si="16"/>
        <v>1335</v>
      </c>
      <c r="BE36" s="280">
        <v>0</v>
      </c>
      <c r="BF36" s="280">
        <v>848</v>
      </c>
      <c r="BG36" s="280">
        <v>174</v>
      </c>
      <c r="BH36" s="280">
        <v>64</v>
      </c>
      <c r="BI36" s="280">
        <v>0</v>
      </c>
      <c r="BJ36" s="280">
        <v>249</v>
      </c>
      <c r="BK36" s="280">
        <f t="shared" si="17"/>
        <v>442</v>
      </c>
      <c r="BL36" s="280">
        <v>0</v>
      </c>
      <c r="BM36" s="280">
        <v>425</v>
      </c>
      <c r="BN36" s="280">
        <v>5</v>
      </c>
      <c r="BO36" s="280">
        <v>5</v>
      </c>
      <c r="BP36" s="280">
        <v>0</v>
      </c>
      <c r="BQ36" s="280">
        <v>7</v>
      </c>
      <c r="BR36" s="280">
        <f t="shared" si="18"/>
        <v>8591</v>
      </c>
      <c r="BS36" s="280">
        <f t="shared" si="18"/>
        <v>0</v>
      </c>
      <c r="BT36" s="280">
        <f t="shared" si="18"/>
        <v>6832</v>
      </c>
      <c r="BU36" s="280">
        <f t="shared" si="18"/>
        <v>618</v>
      </c>
      <c r="BV36" s="280">
        <f t="shared" si="18"/>
        <v>890</v>
      </c>
      <c r="BW36" s="280">
        <f t="shared" si="18"/>
        <v>0</v>
      </c>
      <c r="BX36" s="280">
        <f t="shared" si="18"/>
        <v>251</v>
      </c>
      <c r="BY36" s="280">
        <f t="shared" si="19"/>
        <v>7256</v>
      </c>
      <c r="BZ36" s="280">
        <f t="shared" si="20"/>
        <v>0</v>
      </c>
      <c r="CA36" s="280">
        <f t="shared" si="21"/>
        <v>5984</v>
      </c>
      <c r="CB36" s="280">
        <f t="shared" si="22"/>
        <v>444</v>
      </c>
      <c r="CC36" s="280">
        <f t="shared" si="23"/>
        <v>826</v>
      </c>
      <c r="CD36" s="280">
        <f t="shared" si="24"/>
        <v>0</v>
      </c>
      <c r="CE36" s="280">
        <f t="shared" si="25"/>
        <v>2</v>
      </c>
      <c r="CF36" s="280">
        <f t="shared" si="26"/>
        <v>1335</v>
      </c>
      <c r="CG36" s="280">
        <f t="shared" si="27"/>
        <v>0</v>
      </c>
      <c r="CH36" s="280">
        <f t="shared" si="27"/>
        <v>848</v>
      </c>
      <c r="CI36" s="280">
        <f t="shared" si="27"/>
        <v>174</v>
      </c>
      <c r="CJ36" s="280">
        <f t="shared" si="27"/>
        <v>64</v>
      </c>
      <c r="CK36" s="280">
        <f t="shared" si="27"/>
        <v>0</v>
      </c>
      <c r="CL36" s="280">
        <f t="shared" si="27"/>
        <v>249</v>
      </c>
      <c r="CM36" s="280">
        <f t="shared" si="28"/>
        <v>2265</v>
      </c>
      <c r="CN36" s="280">
        <f t="shared" si="28"/>
        <v>0</v>
      </c>
      <c r="CO36" s="280">
        <f t="shared" si="28"/>
        <v>2248</v>
      </c>
      <c r="CP36" s="280">
        <f t="shared" si="28"/>
        <v>5</v>
      </c>
      <c r="CQ36" s="280">
        <f t="shared" si="28"/>
        <v>5</v>
      </c>
      <c r="CR36" s="280">
        <f t="shared" si="28"/>
        <v>0</v>
      </c>
      <c r="CS36" s="280">
        <f t="shared" si="28"/>
        <v>7</v>
      </c>
      <c r="CT36" s="280">
        <f t="shared" si="29"/>
        <v>1823</v>
      </c>
      <c r="CU36" s="280">
        <f t="shared" si="30"/>
        <v>0</v>
      </c>
      <c r="CV36" s="280">
        <f t="shared" si="31"/>
        <v>1823</v>
      </c>
      <c r="CW36" s="280">
        <f t="shared" si="32"/>
        <v>0</v>
      </c>
      <c r="CX36" s="280">
        <f t="shared" si="33"/>
        <v>0</v>
      </c>
      <c r="CY36" s="280">
        <f t="shared" si="34"/>
        <v>0</v>
      </c>
      <c r="CZ36" s="280">
        <f t="shared" si="35"/>
        <v>0</v>
      </c>
      <c r="DA36" s="280">
        <f t="shared" si="36"/>
        <v>442</v>
      </c>
      <c r="DB36" s="280">
        <f t="shared" si="37"/>
        <v>0</v>
      </c>
      <c r="DC36" s="280">
        <f t="shared" si="37"/>
        <v>425</v>
      </c>
      <c r="DD36" s="280">
        <f t="shared" si="37"/>
        <v>5</v>
      </c>
      <c r="DE36" s="280">
        <f t="shared" si="37"/>
        <v>5</v>
      </c>
      <c r="DF36" s="280">
        <f t="shared" si="37"/>
        <v>0</v>
      </c>
      <c r="DG36" s="280">
        <f t="shared" si="37"/>
        <v>7</v>
      </c>
      <c r="DH36" s="280">
        <v>0</v>
      </c>
      <c r="DI36" s="280">
        <f t="shared" si="38"/>
        <v>6</v>
      </c>
      <c r="DJ36" s="280">
        <v>6</v>
      </c>
      <c r="DK36" s="280">
        <v>0</v>
      </c>
      <c r="DL36" s="280">
        <v>0</v>
      </c>
      <c r="DM36" s="280">
        <v>0</v>
      </c>
    </row>
    <row r="37" spans="1:117" s="275" customFormat="1" ht="12" customHeight="1">
      <c r="A37" s="270" t="s">
        <v>502</v>
      </c>
      <c r="B37" s="271" t="s">
        <v>562</v>
      </c>
      <c r="C37" s="270" t="s">
        <v>563</v>
      </c>
      <c r="D37" s="280">
        <f t="shared" si="0"/>
        <v>12146</v>
      </c>
      <c r="E37" s="280">
        <f t="shared" si="1"/>
        <v>8816</v>
      </c>
      <c r="F37" s="280">
        <f t="shared" si="2"/>
        <v>0</v>
      </c>
      <c r="G37" s="280">
        <v>0</v>
      </c>
      <c r="H37" s="280">
        <v>0</v>
      </c>
      <c r="I37" s="280">
        <v>0</v>
      </c>
      <c r="J37" s="280">
        <f t="shared" si="3"/>
        <v>7458</v>
      </c>
      <c r="K37" s="280">
        <v>0</v>
      </c>
      <c r="L37" s="280">
        <v>7458</v>
      </c>
      <c r="M37" s="280">
        <v>0</v>
      </c>
      <c r="N37" s="280">
        <f t="shared" si="4"/>
        <v>927</v>
      </c>
      <c r="O37" s="280">
        <v>0</v>
      </c>
      <c r="P37" s="280">
        <v>927</v>
      </c>
      <c r="Q37" s="280">
        <v>0</v>
      </c>
      <c r="R37" s="280">
        <f t="shared" si="5"/>
        <v>427</v>
      </c>
      <c r="S37" s="280">
        <v>0</v>
      </c>
      <c r="T37" s="280">
        <v>427</v>
      </c>
      <c r="U37" s="280">
        <v>0</v>
      </c>
      <c r="V37" s="280">
        <f t="shared" si="6"/>
        <v>0</v>
      </c>
      <c r="W37" s="280">
        <v>0</v>
      </c>
      <c r="X37" s="280">
        <v>0</v>
      </c>
      <c r="Y37" s="280">
        <v>0</v>
      </c>
      <c r="Z37" s="280">
        <f t="shared" si="7"/>
        <v>4</v>
      </c>
      <c r="AA37" s="280">
        <v>0</v>
      </c>
      <c r="AB37" s="280">
        <v>4</v>
      </c>
      <c r="AC37" s="280">
        <v>0</v>
      </c>
      <c r="AD37" s="280">
        <f t="shared" si="8"/>
        <v>1278</v>
      </c>
      <c r="AE37" s="280">
        <f t="shared" si="9"/>
        <v>0</v>
      </c>
      <c r="AF37" s="280">
        <v>0</v>
      </c>
      <c r="AG37" s="280">
        <v>0</v>
      </c>
      <c r="AH37" s="280">
        <v>0</v>
      </c>
      <c r="AI37" s="280">
        <f t="shared" si="10"/>
        <v>1242</v>
      </c>
      <c r="AJ37" s="280">
        <v>0</v>
      </c>
      <c r="AK37" s="280">
        <v>0</v>
      </c>
      <c r="AL37" s="280">
        <v>1242</v>
      </c>
      <c r="AM37" s="280">
        <f t="shared" si="11"/>
        <v>35</v>
      </c>
      <c r="AN37" s="280">
        <v>0</v>
      </c>
      <c r="AO37" s="280">
        <v>0</v>
      </c>
      <c r="AP37" s="280">
        <v>35</v>
      </c>
      <c r="AQ37" s="280">
        <f t="shared" si="12"/>
        <v>1</v>
      </c>
      <c r="AR37" s="280">
        <v>0</v>
      </c>
      <c r="AS37" s="280">
        <v>0</v>
      </c>
      <c r="AT37" s="280">
        <v>1</v>
      </c>
      <c r="AU37" s="280">
        <f t="shared" si="13"/>
        <v>0</v>
      </c>
      <c r="AV37" s="280">
        <v>0</v>
      </c>
      <c r="AW37" s="280">
        <v>0</v>
      </c>
      <c r="AX37" s="280">
        <v>0</v>
      </c>
      <c r="AY37" s="280">
        <f t="shared" si="14"/>
        <v>0</v>
      </c>
      <c r="AZ37" s="280">
        <v>0</v>
      </c>
      <c r="BA37" s="280">
        <v>0</v>
      </c>
      <c r="BB37" s="280">
        <v>0</v>
      </c>
      <c r="BC37" s="280">
        <f t="shared" si="15"/>
        <v>2052</v>
      </c>
      <c r="BD37" s="280">
        <f t="shared" si="16"/>
        <v>1614</v>
      </c>
      <c r="BE37" s="280">
        <v>0</v>
      </c>
      <c r="BF37" s="280">
        <v>886</v>
      </c>
      <c r="BG37" s="280">
        <v>291</v>
      </c>
      <c r="BH37" s="280">
        <v>105</v>
      </c>
      <c r="BI37" s="280">
        <v>0</v>
      </c>
      <c r="BJ37" s="280">
        <v>332</v>
      </c>
      <c r="BK37" s="280">
        <f t="shared" si="17"/>
        <v>438</v>
      </c>
      <c r="BL37" s="280">
        <v>0</v>
      </c>
      <c r="BM37" s="280">
        <v>375</v>
      </c>
      <c r="BN37" s="280">
        <v>23</v>
      </c>
      <c r="BO37" s="280">
        <v>39</v>
      </c>
      <c r="BP37" s="280">
        <v>0</v>
      </c>
      <c r="BQ37" s="280">
        <v>1</v>
      </c>
      <c r="BR37" s="280">
        <f t="shared" si="18"/>
        <v>10430</v>
      </c>
      <c r="BS37" s="280">
        <f t="shared" si="18"/>
        <v>0</v>
      </c>
      <c r="BT37" s="280">
        <f t="shared" si="18"/>
        <v>8344</v>
      </c>
      <c r="BU37" s="280">
        <f t="shared" si="18"/>
        <v>1218</v>
      </c>
      <c r="BV37" s="280">
        <f t="shared" si="18"/>
        <v>532</v>
      </c>
      <c r="BW37" s="280">
        <f t="shared" si="18"/>
        <v>0</v>
      </c>
      <c r="BX37" s="280">
        <f t="shared" si="18"/>
        <v>336</v>
      </c>
      <c r="BY37" s="280">
        <f t="shared" si="19"/>
        <v>8816</v>
      </c>
      <c r="BZ37" s="280">
        <f t="shared" si="20"/>
        <v>0</v>
      </c>
      <c r="CA37" s="280">
        <f t="shared" si="21"/>
        <v>7458</v>
      </c>
      <c r="CB37" s="280">
        <f t="shared" si="22"/>
        <v>927</v>
      </c>
      <c r="CC37" s="280">
        <f t="shared" si="23"/>
        <v>427</v>
      </c>
      <c r="CD37" s="280">
        <f t="shared" si="24"/>
        <v>0</v>
      </c>
      <c r="CE37" s="280">
        <f t="shared" si="25"/>
        <v>4</v>
      </c>
      <c r="CF37" s="280">
        <f t="shared" si="26"/>
        <v>1614</v>
      </c>
      <c r="CG37" s="280">
        <f t="shared" si="27"/>
        <v>0</v>
      </c>
      <c r="CH37" s="280">
        <f t="shared" si="27"/>
        <v>886</v>
      </c>
      <c r="CI37" s="280">
        <f t="shared" si="27"/>
        <v>291</v>
      </c>
      <c r="CJ37" s="280">
        <f t="shared" si="27"/>
        <v>105</v>
      </c>
      <c r="CK37" s="280">
        <f t="shared" si="27"/>
        <v>0</v>
      </c>
      <c r="CL37" s="280">
        <f t="shared" si="27"/>
        <v>332</v>
      </c>
      <c r="CM37" s="280">
        <f t="shared" si="28"/>
        <v>1716</v>
      </c>
      <c r="CN37" s="280">
        <f t="shared" si="28"/>
        <v>0</v>
      </c>
      <c r="CO37" s="280">
        <f t="shared" si="28"/>
        <v>1617</v>
      </c>
      <c r="CP37" s="280">
        <f t="shared" si="28"/>
        <v>58</v>
      </c>
      <c r="CQ37" s="280">
        <f t="shared" si="28"/>
        <v>40</v>
      </c>
      <c r="CR37" s="280">
        <f t="shared" si="28"/>
        <v>0</v>
      </c>
      <c r="CS37" s="280">
        <f t="shared" si="28"/>
        <v>1</v>
      </c>
      <c r="CT37" s="280">
        <f t="shared" si="29"/>
        <v>1278</v>
      </c>
      <c r="CU37" s="280">
        <f t="shared" si="30"/>
        <v>0</v>
      </c>
      <c r="CV37" s="280">
        <f t="shared" si="31"/>
        <v>1242</v>
      </c>
      <c r="CW37" s="280">
        <f t="shared" si="32"/>
        <v>35</v>
      </c>
      <c r="CX37" s="280">
        <f t="shared" si="33"/>
        <v>1</v>
      </c>
      <c r="CY37" s="280">
        <f t="shared" si="34"/>
        <v>0</v>
      </c>
      <c r="CZ37" s="280">
        <f t="shared" si="35"/>
        <v>0</v>
      </c>
      <c r="DA37" s="280">
        <f t="shared" si="36"/>
        <v>438</v>
      </c>
      <c r="DB37" s="280">
        <f t="shared" si="37"/>
        <v>0</v>
      </c>
      <c r="DC37" s="280">
        <f t="shared" si="37"/>
        <v>375</v>
      </c>
      <c r="DD37" s="280">
        <f t="shared" si="37"/>
        <v>23</v>
      </c>
      <c r="DE37" s="280">
        <f t="shared" si="37"/>
        <v>39</v>
      </c>
      <c r="DF37" s="280">
        <f t="shared" si="37"/>
        <v>0</v>
      </c>
      <c r="DG37" s="280">
        <f t="shared" si="37"/>
        <v>1</v>
      </c>
      <c r="DH37" s="280">
        <v>0</v>
      </c>
      <c r="DI37" s="280">
        <f t="shared" si="38"/>
        <v>6</v>
      </c>
      <c r="DJ37" s="280">
        <v>0</v>
      </c>
      <c r="DK37" s="280">
        <v>0</v>
      </c>
      <c r="DL37" s="280">
        <v>0</v>
      </c>
      <c r="DM37" s="280">
        <v>6</v>
      </c>
    </row>
    <row r="38" spans="1:117" s="275" customFormat="1" ht="12" customHeight="1">
      <c r="A38" s="270" t="s">
        <v>502</v>
      </c>
      <c r="B38" s="271" t="s">
        <v>564</v>
      </c>
      <c r="C38" s="270" t="s">
        <v>565</v>
      </c>
      <c r="D38" s="280">
        <f t="shared" si="0"/>
        <v>12016</v>
      </c>
      <c r="E38" s="280">
        <f t="shared" si="1"/>
        <v>10559</v>
      </c>
      <c r="F38" s="280">
        <f t="shared" si="2"/>
        <v>0</v>
      </c>
      <c r="G38" s="280">
        <v>0</v>
      </c>
      <c r="H38" s="280">
        <v>0</v>
      </c>
      <c r="I38" s="280">
        <v>0</v>
      </c>
      <c r="J38" s="280">
        <f t="shared" si="3"/>
        <v>6613</v>
      </c>
      <c r="K38" s="280">
        <v>11</v>
      </c>
      <c r="L38" s="280">
        <v>6602</v>
      </c>
      <c r="M38" s="280">
        <v>0</v>
      </c>
      <c r="N38" s="280">
        <f t="shared" si="4"/>
        <v>1917</v>
      </c>
      <c r="O38" s="280">
        <v>1</v>
      </c>
      <c r="P38" s="280">
        <v>1916</v>
      </c>
      <c r="Q38" s="280">
        <v>0</v>
      </c>
      <c r="R38" s="280">
        <f t="shared" si="5"/>
        <v>1354</v>
      </c>
      <c r="S38" s="280">
        <v>9</v>
      </c>
      <c r="T38" s="280">
        <v>1345</v>
      </c>
      <c r="U38" s="280">
        <v>0</v>
      </c>
      <c r="V38" s="280">
        <f t="shared" si="6"/>
        <v>0</v>
      </c>
      <c r="W38" s="280">
        <v>0</v>
      </c>
      <c r="X38" s="280">
        <v>0</v>
      </c>
      <c r="Y38" s="280">
        <v>0</v>
      </c>
      <c r="Z38" s="280">
        <f t="shared" si="7"/>
        <v>675</v>
      </c>
      <c r="AA38" s="280">
        <v>4</v>
      </c>
      <c r="AB38" s="280">
        <v>671</v>
      </c>
      <c r="AC38" s="280">
        <v>0</v>
      </c>
      <c r="AD38" s="280">
        <f t="shared" si="8"/>
        <v>1419</v>
      </c>
      <c r="AE38" s="280">
        <f t="shared" si="9"/>
        <v>0</v>
      </c>
      <c r="AF38" s="280">
        <v>0</v>
      </c>
      <c r="AG38" s="280">
        <v>0</v>
      </c>
      <c r="AH38" s="280">
        <v>0</v>
      </c>
      <c r="AI38" s="280">
        <f t="shared" si="10"/>
        <v>1330</v>
      </c>
      <c r="AJ38" s="280">
        <v>0</v>
      </c>
      <c r="AK38" s="280">
        <v>0</v>
      </c>
      <c r="AL38" s="280">
        <v>1330</v>
      </c>
      <c r="AM38" s="280">
        <f t="shared" si="11"/>
        <v>80</v>
      </c>
      <c r="AN38" s="280">
        <v>0</v>
      </c>
      <c r="AO38" s="280">
        <v>0</v>
      </c>
      <c r="AP38" s="280">
        <v>80</v>
      </c>
      <c r="AQ38" s="280">
        <f t="shared" si="12"/>
        <v>9</v>
      </c>
      <c r="AR38" s="280">
        <v>0</v>
      </c>
      <c r="AS38" s="280">
        <v>0</v>
      </c>
      <c r="AT38" s="280">
        <v>9</v>
      </c>
      <c r="AU38" s="280">
        <f t="shared" si="13"/>
        <v>0</v>
      </c>
      <c r="AV38" s="280">
        <v>0</v>
      </c>
      <c r="AW38" s="280">
        <v>0</v>
      </c>
      <c r="AX38" s="280">
        <v>0</v>
      </c>
      <c r="AY38" s="280">
        <f t="shared" si="14"/>
        <v>0</v>
      </c>
      <c r="AZ38" s="280">
        <v>0</v>
      </c>
      <c r="BA38" s="280">
        <v>0</v>
      </c>
      <c r="BB38" s="280">
        <v>0</v>
      </c>
      <c r="BC38" s="280">
        <f t="shared" si="15"/>
        <v>38</v>
      </c>
      <c r="BD38" s="280">
        <f t="shared" si="16"/>
        <v>22</v>
      </c>
      <c r="BE38" s="280">
        <v>0</v>
      </c>
      <c r="BF38" s="280">
        <v>3</v>
      </c>
      <c r="BG38" s="280">
        <v>0</v>
      </c>
      <c r="BH38" s="280">
        <v>0</v>
      </c>
      <c r="BI38" s="280">
        <v>0</v>
      </c>
      <c r="BJ38" s="280">
        <v>19</v>
      </c>
      <c r="BK38" s="280">
        <f t="shared" si="17"/>
        <v>16</v>
      </c>
      <c r="BL38" s="280">
        <v>0</v>
      </c>
      <c r="BM38" s="280">
        <v>15</v>
      </c>
      <c r="BN38" s="280">
        <v>1</v>
      </c>
      <c r="BO38" s="280">
        <v>0</v>
      </c>
      <c r="BP38" s="280">
        <v>0</v>
      </c>
      <c r="BQ38" s="280">
        <v>0</v>
      </c>
      <c r="BR38" s="280">
        <f t="shared" si="18"/>
        <v>10581</v>
      </c>
      <c r="BS38" s="280">
        <f t="shared" si="18"/>
        <v>0</v>
      </c>
      <c r="BT38" s="280">
        <f t="shared" si="18"/>
        <v>6616</v>
      </c>
      <c r="BU38" s="280">
        <f t="shared" si="18"/>
        <v>1917</v>
      </c>
      <c r="BV38" s="280">
        <f t="shared" si="18"/>
        <v>1354</v>
      </c>
      <c r="BW38" s="280">
        <f t="shared" si="18"/>
        <v>0</v>
      </c>
      <c r="BX38" s="280">
        <f t="shared" si="18"/>
        <v>694</v>
      </c>
      <c r="BY38" s="280">
        <f t="shared" si="19"/>
        <v>10559</v>
      </c>
      <c r="BZ38" s="280">
        <f t="shared" si="20"/>
        <v>0</v>
      </c>
      <c r="CA38" s="280">
        <f t="shared" si="21"/>
        <v>6613</v>
      </c>
      <c r="CB38" s="280">
        <f t="shared" si="22"/>
        <v>1917</v>
      </c>
      <c r="CC38" s="280">
        <f t="shared" si="23"/>
        <v>1354</v>
      </c>
      <c r="CD38" s="280">
        <f t="shared" si="24"/>
        <v>0</v>
      </c>
      <c r="CE38" s="280">
        <f t="shared" si="25"/>
        <v>675</v>
      </c>
      <c r="CF38" s="280">
        <f t="shared" si="26"/>
        <v>22</v>
      </c>
      <c r="CG38" s="280">
        <f t="shared" si="27"/>
        <v>0</v>
      </c>
      <c r="CH38" s="280">
        <f t="shared" si="27"/>
        <v>3</v>
      </c>
      <c r="CI38" s="280">
        <f t="shared" si="27"/>
        <v>0</v>
      </c>
      <c r="CJ38" s="280">
        <f t="shared" si="27"/>
        <v>0</v>
      </c>
      <c r="CK38" s="280">
        <f t="shared" si="27"/>
        <v>0</v>
      </c>
      <c r="CL38" s="280">
        <f t="shared" si="27"/>
        <v>19</v>
      </c>
      <c r="CM38" s="280">
        <f t="shared" si="28"/>
        <v>1435</v>
      </c>
      <c r="CN38" s="280">
        <f t="shared" si="28"/>
        <v>0</v>
      </c>
      <c r="CO38" s="280">
        <f t="shared" si="28"/>
        <v>1345</v>
      </c>
      <c r="CP38" s="280">
        <f t="shared" si="28"/>
        <v>81</v>
      </c>
      <c r="CQ38" s="280">
        <f t="shared" si="28"/>
        <v>9</v>
      </c>
      <c r="CR38" s="280">
        <f t="shared" si="28"/>
        <v>0</v>
      </c>
      <c r="CS38" s="280">
        <f t="shared" si="28"/>
        <v>0</v>
      </c>
      <c r="CT38" s="280">
        <f t="shared" si="29"/>
        <v>1419</v>
      </c>
      <c r="CU38" s="280">
        <f t="shared" si="30"/>
        <v>0</v>
      </c>
      <c r="CV38" s="280">
        <f t="shared" si="31"/>
        <v>1330</v>
      </c>
      <c r="CW38" s="280">
        <f t="shared" si="32"/>
        <v>80</v>
      </c>
      <c r="CX38" s="280">
        <f t="shared" si="33"/>
        <v>9</v>
      </c>
      <c r="CY38" s="280">
        <f t="shared" si="34"/>
        <v>0</v>
      </c>
      <c r="CZ38" s="280">
        <f t="shared" si="35"/>
        <v>0</v>
      </c>
      <c r="DA38" s="280">
        <f t="shared" si="36"/>
        <v>16</v>
      </c>
      <c r="DB38" s="280">
        <f t="shared" si="37"/>
        <v>0</v>
      </c>
      <c r="DC38" s="280">
        <f t="shared" si="37"/>
        <v>15</v>
      </c>
      <c r="DD38" s="280">
        <f t="shared" si="37"/>
        <v>1</v>
      </c>
      <c r="DE38" s="280">
        <f t="shared" si="37"/>
        <v>0</v>
      </c>
      <c r="DF38" s="280">
        <f t="shared" si="37"/>
        <v>0</v>
      </c>
      <c r="DG38" s="280">
        <f t="shared" si="37"/>
        <v>0</v>
      </c>
      <c r="DH38" s="280">
        <v>0</v>
      </c>
      <c r="DI38" s="280">
        <f t="shared" si="38"/>
        <v>0</v>
      </c>
      <c r="DJ38" s="280">
        <v>0</v>
      </c>
      <c r="DK38" s="280">
        <v>0</v>
      </c>
      <c r="DL38" s="280">
        <v>0</v>
      </c>
      <c r="DM38" s="280">
        <v>0</v>
      </c>
    </row>
    <row r="39" spans="1:117" s="275" customFormat="1" ht="12" customHeight="1">
      <c r="A39" s="270" t="s">
        <v>502</v>
      </c>
      <c r="B39" s="271" t="s">
        <v>566</v>
      </c>
      <c r="C39" s="270" t="s">
        <v>567</v>
      </c>
      <c r="D39" s="280">
        <f t="shared" si="0"/>
        <v>15199</v>
      </c>
      <c r="E39" s="280">
        <f t="shared" si="1"/>
        <v>10487</v>
      </c>
      <c r="F39" s="280">
        <f t="shared" si="2"/>
        <v>0</v>
      </c>
      <c r="G39" s="280">
        <v>0</v>
      </c>
      <c r="H39" s="280">
        <v>0</v>
      </c>
      <c r="I39" s="280">
        <v>0</v>
      </c>
      <c r="J39" s="280">
        <f t="shared" si="3"/>
        <v>9118</v>
      </c>
      <c r="K39" s="280">
        <v>11</v>
      </c>
      <c r="L39" s="280">
        <v>9107</v>
      </c>
      <c r="M39" s="280">
        <v>0</v>
      </c>
      <c r="N39" s="280">
        <f t="shared" si="4"/>
        <v>663</v>
      </c>
      <c r="O39" s="280">
        <v>7</v>
      </c>
      <c r="P39" s="280">
        <v>656</v>
      </c>
      <c r="Q39" s="280">
        <v>0</v>
      </c>
      <c r="R39" s="280">
        <f t="shared" si="5"/>
        <v>682</v>
      </c>
      <c r="S39" s="280">
        <v>0</v>
      </c>
      <c r="T39" s="280">
        <v>682</v>
      </c>
      <c r="U39" s="280">
        <v>0</v>
      </c>
      <c r="V39" s="280">
        <f t="shared" si="6"/>
        <v>0</v>
      </c>
      <c r="W39" s="280">
        <v>0</v>
      </c>
      <c r="X39" s="280">
        <v>0</v>
      </c>
      <c r="Y39" s="280">
        <v>0</v>
      </c>
      <c r="Z39" s="280">
        <f t="shared" si="7"/>
        <v>24</v>
      </c>
      <c r="AA39" s="280">
        <v>1</v>
      </c>
      <c r="AB39" s="280">
        <v>23</v>
      </c>
      <c r="AC39" s="280">
        <v>0</v>
      </c>
      <c r="AD39" s="280">
        <f t="shared" si="8"/>
        <v>2235</v>
      </c>
      <c r="AE39" s="280">
        <f t="shared" si="9"/>
        <v>0</v>
      </c>
      <c r="AF39" s="280">
        <v>0</v>
      </c>
      <c r="AG39" s="280">
        <v>0</v>
      </c>
      <c r="AH39" s="280">
        <v>0</v>
      </c>
      <c r="AI39" s="280">
        <f t="shared" si="10"/>
        <v>2201</v>
      </c>
      <c r="AJ39" s="280">
        <v>0</v>
      </c>
      <c r="AK39" s="280">
        <v>0</v>
      </c>
      <c r="AL39" s="280">
        <v>2201</v>
      </c>
      <c r="AM39" s="280">
        <f t="shared" si="11"/>
        <v>32</v>
      </c>
      <c r="AN39" s="280">
        <v>0</v>
      </c>
      <c r="AO39" s="280">
        <v>0</v>
      </c>
      <c r="AP39" s="280">
        <v>32</v>
      </c>
      <c r="AQ39" s="280">
        <f t="shared" si="12"/>
        <v>0</v>
      </c>
      <c r="AR39" s="280">
        <v>0</v>
      </c>
      <c r="AS39" s="280">
        <v>0</v>
      </c>
      <c r="AT39" s="280">
        <v>0</v>
      </c>
      <c r="AU39" s="280">
        <f t="shared" si="13"/>
        <v>0</v>
      </c>
      <c r="AV39" s="280">
        <v>0</v>
      </c>
      <c r="AW39" s="280">
        <v>0</v>
      </c>
      <c r="AX39" s="280">
        <v>0</v>
      </c>
      <c r="AY39" s="280">
        <f t="shared" si="14"/>
        <v>2</v>
      </c>
      <c r="AZ39" s="280">
        <v>0</v>
      </c>
      <c r="BA39" s="280">
        <v>0</v>
      </c>
      <c r="BB39" s="280">
        <v>2</v>
      </c>
      <c r="BC39" s="280">
        <f t="shared" si="15"/>
        <v>2477</v>
      </c>
      <c r="BD39" s="280">
        <f t="shared" si="16"/>
        <v>1060</v>
      </c>
      <c r="BE39" s="280">
        <v>0</v>
      </c>
      <c r="BF39" s="280">
        <v>865</v>
      </c>
      <c r="BG39" s="280">
        <v>88</v>
      </c>
      <c r="BH39" s="280">
        <v>3</v>
      </c>
      <c r="BI39" s="280">
        <v>0</v>
      </c>
      <c r="BJ39" s="280">
        <v>104</v>
      </c>
      <c r="BK39" s="280">
        <f t="shared" si="17"/>
        <v>1417</v>
      </c>
      <c r="BL39" s="280">
        <v>0</v>
      </c>
      <c r="BM39" s="280">
        <v>1350</v>
      </c>
      <c r="BN39" s="280">
        <v>43</v>
      </c>
      <c r="BO39" s="280">
        <v>8</v>
      </c>
      <c r="BP39" s="280">
        <v>0</v>
      </c>
      <c r="BQ39" s="280">
        <v>16</v>
      </c>
      <c r="BR39" s="280">
        <f t="shared" si="18"/>
        <v>11547</v>
      </c>
      <c r="BS39" s="280">
        <f t="shared" si="18"/>
        <v>0</v>
      </c>
      <c r="BT39" s="280">
        <f t="shared" si="18"/>
        <v>9983</v>
      </c>
      <c r="BU39" s="280">
        <f t="shared" si="18"/>
        <v>751</v>
      </c>
      <c r="BV39" s="280">
        <f t="shared" si="18"/>
        <v>685</v>
      </c>
      <c r="BW39" s="280">
        <f t="shared" si="18"/>
        <v>0</v>
      </c>
      <c r="BX39" s="280">
        <f t="shared" si="18"/>
        <v>128</v>
      </c>
      <c r="BY39" s="280">
        <f t="shared" si="19"/>
        <v>10487</v>
      </c>
      <c r="BZ39" s="280">
        <f t="shared" si="20"/>
        <v>0</v>
      </c>
      <c r="CA39" s="280">
        <f t="shared" si="21"/>
        <v>9118</v>
      </c>
      <c r="CB39" s="280">
        <f t="shared" si="22"/>
        <v>663</v>
      </c>
      <c r="CC39" s="280">
        <f t="shared" si="23"/>
        <v>682</v>
      </c>
      <c r="CD39" s="280">
        <f t="shared" si="24"/>
        <v>0</v>
      </c>
      <c r="CE39" s="280">
        <f t="shared" si="25"/>
        <v>24</v>
      </c>
      <c r="CF39" s="280">
        <f t="shared" si="26"/>
        <v>1060</v>
      </c>
      <c r="CG39" s="280">
        <f t="shared" si="27"/>
        <v>0</v>
      </c>
      <c r="CH39" s="280">
        <f t="shared" si="27"/>
        <v>865</v>
      </c>
      <c r="CI39" s="280">
        <f t="shared" si="27"/>
        <v>88</v>
      </c>
      <c r="CJ39" s="280">
        <f t="shared" si="27"/>
        <v>3</v>
      </c>
      <c r="CK39" s="280">
        <f t="shared" si="27"/>
        <v>0</v>
      </c>
      <c r="CL39" s="280">
        <f t="shared" si="27"/>
        <v>104</v>
      </c>
      <c r="CM39" s="280">
        <f t="shared" si="28"/>
        <v>3652</v>
      </c>
      <c r="CN39" s="280">
        <f t="shared" si="28"/>
        <v>0</v>
      </c>
      <c r="CO39" s="280">
        <f t="shared" si="28"/>
        <v>3551</v>
      </c>
      <c r="CP39" s="280">
        <f t="shared" si="28"/>
        <v>75</v>
      </c>
      <c r="CQ39" s="280">
        <f t="shared" si="28"/>
        <v>8</v>
      </c>
      <c r="CR39" s="280">
        <f t="shared" si="28"/>
        <v>0</v>
      </c>
      <c r="CS39" s="280">
        <f t="shared" si="28"/>
        <v>18</v>
      </c>
      <c r="CT39" s="280">
        <f t="shared" si="29"/>
        <v>2235</v>
      </c>
      <c r="CU39" s="280">
        <f t="shared" si="30"/>
        <v>0</v>
      </c>
      <c r="CV39" s="280">
        <f t="shared" si="31"/>
        <v>2201</v>
      </c>
      <c r="CW39" s="280">
        <f t="shared" si="32"/>
        <v>32</v>
      </c>
      <c r="CX39" s="280">
        <f t="shared" si="33"/>
        <v>0</v>
      </c>
      <c r="CY39" s="280">
        <f t="shared" si="34"/>
        <v>0</v>
      </c>
      <c r="CZ39" s="280">
        <f t="shared" si="35"/>
        <v>2</v>
      </c>
      <c r="DA39" s="280">
        <f t="shared" si="36"/>
        <v>1417</v>
      </c>
      <c r="DB39" s="280">
        <f t="shared" si="37"/>
        <v>0</v>
      </c>
      <c r="DC39" s="280">
        <f t="shared" si="37"/>
        <v>1350</v>
      </c>
      <c r="DD39" s="280">
        <f t="shared" si="37"/>
        <v>43</v>
      </c>
      <c r="DE39" s="280">
        <f t="shared" si="37"/>
        <v>8</v>
      </c>
      <c r="DF39" s="280">
        <f t="shared" si="37"/>
        <v>0</v>
      </c>
      <c r="DG39" s="280">
        <f t="shared" si="37"/>
        <v>16</v>
      </c>
      <c r="DH39" s="280">
        <v>113</v>
      </c>
      <c r="DI39" s="280">
        <f t="shared" si="38"/>
        <v>11</v>
      </c>
      <c r="DJ39" s="280">
        <v>0</v>
      </c>
      <c r="DK39" s="280">
        <v>11</v>
      </c>
      <c r="DL39" s="280">
        <v>0</v>
      </c>
      <c r="DM39" s="280">
        <v>0</v>
      </c>
    </row>
    <row r="40" spans="1:117" s="275" customFormat="1" ht="12" customHeight="1">
      <c r="A40" s="270" t="s">
        <v>502</v>
      </c>
      <c r="B40" s="271" t="s">
        <v>568</v>
      </c>
      <c r="C40" s="270" t="s">
        <v>569</v>
      </c>
      <c r="D40" s="280">
        <f t="shared" si="0"/>
        <v>9224</v>
      </c>
      <c r="E40" s="280">
        <f t="shared" si="1"/>
        <v>7242</v>
      </c>
      <c r="F40" s="280">
        <f t="shared" si="2"/>
        <v>0</v>
      </c>
      <c r="G40" s="280">
        <v>0</v>
      </c>
      <c r="H40" s="280">
        <v>0</v>
      </c>
      <c r="I40" s="280">
        <v>0</v>
      </c>
      <c r="J40" s="280">
        <f t="shared" si="3"/>
        <v>6379</v>
      </c>
      <c r="K40" s="280">
        <v>0</v>
      </c>
      <c r="L40" s="280">
        <v>6379</v>
      </c>
      <c r="M40" s="280">
        <v>0</v>
      </c>
      <c r="N40" s="280">
        <f t="shared" si="4"/>
        <v>288</v>
      </c>
      <c r="O40" s="280">
        <v>0</v>
      </c>
      <c r="P40" s="280">
        <v>288</v>
      </c>
      <c r="Q40" s="280">
        <v>0</v>
      </c>
      <c r="R40" s="280">
        <f t="shared" si="5"/>
        <v>555</v>
      </c>
      <c r="S40" s="280">
        <v>0</v>
      </c>
      <c r="T40" s="280">
        <v>555</v>
      </c>
      <c r="U40" s="280">
        <v>0</v>
      </c>
      <c r="V40" s="280">
        <f t="shared" si="6"/>
        <v>0</v>
      </c>
      <c r="W40" s="280">
        <v>0</v>
      </c>
      <c r="X40" s="280">
        <v>0</v>
      </c>
      <c r="Y40" s="280">
        <v>0</v>
      </c>
      <c r="Z40" s="280">
        <f t="shared" si="7"/>
        <v>20</v>
      </c>
      <c r="AA40" s="280">
        <v>0</v>
      </c>
      <c r="AB40" s="280">
        <v>20</v>
      </c>
      <c r="AC40" s="280">
        <v>0</v>
      </c>
      <c r="AD40" s="280">
        <f t="shared" si="8"/>
        <v>1457</v>
      </c>
      <c r="AE40" s="280">
        <f t="shared" si="9"/>
        <v>0</v>
      </c>
      <c r="AF40" s="280">
        <v>0</v>
      </c>
      <c r="AG40" s="280">
        <v>0</v>
      </c>
      <c r="AH40" s="280">
        <v>0</v>
      </c>
      <c r="AI40" s="280">
        <f t="shared" si="10"/>
        <v>1451</v>
      </c>
      <c r="AJ40" s="280">
        <v>0</v>
      </c>
      <c r="AK40" s="280">
        <v>0</v>
      </c>
      <c r="AL40" s="280">
        <v>1451</v>
      </c>
      <c r="AM40" s="280">
        <f t="shared" si="11"/>
        <v>6</v>
      </c>
      <c r="AN40" s="280">
        <v>0</v>
      </c>
      <c r="AO40" s="280">
        <v>0</v>
      </c>
      <c r="AP40" s="280">
        <v>6</v>
      </c>
      <c r="AQ40" s="280">
        <f t="shared" si="12"/>
        <v>0</v>
      </c>
      <c r="AR40" s="280">
        <v>0</v>
      </c>
      <c r="AS40" s="280">
        <v>0</v>
      </c>
      <c r="AT40" s="280">
        <v>0</v>
      </c>
      <c r="AU40" s="280">
        <f t="shared" si="13"/>
        <v>0</v>
      </c>
      <c r="AV40" s="280">
        <v>0</v>
      </c>
      <c r="AW40" s="280">
        <v>0</v>
      </c>
      <c r="AX40" s="280">
        <v>0</v>
      </c>
      <c r="AY40" s="280">
        <f t="shared" si="14"/>
        <v>0</v>
      </c>
      <c r="AZ40" s="280">
        <v>0</v>
      </c>
      <c r="BA40" s="280">
        <v>0</v>
      </c>
      <c r="BB40" s="280">
        <v>0</v>
      </c>
      <c r="BC40" s="280">
        <f t="shared" si="15"/>
        <v>525</v>
      </c>
      <c r="BD40" s="280">
        <f t="shared" si="16"/>
        <v>381</v>
      </c>
      <c r="BE40" s="280">
        <v>0</v>
      </c>
      <c r="BF40" s="280">
        <v>333</v>
      </c>
      <c r="BG40" s="280">
        <v>48</v>
      </c>
      <c r="BH40" s="280">
        <v>0</v>
      </c>
      <c r="BI40" s="280">
        <v>0</v>
      </c>
      <c r="BJ40" s="280">
        <v>0</v>
      </c>
      <c r="BK40" s="280">
        <f t="shared" si="17"/>
        <v>144</v>
      </c>
      <c r="BL40" s="280">
        <v>0</v>
      </c>
      <c r="BM40" s="280">
        <v>142</v>
      </c>
      <c r="BN40" s="280">
        <v>2</v>
      </c>
      <c r="BO40" s="280">
        <v>0</v>
      </c>
      <c r="BP40" s="280">
        <v>0</v>
      </c>
      <c r="BQ40" s="280">
        <v>0</v>
      </c>
      <c r="BR40" s="280">
        <f t="shared" si="18"/>
        <v>7623</v>
      </c>
      <c r="BS40" s="280">
        <f t="shared" si="18"/>
        <v>0</v>
      </c>
      <c r="BT40" s="280">
        <f t="shared" si="18"/>
        <v>6712</v>
      </c>
      <c r="BU40" s="280">
        <f t="shared" si="18"/>
        <v>336</v>
      </c>
      <c r="BV40" s="280">
        <f t="shared" si="18"/>
        <v>555</v>
      </c>
      <c r="BW40" s="280">
        <f t="shared" si="18"/>
        <v>0</v>
      </c>
      <c r="BX40" s="280">
        <f t="shared" si="18"/>
        <v>20</v>
      </c>
      <c r="BY40" s="280">
        <f t="shared" si="19"/>
        <v>7242</v>
      </c>
      <c r="BZ40" s="280">
        <f t="shared" si="20"/>
        <v>0</v>
      </c>
      <c r="CA40" s="280">
        <f t="shared" si="21"/>
        <v>6379</v>
      </c>
      <c r="CB40" s="280">
        <f t="shared" si="22"/>
        <v>288</v>
      </c>
      <c r="CC40" s="280">
        <f t="shared" si="23"/>
        <v>555</v>
      </c>
      <c r="CD40" s="280">
        <f t="shared" si="24"/>
        <v>0</v>
      </c>
      <c r="CE40" s="280">
        <f t="shared" si="25"/>
        <v>20</v>
      </c>
      <c r="CF40" s="280">
        <f t="shared" si="26"/>
        <v>381</v>
      </c>
      <c r="CG40" s="280">
        <f t="shared" si="27"/>
        <v>0</v>
      </c>
      <c r="CH40" s="280">
        <f t="shared" si="27"/>
        <v>333</v>
      </c>
      <c r="CI40" s="280">
        <f t="shared" si="27"/>
        <v>48</v>
      </c>
      <c r="CJ40" s="280">
        <f t="shared" si="27"/>
        <v>0</v>
      </c>
      <c r="CK40" s="280">
        <f t="shared" si="27"/>
        <v>0</v>
      </c>
      <c r="CL40" s="280">
        <f t="shared" si="27"/>
        <v>0</v>
      </c>
      <c r="CM40" s="280">
        <f t="shared" si="28"/>
        <v>1601</v>
      </c>
      <c r="CN40" s="280">
        <f t="shared" si="28"/>
        <v>0</v>
      </c>
      <c r="CO40" s="280">
        <f t="shared" si="28"/>
        <v>1593</v>
      </c>
      <c r="CP40" s="280">
        <f t="shared" si="28"/>
        <v>8</v>
      </c>
      <c r="CQ40" s="280">
        <f t="shared" si="28"/>
        <v>0</v>
      </c>
      <c r="CR40" s="280">
        <f t="shared" si="28"/>
        <v>0</v>
      </c>
      <c r="CS40" s="280">
        <f t="shared" si="28"/>
        <v>0</v>
      </c>
      <c r="CT40" s="280">
        <f t="shared" si="29"/>
        <v>1457</v>
      </c>
      <c r="CU40" s="280">
        <f t="shared" si="30"/>
        <v>0</v>
      </c>
      <c r="CV40" s="280">
        <f t="shared" si="31"/>
        <v>1451</v>
      </c>
      <c r="CW40" s="280">
        <f t="shared" si="32"/>
        <v>6</v>
      </c>
      <c r="CX40" s="280">
        <f t="shared" si="33"/>
        <v>0</v>
      </c>
      <c r="CY40" s="280">
        <f t="shared" si="34"/>
        <v>0</v>
      </c>
      <c r="CZ40" s="280">
        <f t="shared" si="35"/>
        <v>0</v>
      </c>
      <c r="DA40" s="280">
        <f t="shared" si="36"/>
        <v>144</v>
      </c>
      <c r="DB40" s="280">
        <f t="shared" si="37"/>
        <v>0</v>
      </c>
      <c r="DC40" s="280">
        <f t="shared" si="37"/>
        <v>142</v>
      </c>
      <c r="DD40" s="280">
        <f t="shared" si="37"/>
        <v>2</v>
      </c>
      <c r="DE40" s="280">
        <f t="shared" si="37"/>
        <v>0</v>
      </c>
      <c r="DF40" s="280">
        <f t="shared" si="37"/>
        <v>0</v>
      </c>
      <c r="DG40" s="280">
        <f t="shared" si="37"/>
        <v>0</v>
      </c>
      <c r="DH40" s="280">
        <v>148</v>
      </c>
      <c r="DI40" s="280">
        <f t="shared" si="38"/>
        <v>0</v>
      </c>
      <c r="DJ40" s="280">
        <v>0</v>
      </c>
      <c r="DK40" s="280">
        <v>0</v>
      </c>
      <c r="DL40" s="280">
        <v>0</v>
      </c>
      <c r="DM40" s="280">
        <v>0</v>
      </c>
    </row>
    <row r="41" spans="1:117" s="275" customFormat="1" ht="12" customHeight="1">
      <c r="A41" s="270" t="s">
        <v>502</v>
      </c>
      <c r="B41" s="271" t="s">
        <v>570</v>
      </c>
      <c r="C41" s="270" t="s">
        <v>571</v>
      </c>
      <c r="D41" s="280">
        <f t="shared" si="0"/>
        <v>9449</v>
      </c>
      <c r="E41" s="280">
        <f t="shared" si="1"/>
        <v>6001</v>
      </c>
      <c r="F41" s="280">
        <f t="shared" si="2"/>
        <v>0</v>
      </c>
      <c r="G41" s="280">
        <v>0</v>
      </c>
      <c r="H41" s="280">
        <v>0</v>
      </c>
      <c r="I41" s="280">
        <v>0</v>
      </c>
      <c r="J41" s="280">
        <f t="shared" si="3"/>
        <v>4993</v>
      </c>
      <c r="K41" s="280">
        <v>0</v>
      </c>
      <c r="L41" s="280">
        <v>4993</v>
      </c>
      <c r="M41" s="280">
        <v>0</v>
      </c>
      <c r="N41" s="280">
        <f t="shared" si="4"/>
        <v>177</v>
      </c>
      <c r="O41" s="280">
        <v>0</v>
      </c>
      <c r="P41" s="280">
        <v>177</v>
      </c>
      <c r="Q41" s="280">
        <v>0</v>
      </c>
      <c r="R41" s="280">
        <f t="shared" si="5"/>
        <v>807</v>
      </c>
      <c r="S41" s="280">
        <v>0</v>
      </c>
      <c r="T41" s="280">
        <v>807</v>
      </c>
      <c r="U41" s="280">
        <v>0</v>
      </c>
      <c r="V41" s="280">
        <f t="shared" si="6"/>
        <v>0</v>
      </c>
      <c r="W41" s="280">
        <v>0</v>
      </c>
      <c r="X41" s="280">
        <v>0</v>
      </c>
      <c r="Y41" s="280">
        <v>0</v>
      </c>
      <c r="Z41" s="280">
        <f t="shared" si="7"/>
        <v>24</v>
      </c>
      <c r="AA41" s="280">
        <v>0</v>
      </c>
      <c r="AB41" s="280">
        <v>24</v>
      </c>
      <c r="AC41" s="280">
        <v>0</v>
      </c>
      <c r="AD41" s="280">
        <f t="shared" si="8"/>
        <v>2663</v>
      </c>
      <c r="AE41" s="280">
        <f t="shared" si="9"/>
        <v>0</v>
      </c>
      <c r="AF41" s="280">
        <v>0</v>
      </c>
      <c r="AG41" s="280">
        <v>0</v>
      </c>
      <c r="AH41" s="280">
        <v>0</v>
      </c>
      <c r="AI41" s="280">
        <f t="shared" si="10"/>
        <v>2621</v>
      </c>
      <c r="AJ41" s="280">
        <v>0</v>
      </c>
      <c r="AK41" s="280">
        <v>0</v>
      </c>
      <c r="AL41" s="280">
        <v>2621</v>
      </c>
      <c r="AM41" s="280">
        <f t="shared" si="11"/>
        <v>37</v>
      </c>
      <c r="AN41" s="280">
        <v>0</v>
      </c>
      <c r="AO41" s="280">
        <v>0</v>
      </c>
      <c r="AP41" s="280">
        <v>37</v>
      </c>
      <c r="AQ41" s="280">
        <f t="shared" si="12"/>
        <v>0</v>
      </c>
      <c r="AR41" s="280">
        <v>0</v>
      </c>
      <c r="AS41" s="280">
        <v>0</v>
      </c>
      <c r="AT41" s="280">
        <v>0</v>
      </c>
      <c r="AU41" s="280">
        <f t="shared" si="13"/>
        <v>0</v>
      </c>
      <c r="AV41" s="280">
        <v>0</v>
      </c>
      <c r="AW41" s="280">
        <v>0</v>
      </c>
      <c r="AX41" s="280">
        <v>0</v>
      </c>
      <c r="AY41" s="280">
        <f t="shared" si="14"/>
        <v>5</v>
      </c>
      <c r="AZ41" s="280">
        <v>0</v>
      </c>
      <c r="BA41" s="280">
        <v>0</v>
      </c>
      <c r="BB41" s="280">
        <v>5</v>
      </c>
      <c r="BC41" s="280">
        <f t="shared" si="15"/>
        <v>785</v>
      </c>
      <c r="BD41" s="280">
        <f t="shared" si="16"/>
        <v>265</v>
      </c>
      <c r="BE41" s="280">
        <v>0</v>
      </c>
      <c r="BF41" s="280">
        <v>214</v>
      </c>
      <c r="BG41" s="280">
        <v>14</v>
      </c>
      <c r="BH41" s="280">
        <v>0</v>
      </c>
      <c r="BI41" s="280">
        <v>0</v>
      </c>
      <c r="BJ41" s="280">
        <v>37</v>
      </c>
      <c r="BK41" s="280">
        <f t="shared" si="17"/>
        <v>520</v>
      </c>
      <c r="BL41" s="280">
        <v>0</v>
      </c>
      <c r="BM41" s="280">
        <v>509</v>
      </c>
      <c r="BN41" s="280">
        <v>5</v>
      </c>
      <c r="BO41" s="280">
        <v>0</v>
      </c>
      <c r="BP41" s="280">
        <v>0</v>
      </c>
      <c r="BQ41" s="280">
        <v>6</v>
      </c>
      <c r="BR41" s="280">
        <f t="shared" si="18"/>
        <v>6266</v>
      </c>
      <c r="BS41" s="280">
        <f t="shared" si="18"/>
        <v>0</v>
      </c>
      <c r="BT41" s="280">
        <f t="shared" si="18"/>
        <v>5207</v>
      </c>
      <c r="BU41" s="280">
        <f t="shared" si="18"/>
        <v>191</v>
      </c>
      <c r="BV41" s="280">
        <f t="shared" si="18"/>
        <v>807</v>
      </c>
      <c r="BW41" s="280">
        <f t="shared" si="18"/>
        <v>0</v>
      </c>
      <c r="BX41" s="280">
        <f t="shared" si="18"/>
        <v>61</v>
      </c>
      <c r="BY41" s="280">
        <f t="shared" si="19"/>
        <v>6001</v>
      </c>
      <c r="BZ41" s="280">
        <f t="shared" si="20"/>
        <v>0</v>
      </c>
      <c r="CA41" s="280">
        <f t="shared" si="21"/>
        <v>4993</v>
      </c>
      <c r="CB41" s="280">
        <f t="shared" si="22"/>
        <v>177</v>
      </c>
      <c r="CC41" s="280">
        <f t="shared" si="23"/>
        <v>807</v>
      </c>
      <c r="CD41" s="280">
        <f t="shared" si="24"/>
        <v>0</v>
      </c>
      <c r="CE41" s="280">
        <f t="shared" si="25"/>
        <v>24</v>
      </c>
      <c r="CF41" s="280">
        <f t="shared" si="26"/>
        <v>265</v>
      </c>
      <c r="CG41" s="280">
        <f t="shared" si="27"/>
        <v>0</v>
      </c>
      <c r="CH41" s="280">
        <f t="shared" si="27"/>
        <v>214</v>
      </c>
      <c r="CI41" s="280">
        <f t="shared" si="27"/>
        <v>14</v>
      </c>
      <c r="CJ41" s="280">
        <f t="shared" si="27"/>
        <v>0</v>
      </c>
      <c r="CK41" s="280">
        <f t="shared" si="27"/>
        <v>0</v>
      </c>
      <c r="CL41" s="280">
        <f t="shared" si="27"/>
        <v>37</v>
      </c>
      <c r="CM41" s="280">
        <f t="shared" si="28"/>
        <v>3183</v>
      </c>
      <c r="CN41" s="280">
        <f t="shared" si="28"/>
        <v>0</v>
      </c>
      <c r="CO41" s="280">
        <f t="shared" si="28"/>
        <v>3130</v>
      </c>
      <c r="CP41" s="280">
        <f t="shared" si="28"/>
        <v>42</v>
      </c>
      <c r="CQ41" s="280">
        <f t="shared" si="28"/>
        <v>0</v>
      </c>
      <c r="CR41" s="280">
        <f t="shared" si="28"/>
        <v>0</v>
      </c>
      <c r="CS41" s="280">
        <f t="shared" si="28"/>
        <v>11</v>
      </c>
      <c r="CT41" s="280">
        <f t="shared" si="29"/>
        <v>2663</v>
      </c>
      <c r="CU41" s="280">
        <f t="shared" si="30"/>
        <v>0</v>
      </c>
      <c r="CV41" s="280">
        <f t="shared" si="31"/>
        <v>2621</v>
      </c>
      <c r="CW41" s="280">
        <f t="shared" si="32"/>
        <v>37</v>
      </c>
      <c r="CX41" s="280">
        <f t="shared" si="33"/>
        <v>0</v>
      </c>
      <c r="CY41" s="280">
        <f t="shared" si="34"/>
        <v>0</v>
      </c>
      <c r="CZ41" s="280">
        <f t="shared" si="35"/>
        <v>5</v>
      </c>
      <c r="DA41" s="280">
        <f t="shared" si="36"/>
        <v>520</v>
      </c>
      <c r="DB41" s="280">
        <f t="shared" si="37"/>
        <v>0</v>
      </c>
      <c r="DC41" s="280">
        <f t="shared" si="37"/>
        <v>509</v>
      </c>
      <c r="DD41" s="280">
        <f t="shared" si="37"/>
        <v>5</v>
      </c>
      <c r="DE41" s="280">
        <f t="shared" si="37"/>
        <v>0</v>
      </c>
      <c r="DF41" s="280">
        <f t="shared" si="37"/>
        <v>0</v>
      </c>
      <c r="DG41" s="280">
        <f t="shared" si="37"/>
        <v>6</v>
      </c>
      <c r="DH41" s="280">
        <v>0</v>
      </c>
      <c r="DI41" s="280">
        <f t="shared" si="38"/>
        <v>1</v>
      </c>
      <c r="DJ41" s="280">
        <v>0</v>
      </c>
      <c r="DK41" s="280">
        <v>0</v>
      </c>
      <c r="DL41" s="280">
        <v>0</v>
      </c>
      <c r="DM41" s="280">
        <v>1</v>
      </c>
    </row>
    <row r="42" spans="1:117" s="275" customFormat="1" ht="12" customHeight="1">
      <c r="A42" s="270" t="s">
        <v>502</v>
      </c>
      <c r="B42" s="271" t="s">
        <v>572</v>
      </c>
      <c r="C42" s="270" t="s">
        <v>573</v>
      </c>
      <c r="D42" s="280">
        <f t="shared" si="0"/>
        <v>5800</v>
      </c>
      <c r="E42" s="280">
        <f t="shared" si="1"/>
        <v>4592</v>
      </c>
      <c r="F42" s="280">
        <f t="shared" si="2"/>
        <v>0</v>
      </c>
      <c r="G42" s="280">
        <v>0</v>
      </c>
      <c r="H42" s="280">
        <v>0</v>
      </c>
      <c r="I42" s="280">
        <v>0</v>
      </c>
      <c r="J42" s="280">
        <f t="shared" si="3"/>
        <v>3820</v>
      </c>
      <c r="K42" s="280">
        <v>0</v>
      </c>
      <c r="L42" s="280">
        <v>3820</v>
      </c>
      <c r="M42" s="280">
        <v>0</v>
      </c>
      <c r="N42" s="280">
        <f t="shared" si="4"/>
        <v>0</v>
      </c>
      <c r="O42" s="280">
        <v>0</v>
      </c>
      <c r="P42" s="280">
        <v>0</v>
      </c>
      <c r="Q42" s="280">
        <v>0</v>
      </c>
      <c r="R42" s="280">
        <f t="shared" si="5"/>
        <v>347</v>
      </c>
      <c r="S42" s="280">
        <v>22</v>
      </c>
      <c r="T42" s="280">
        <v>325</v>
      </c>
      <c r="U42" s="280">
        <v>0</v>
      </c>
      <c r="V42" s="280">
        <f t="shared" si="6"/>
        <v>9</v>
      </c>
      <c r="W42" s="280">
        <v>0</v>
      </c>
      <c r="X42" s="280">
        <v>9</v>
      </c>
      <c r="Y42" s="280">
        <v>0</v>
      </c>
      <c r="Z42" s="280">
        <f t="shared" si="7"/>
        <v>416</v>
      </c>
      <c r="AA42" s="280">
        <v>0</v>
      </c>
      <c r="AB42" s="280">
        <v>416</v>
      </c>
      <c r="AC42" s="280">
        <v>0</v>
      </c>
      <c r="AD42" s="280">
        <f t="shared" si="8"/>
        <v>793</v>
      </c>
      <c r="AE42" s="280">
        <f t="shared" si="9"/>
        <v>0</v>
      </c>
      <c r="AF42" s="280">
        <v>0</v>
      </c>
      <c r="AG42" s="280">
        <v>0</v>
      </c>
      <c r="AH42" s="280">
        <v>0</v>
      </c>
      <c r="AI42" s="280">
        <f t="shared" si="10"/>
        <v>767</v>
      </c>
      <c r="AJ42" s="280">
        <v>0</v>
      </c>
      <c r="AK42" s="280">
        <v>0</v>
      </c>
      <c r="AL42" s="280">
        <v>767</v>
      </c>
      <c r="AM42" s="280">
        <f t="shared" si="11"/>
        <v>0</v>
      </c>
      <c r="AN42" s="280">
        <v>0</v>
      </c>
      <c r="AO42" s="280">
        <v>0</v>
      </c>
      <c r="AP42" s="280">
        <v>0</v>
      </c>
      <c r="AQ42" s="280">
        <f t="shared" si="12"/>
        <v>21</v>
      </c>
      <c r="AR42" s="280">
        <v>0</v>
      </c>
      <c r="AS42" s="280">
        <v>0</v>
      </c>
      <c r="AT42" s="280">
        <v>21</v>
      </c>
      <c r="AU42" s="280">
        <f t="shared" si="13"/>
        <v>0</v>
      </c>
      <c r="AV42" s="280">
        <v>0</v>
      </c>
      <c r="AW42" s="280">
        <v>0</v>
      </c>
      <c r="AX42" s="280">
        <v>0</v>
      </c>
      <c r="AY42" s="280">
        <f t="shared" si="14"/>
        <v>5</v>
      </c>
      <c r="AZ42" s="280">
        <v>0</v>
      </c>
      <c r="BA42" s="280">
        <v>0</v>
      </c>
      <c r="BB42" s="280">
        <v>5</v>
      </c>
      <c r="BC42" s="280">
        <f t="shared" si="15"/>
        <v>415</v>
      </c>
      <c r="BD42" s="280">
        <f t="shared" si="16"/>
        <v>204</v>
      </c>
      <c r="BE42" s="280">
        <v>0</v>
      </c>
      <c r="BF42" s="280">
        <v>166</v>
      </c>
      <c r="BG42" s="280">
        <v>0</v>
      </c>
      <c r="BH42" s="280">
        <v>14</v>
      </c>
      <c r="BI42" s="280">
        <v>0</v>
      </c>
      <c r="BJ42" s="280">
        <v>24</v>
      </c>
      <c r="BK42" s="280">
        <f t="shared" si="17"/>
        <v>211</v>
      </c>
      <c r="BL42" s="280">
        <v>0</v>
      </c>
      <c r="BM42" s="280">
        <v>181</v>
      </c>
      <c r="BN42" s="280">
        <v>0</v>
      </c>
      <c r="BO42" s="280">
        <v>13</v>
      </c>
      <c r="BP42" s="280">
        <v>0</v>
      </c>
      <c r="BQ42" s="280">
        <v>17</v>
      </c>
      <c r="BR42" s="280">
        <f t="shared" si="18"/>
        <v>4796</v>
      </c>
      <c r="BS42" s="280">
        <f t="shared" si="18"/>
        <v>0</v>
      </c>
      <c r="BT42" s="280">
        <f t="shared" si="18"/>
        <v>3986</v>
      </c>
      <c r="BU42" s="280">
        <f t="shared" si="18"/>
        <v>0</v>
      </c>
      <c r="BV42" s="280">
        <f t="shared" si="18"/>
        <v>361</v>
      </c>
      <c r="BW42" s="280">
        <f t="shared" si="18"/>
        <v>9</v>
      </c>
      <c r="BX42" s="280">
        <f t="shared" si="18"/>
        <v>440</v>
      </c>
      <c r="BY42" s="280">
        <f t="shared" si="19"/>
        <v>4592</v>
      </c>
      <c r="BZ42" s="280">
        <f t="shared" si="20"/>
        <v>0</v>
      </c>
      <c r="CA42" s="280">
        <f t="shared" si="21"/>
        <v>3820</v>
      </c>
      <c r="CB42" s="280">
        <f t="shared" si="22"/>
        <v>0</v>
      </c>
      <c r="CC42" s="280">
        <f t="shared" si="23"/>
        <v>347</v>
      </c>
      <c r="CD42" s="280">
        <f t="shared" si="24"/>
        <v>9</v>
      </c>
      <c r="CE42" s="280">
        <f t="shared" si="25"/>
        <v>416</v>
      </c>
      <c r="CF42" s="280">
        <f t="shared" si="26"/>
        <v>204</v>
      </c>
      <c r="CG42" s="280">
        <f t="shared" si="27"/>
        <v>0</v>
      </c>
      <c r="CH42" s="280">
        <f t="shared" si="27"/>
        <v>166</v>
      </c>
      <c r="CI42" s="280">
        <f t="shared" si="27"/>
        <v>0</v>
      </c>
      <c r="CJ42" s="280">
        <f t="shared" si="27"/>
        <v>14</v>
      </c>
      <c r="CK42" s="280">
        <f t="shared" si="27"/>
        <v>0</v>
      </c>
      <c r="CL42" s="280">
        <f t="shared" si="27"/>
        <v>24</v>
      </c>
      <c r="CM42" s="280">
        <f t="shared" si="28"/>
        <v>1004</v>
      </c>
      <c r="CN42" s="280">
        <f t="shared" si="28"/>
        <v>0</v>
      </c>
      <c r="CO42" s="280">
        <f t="shared" si="28"/>
        <v>948</v>
      </c>
      <c r="CP42" s="280">
        <f t="shared" si="28"/>
        <v>0</v>
      </c>
      <c r="CQ42" s="280">
        <f t="shared" si="28"/>
        <v>34</v>
      </c>
      <c r="CR42" s="280">
        <f t="shared" si="28"/>
        <v>0</v>
      </c>
      <c r="CS42" s="280">
        <f t="shared" si="28"/>
        <v>22</v>
      </c>
      <c r="CT42" s="280">
        <f t="shared" si="29"/>
        <v>793</v>
      </c>
      <c r="CU42" s="280">
        <f t="shared" si="30"/>
        <v>0</v>
      </c>
      <c r="CV42" s="280">
        <f t="shared" si="31"/>
        <v>767</v>
      </c>
      <c r="CW42" s="280">
        <f t="shared" si="32"/>
        <v>0</v>
      </c>
      <c r="CX42" s="280">
        <f t="shared" si="33"/>
        <v>21</v>
      </c>
      <c r="CY42" s="280">
        <f t="shared" si="34"/>
        <v>0</v>
      </c>
      <c r="CZ42" s="280">
        <f t="shared" si="35"/>
        <v>5</v>
      </c>
      <c r="DA42" s="280">
        <f t="shared" si="36"/>
        <v>211</v>
      </c>
      <c r="DB42" s="280">
        <f t="shared" si="37"/>
        <v>0</v>
      </c>
      <c r="DC42" s="280">
        <f t="shared" si="37"/>
        <v>181</v>
      </c>
      <c r="DD42" s="280">
        <f t="shared" si="37"/>
        <v>0</v>
      </c>
      <c r="DE42" s="280">
        <f t="shared" si="37"/>
        <v>13</v>
      </c>
      <c r="DF42" s="280">
        <f t="shared" si="37"/>
        <v>0</v>
      </c>
      <c r="DG42" s="280">
        <f t="shared" si="37"/>
        <v>17</v>
      </c>
      <c r="DH42" s="280">
        <v>0</v>
      </c>
      <c r="DI42" s="280">
        <f t="shared" si="38"/>
        <v>0</v>
      </c>
      <c r="DJ42" s="280">
        <v>0</v>
      </c>
      <c r="DK42" s="280">
        <v>0</v>
      </c>
      <c r="DL42" s="280">
        <v>0</v>
      </c>
      <c r="DM42" s="280">
        <v>0</v>
      </c>
    </row>
    <row r="43" spans="1:117" s="275" customFormat="1" ht="12" customHeight="1">
      <c r="A43" s="270" t="s">
        <v>502</v>
      </c>
      <c r="B43" s="271" t="s">
        <v>574</v>
      </c>
      <c r="C43" s="270" t="s">
        <v>575</v>
      </c>
      <c r="D43" s="280">
        <f t="shared" si="0"/>
        <v>13482</v>
      </c>
      <c r="E43" s="280">
        <f t="shared" si="1"/>
        <v>8717</v>
      </c>
      <c r="F43" s="280">
        <f t="shared" si="2"/>
        <v>0</v>
      </c>
      <c r="G43" s="280">
        <v>0</v>
      </c>
      <c r="H43" s="280">
        <v>0</v>
      </c>
      <c r="I43" s="280">
        <v>0</v>
      </c>
      <c r="J43" s="280">
        <f t="shared" si="3"/>
        <v>6060</v>
      </c>
      <c r="K43" s="280">
        <v>230</v>
      </c>
      <c r="L43" s="280">
        <v>5830</v>
      </c>
      <c r="M43" s="277">
        <v>0</v>
      </c>
      <c r="N43" s="280">
        <f t="shared" si="4"/>
        <v>600</v>
      </c>
      <c r="O43" s="280">
        <v>3</v>
      </c>
      <c r="P43" s="280">
        <v>597</v>
      </c>
      <c r="Q43" s="280">
        <v>0</v>
      </c>
      <c r="R43" s="280">
        <f t="shared" si="5"/>
        <v>2057</v>
      </c>
      <c r="S43" s="280">
        <v>0</v>
      </c>
      <c r="T43" s="280">
        <v>2057</v>
      </c>
      <c r="U43" s="280">
        <v>0</v>
      </c>
      <c r="V43" s="280">
        <f t="shared" si="6"/>
        <v>0</v>
      </c>
      <c r="W43" s="280">
        <v>0</v>
      </c>
      <c r="X43" s="280">
        <v>0</v>
      </c>
      <c r="Y43" s="280">
        <v>0</v>
      </c>
      <c r="Z43" s="280">
        <f t="shared" si="7"/>
        <v>0</v>
      </c>
      <c r="AA43" s="280">
        <v>0</v>
      </c>
      <c r="AB43" s="280">
        <v>0</v>
      </c>
      <c r="AC43" s="280">
        <v>0</v>
      </c>
      <c r="AD43" s="280">
        <f t="shared" si="8"/>
        <v>2604</v>
      </c>
      <c r="AE43" s="280">
        <f t="shared" si="9"/>
        <v>0</v>
      </c>
      <c r="AF43" s="280">
        <v>0</v>
      </c>
      <c r="AG43" s="280">
        <v>0</v>
      </c>
      <c r="AH43" s="280">
        <v>0</v>
      </c>
      <c r="AI43" s="280">
        <f t="shared" si="10"/>
        <v>2352</v>
      </c>
      <c r="AJ43" s="280">
        <v>0</v>
      </c>
      <c r="AK43" s="280">
        <v>0</v>
      </c>
      <c r="AL43" s="280">
        <v>2352</v>
      </c>
      <c r="AM43" s="280">
        <f t="shared" si="11"/>
        <v>102</v>
      </c>
      <c r="AN43" s="280">
        <v>0</v>
      </c>
      <c r="AO43" s="280">
        <v>0</v>
      </c>
      <c r="AP43" s="280">
        <v>102</v>
      </c>
      <c r="AQ43" s="280">
        <f t="shared" si="12"/>
        <v>150</v>
      </c>
      <c r="AR43" s="280">
        <v>0</v>
      </c>
      <c r="AS43" s="280">
        <v>0</v>
      </c>
      <c r="AT43" s="280">
        <v>150</v>
      </c>
      <c r="AU43" s="280">
        <f t="shared" si="13"/>
        <v>0</v>
      </c>
      <c r="AV43" s="280">
        <v>0</v>
      </c>
      <c r="AW43" s="280">
        <v>0</v>
      </c>
      <c r="AX43" s="280">
        <v>0</v>
      </c>
      <c r="AY43" s="280">
        <f t="shared" si="14"/>
        <v>0</v>
      </c>
      <c r="AZ43" s="280">
        <v>0</v>
      </c>
      <c r="BA43" s="280">
        <v>0</v>
      </c>
      <c r="BB43" s="280">
        <v>0</v>
      </c>
      <c r="BC43" s="280">
        <f t="shared" si="15"/>
        <v>2161</v>
      </c>
      <c r="BD43" s="280">
        <f t="shared" si="16"/>
        <v>1651</v>
      </c>
      <c r="BE43" s="280">
        <v>0</v>
      </c>
      <c r="BF43" s="280">
        <v>1461</v>
      </c>
      <c r="BG43" s="280">
        <v>190</v>
      </c>
      <c r="BH43" s="280">
        <v>0</v>
      </c>
      <c r="BI43" s="280">
        <v>0</v>
      </c>
      <c r="BJ43" s="280">
        <v>0</v>
      </c>
      <c r="BK43" s="280">
        <f t="shared" si="17"/>
        <v>510</v>
      </c>
      <c r="BL43" s="280">
        <v>0</v>
      </c>
      <c r="BM43" s="280">
        <v>196</v>
      </c>
      <c r="BN43" s="280">
        <v>13</v>
      </c>
      <c r="BO43" s="280">
        <v>301</v>
      </c>
      <c r="BP43" s="280">
        <v>0</v>
      </c>
      <c r="BQ43" s="280">
        <v>0</v>
      </c>
      <c r="BR43" s="280">
        <f t="shared" si="18"/>
        <v>10368</v>
      </c>
      <c r="BS43" s="280">
        <f t="shared" si="18"/>
        <v>0</v>
      </c>
      <c r="BT43" s="280">
        <f t="shared" si="18"/>
        <v>7521</v>
      </c>
      <c r="BU43" s="280">
        <f t="shared" si="18"/>
        <v>790</v>
      </c>
      <c r="BV43" s="280">
        <f t="shared" si="18"/>
        <v>2057</v>
      </c>
      <c r="BW43" s="280">
        <f t="shared" si="18"/>
        <v>0</v>
      </c>
      <c r="BX43" s="280">
        <f t="shared" si="18"/>
        <v>0</v>
      </c>
      <c r="BY43" s="280">
        <f t="shared" si="19"/>
        <v>8717</v>
      </c>
      <c r="BZ43" s="280">
        <f t="shared" si="20"/>
        <v>0</v>
      </c>
      <c r="CA43" s="280">
        <f t="shared" si="21"/>
        <v>6060</v>
      </c>
      <c r="CB43" s="280">
        <f t="shared" si="22"/>
        <v>600</v>
      </c>
      <c r="CC43" s="280">
        <f t="shared" si="23"/>
        <v>2057</v>
      </c>
      <c r="CD43" s="280">
        <f t="shared" si="24"/>
        <v>0</v>
      </c>
      <c r="CE43" s="280">
        <f t="shared" si="25"/>
        <v>0</v>
      </c>
      <c r="CF43" s="280">
        <f t="shared" si="26"/>
        <v>1651</v>
      </c>
      <c r="CG43" s="280">
        <f t="shared" si="27"/>
        <v>0</v>
      </c>
      <c r="CH43" s="280">
        <f t="shared" si="27"/>
        <v>1461</v>
      </c>
      <c r="CI43" s="280">
        <f t="shared" si="27"/>
        <v>190</v>
      </c>
      <c r="CJ43" s="280">
        <f t="shared" si="27"/>
        <v>0</v>
      </c>
      <c r="CK43" s="280">
        <f t="shared" si="27"/>
        <v>0</v>
      </c>
      <c r="CL43" s="280">
        <f t="shared" si="27"/>
        <v>0</v>
      </c>
      <c r="CM43" s="280">
        <f t="shared" si="28"/>
        <v>3114</v>
      </c>
      <c r="CN43" s="280">
        <f t="shared" si="28"/>
        <v>0</v>
      </c>
      <c r="CO43" s="280">
        <f t="shared" si="28"/>
        <v>2548</v>
      </c>
      <c r="CP43" s="280">
        <f t="shared" si="28"/>
        <v>115</v>
      </c>
      <c r="CQ43" s="280">
        <f t="shared" si="28"/>
        <v>451</v>
      </c>
      <c r="CR43" s="280">
        <f t="shared" si="28"/>
        <v>0</v>
      </c>
      <c r="CS43" s="280">
        <f t="shared" si="28"/>
        <v>0</v>
      </c>
      <c r="CT43" s="280">
        <f t="shared" si="29"/>
        <v>2604</v>
      </c>
      <c r="CU43" s="280">
        <f t="shared" si="30"/>
        <v>0</v>
      </c>
      <c r="CV43" s="280">
        <f t="shared" si="31"/>
        <v>2352</v>
      </c>
      <c r="CW43" s="280">
        <f t="shared" si="32"/>
        <v>102</v>
      </c>
      <c r="CX43" s="280">
        <f t="shared" si="33"/>
        <v>150</v>
      </c>
      <c r="CY43" s="280">
        <f t="shared" si="34"/>
        <v>0</v>
      </c>
      <c r="CZ43" s="280">
        <f t="shared" si="35"/>
        <v>0</v>
      </c>
      <c r="DA43" s="280">
        <f t="shared" si="36"/>
        <v>510</v>
      </c>
      <c r="DB43" s="280">
        <f t="shared" si="37"/>
        <v>0</v>
      </c>
      <c r="DC43" s="280">
        <f t="shared" si="37"/>
        <v>196</v>
      </c>
      <c r="DD43" s="280">
        <f t="shared" si="37"/>
        <v>13</v>
      </c>
      <c r="DE43" s="280">
        <f t="shared" si="37"/>
        <v>301</v>
      </c>
      <c r="DF43" s="280">
        <f t="shared" si="37"/>
        <v>0</v>
      </c>
      <c r="DG43" s="280">
        <f t="shared" si="37"/>
        <v>0</v>
      </c>
      <c r="DH43" s="280">
        <v>0</v>
      </c>
      <c r="DI43" s="280">
        <f t="shared" si="38"/>
        <v>0</v>
      </c>
      <c r="DJ43" s="280">
        <v>0</v>
      </c>
      <c r="DK43" s="280">
        <v>0</v>
      </c>
      <c r="DL43" s="280">
        <v>0</v>
      </c>
      <c r="DM43" s="280">
        <v>0</v>
      </c>
    </row>
    <row r="44" spans="1:117" s="275" customFormat="1" ht="12" customHeight="1">
      <c r="A44" s="270" t="s">
        <v>502</v>
      </c>
      <c r="B44" s="271" t="s">
        <v>576</v>
      </c>
      <c r="C44" s="270" t="s">
        <v>577</v>
      </c>
      <c r="D44" s="280">
        <f t="shared" si="0"/>
        <v>5830</v>
      </c>
      <c r="E44" s="280">
        <f t="shared" si="1"/>
        <v>4114</v>
      </c>
      <c r="F44" s="280">
        <f t="shared" si="2"/>
        <v>0</v>
      </c>
      <c r="G44" s="280">
        <v>0</v>
      </c>
      <c r="H44" s="280">
        <v>0</v>
      </c>
      <c r="I44" s="280">
        <v>0</v>
      </c>
      <c r="J44" s="280">
        <f t="shared" si="3"/>
        <v>3329</v>
      </c>
      <c r="K44" s="280">
        <v>3329</v>
      </c>
      <c r="L44" s="280">
        <v>0</v>
      </c>
      <c r="M44" s="280">
        <v>0</v>
      </c>
      <c r="N44" s="280">
        <f t="shared" si="4"/>
        <v>101</v>
      </c>
      <c r="O44" s="280">
        <v>101</v>
      </c>
      <c r="P44" s="280">
        <v>0</v>
      </c>
      <c r="Q44" s="280">
        <v>0</v>
      </c>
      <c r="R44" s="280">
        <f t="shared" si="5"/>
        <v>591</v>
      </c>
      <c r="S44" s="280">
        <v>591</v>
      </c>
      <c r="T44" s="280">
        <v>0</v>
      </c>
      <c r="U44" s="280">
        <v>0</v>
      </c>
      <c r="V44" s="280">
        <f t="shared" si="6"/>
        <v>0</v>
      </c>
      <c r="W44" s="280">
        <v>0</v>
      </c>
      <c r="X44" s="280">
        <v>0</v>
      </c>
      <c r="Y44" s="280">
        <v>0</v>
      </c>
      <c r="Z44" s="280">
        <f t="shared" si="7"/>
        <v>93</v>
      </c>
      <c r="AA44" s="280">
        <v>93</v>
      </c>
      <c r="AB44" s="280">
        <v>0</v>
      </c>
      <c r="AC44" s="280">
        <v>0</v>
      </c>
      <c r="AD44" s="280">
        <f t="shared" si="8"/>
        <v>781</v>
      </c>
      <c r="AE44" s="280">
        <f t="shared" si="9"/>
        <v>0</v>
      </c>
      <c r="AF44" s="280">
        <v>0</v>
      </c>
      <c r="AG44" s="280">
        <v>0</v>
      </c>
      <c r="AH44" s="280">
        <v>0</v>
      </c>
      <c r="AI44" s="280">
        <f t="shared" si="10"/>
        <v>634</v>
      </c>
      <c r="AJ44" s="280">
        <v>634</v>
      </c>
      <c r="AK44" s="280">
        <v>0</v>
      </c>
      <c r="AL44" s="280">
        <v>0</v>
      </c>
      <c r="AM44" s="280">
        <f t="shared" si="11"/>
        <v>19</v>
      </c>
      <c r="AN44" s="280">
        <v>19</v>
      </c>
      <c r="AO44" s="280">
        <v>0</v>
      </c>
      <c r="AP44" s="280">
        <v>0</v>
      </c>
      <c r="AQ44" s="280">
        <f t="shared" si="12"/>
        <v>110</v>
      </c>
      <c r="AR44" s="280">
        <v>110</v>
      </c>
      <c r="AS44" s="280">
        <v>0</v>
      </c>
      <c r="AT44" s="280">
        <v>0</v>
      </c>
      <c r="AU44" s="280">
        <f t="shared" si="13"/>
        <v>0</v>
      </c>
      <c r="AV44" s="280">
        <v>0</v>
      </c>
      <c r="AW44" s="280">
        <v>0</v>
      </c>
      <c r="AX44" s="280">
        <v>0</v>
      </c>
      <c r="AY44" s="280">
        <f t="shared" si="14"/>
        <v>18</v>
      </c>
      <c r="AZ44" s="280">
        <v>18</v>
      </c>
      <c r="BA44" s="280">
        <v>0</v>
      </c>
      <c r="BB44" s="280">
        <v>0</v>
      </c>
      <c r="BC44" s="280">
        <f t="shared" si="15"/>
        <v>935</v>
      </c>
      <c r="BD44" s="280">
        <f t="shared" si="16"/>
        <v>785</v>
      </c>
      <c r="BE44" s="280">
        <v>0</v>
      </c>
      <c r="BF44" s="280">
        <v>635</v>
      </c>
      <c r="BG44" s="280">
        <v>19</v>
      </c>
      <c r="BH44" s="280">
        <v>113</v>
      </c>
      <c r="BI44" s="280">
        <v>0</v>
      </c>
      <c r="BJ44" s="280">
        <v>18</v>
      </c>
      <c r="BK44" s="280">
        <f t="shared" si="17"/>
        <v>150</v>
      </c>
      <c r="BL44" s="280">
        <v>0</v>
      </c>
      <c r="BM44" s="280">
        <v>121</v>
      </c>
      <c r="BN44" s="280">
        <v>4</v>
      </c>
      <c r="BO44" s="280">
        <v>22</v>
      </c>
      <c r="BP44" s="280">
        <v>0</v>
      </c>
      <c r="BQ44" s="280">
        <v>3</v>
      </c>
      <c r="BR44" s="280">
        <f t="shared" si="18"/>
        <v>4899</v>
      </c>
      <c r="BS44" s="280">
        <f t="shared" si="18"/>
        <v>0</v>
      </c>
      <c r="BT44" s="280">
        <f t="shared" si="18"/>
        <v>3964</v>
      </c>
      <c r="BU44" s="280">
        <f aca="true" t="shared" si="39" ref="BU44:BU51">SUM(CB44,CI44)</f>
        <v>120</v>
      </c>
      <c r="BV44" s="280">
        <f aca="true" t="shared" si="40" ref="BV44:BV51">SUM(CC44,CJ44)</f>
        <v>704</v>
      </c>
      <c r="BW44" s="280">
        <f aca="true" t="shared" si="41" ref="BW44:BW51">SUM(CD44,CK44)</f>
        <v>0</v>
      </c>
      <c r="BX44" s="280">
        <f aca="true" t="shared" si="42" ref="BX44:BX51">SUM(CE44,CL44)</f>
        <v>111</v>
      </c>
      <c r="BY44" s="280">
        <f t="shared" si="19"/>
        <v>4114</v>
      </c>
      <c r="BZ44" s="280">
        <f t="shared" si="20"/>
        <v>0</v>
      </c>
      <c r="CA44" s="280">
        <f t="shared" si="21"/>
        <v>3329</v>
      </c>
      <c r="CB44" s="280">
        <f t="shared" si="22"/>
        <v>101</v>
      </c>
      <c r="CC44" s="280">
        <f t="shared" si="23"/>
        <v>591</v>
      </c>
      <c r="CD44" s="280">
        <f t="shared" si="24"/>
        <v>0</v>
      </c>
      <c r="CE44" s="280">
        <f t="shared" si="25"/>
        <v>93</v>
      </c>
      <c r="CF44" s="280">
        <f t="shared" si="26"/>
        <v>785</v>
      </c>
      <c r="CG44" s="280">
        <f t="shared" si="27"/>
        <v>0</v>
      </c>
      <c r="CH44" s="280">
        <f t="shared" si="27"/>
        <v>635</v>
      </c>
      <c r="CI44" s="280">
        <f t="shared" si="27"/>
        <v>19</v>
      </c>
      <c r="CJ44" s="280">
        <f t="shared" si="27"/>
        <v>113</v>
      </c>
      <c r="CK44" s="280">
        <f t="shared" si="27"/>
        <v>0</v>
      </c>
      <c r="CL44" s="280">
        <f t="shared" si="27"/>
        <v>18</v>
      </c>
      <c r="CM44" s="280">
        <f t="shared" si="28"/>
        <v>931</v>
      </c>
      <c r="CN44" s="280">
        <f t="shared" si="28"/>
        <v>0</v>
      </c>
      <c r="CO44" s="280">
        <f t="shared" si="28"/>
        <v>755</v>
      </c>
      <c r="CP44" s="280">
        <f aca="true" t="shared" si="43" ref="CP44:CP51">SUM(CW44,DD44)</f>
        <v>23</v>
      </c>
      <c r="CQ44" s="280">
        <f aca="true" t="shared" si="44" ref="CQ44:CQ51">SUM(CX44,DE44)</f>
        <v>132</v>
      </c>
      <c r="CR44" s="280">
        <f aca="true" t="shared" si="45" ref="CR44:CR51">SUM(CY44,DF44)</f>
        <v>0</v>
      </c>
      <c r="CS44" s="280">
        <f aca="true" t="shared" si="46" ref="CS44:CS51">SUM(CZ44,DG44)</f>
        <v>21</v>
      </c>
      <c r="CT44" s="280">
        <f t="shared" si="29"/>
        <v>781</v>
      </c>
      <c r="CU44" s="280">
        <f t="shared" si="30"/>
        <v>0</v>
      </c>
      <c r="CV44" s="280">
        <f t="shared" si="31"/>
        <v>634</v>
      </c>
      <c r="CW44" s="280">
        <f t="shared" si="32"/>
        <v>19</v>
      </c>
      <c r="CX44" s="280">
        <f t="shared" si="33"/>
        <v>110</v>
      </c>
      <c r="CY44" s="280">
        <f t="shared" si="34"/>
        <v>0</v>
      </c>
      <c r="CZ44" s="280">
        <f t="shared" si="35"/>
        <v>18</v>
      </c>
      <c r="DA44" s="280">
        <f t="shared" si="36"/>
        <v>150</v>
      </c>
      <c r="DB44" s="280">
        <f t="shared" si="37"/>
        <v>0</v>
      </c>
      <c r="DC44" s="280">
        <f t="shared" si="37"/>
        <v>121</v>
      </c>
      <c r="DD44" s="280">
        <f t="shared" si="37"/>
        <v>4</v>
      </c>
      <c r="DE44" s="280">
        <f t="shared" si="37"/>
        <v>22</v>
      </c>
      <c r="DF44" s="280">
        <f t="shared" si="37"/>
        <v>0</v>
      </c>
      <c r="DG44" s="280">
        <f t="shared" si="37"/>
        <v>3</v>
      </c>
      <c r="DH44" s="280">
        <v>0</v>
      </c>
      <c r="DI44" s="280">
        <f t="shared" si="38"/>
        <v>0</v>
      </c>
      <c r="DJ44" s="280">
        <v>0</v>
      </c>
      <c r="DK44" s="280">
        <v>0</v>
      </c>
      <c r="DL44" s="280">
        <v>0</v>
      </c>
      <c r="DM44" s="280">
        <v>0</v>
      </c>
    </row>
    <row r="45" spans="1:117" s="275" customFormat="1" ht="12" customHeight="1">
      <c r="A45" s="270" t="s">
        <v>502</v>
      </c>
      <c r="B45" s="271" t="s">
        <v>578</v>
      </c>
      <c r="C45" s="270" t="s">
        <v>579</v>
      </c>
      <c r="D45" s="280">
        <f t="shared" si="0"/>
        <v>5447</v>
      </c>
      <c r="E45" s="280">
        <f t="shared" si="1"/>
        <v>4332</v>
      </c>
      <c r="F45" s="280">
        <f t="shared" si="2"/>
        <v>0</v>
      </c>
      <c r="G45" s="280">
        <v>0</v>
      </c>
      <c r="H45" s="280">
        <v>0</v>
      </c>
      <c r="I45" s="280">
        <v>0</v>
      </c>
      <c r="J45" s="280">
        <f t="shared" si="3"/>
        <v>3905</v>
      </c>
      <c r="K45" s="280">
        <v>0</v>
      </c>
      <c r="L45" s="280">
        <v>3905</v>
      </c>
      <c r="M45" s="280">
        <v>0</v>
      </c>
      <c r="N45" s="280">
        <f t="shared" si="4"/>
        <v>301</v>
      </c>
      <c r="O45" s="280">
        <v>0</v>
      </c>
      <c r="P45" s="280">
        <v>301</v>
      </c>
      <c r="Q45" s="280">
        <v>0</v>
      </c>
      <c r="R45" s="280">
        <f t="shared" si="5"/>
        <v>22</v>
      </c>
      <c r="S45" s="280">
        <v>0</v>
      </c>
      <c r="T45" s="280">
        <v>22</v>
      </c>
      <c r="U45" s="280">
        <v>0</v>
      </c>
      <c r="V45" s="280">
        <f t="shared" si="6"/>
        <v>31</v>
      </c>
      <c r="W45" s="280">
        <v>0</v>
      </c>
      <c r="X45" s="280">
        <v>31</v>
      </c>
      <c r="Y45" s="280">
        <v>0</v>
      </c>
      <c r="Z45" s="280">
        <f t="shared" si="7"/>
        <v>73</v>
      </c>
      <c r="AA45" s="280">
        <v>0</v>
      </c>
      <c r="AB45" s="280">
        <v>73</v>
      </c>
      <c r="AC45" s="280">
        <v>0</v>
      </c>
      <c r="AD45" s="280">
        <f t="shared" si="8"/>
        <v>798</v>
      </c>
      <c r="AE45" s="280">
        <f t="shared" si="9"/>
        <v>0</v>
      </c>
      <c r="AF45" s="280">
        <v>0</v>
      </c>
      <c r="AG45" s="280">
        <v>0</v>
      </c>
      <c r="AH45" s="280">
        <v>0</v>
      </c>
      <c r="AI45" s="280">
        <f t="shared" si="10"/>
        <v>711</v>
      </c>
      <c r="AJ45" s="280">
        <v>0</v>
      </c>
      <c r="AK45" s="280">
        <v>0</v>
      </c>
      <c r="AL45" s="280">
        <v>711</v>
      </c>
      <c r="AM45" s="280">
        <f t="shared" si="11"/>
        <v>6</v>
      </c>
      <c r="AN45" s="280">
        <v>0</v>
      </c>
      <c r="AO45" s="280">
        <v>0</v>
      </c>
      <c r="AP45" s="280">
        <v>6</v>
      </c>
      <c r="AQ45" s="280">
        <f t="shared" si="12"/>
        <v>0</v>
      </c>
      <c r="AR45" s="280">
        <v>0</v>
      </c>
      <c r="AS45" s="280">
        <v>0</v>
      </c>
      <c r="AT45" s="280">
        <v>0</v>
      </c>
      <c r="AU45" s="280">
        <f t="shared" si="13"/>
        <v>3</v>
      </c>
      <c r="AV45" s="280">
        <v>0</v>
      </c>
      <c r="AW45" s="280">
        <v>0</v>
      </c>
      <c r="AX45" s="280">
        <v>3</v>
      </c>
      <c r="AY45" s="280">
        <f t="shared" si="14"/>
        <v>78</v>
      </c>
      <c r="AZ45" s="280">
        <v>0</v>
      </c>
      <c r="BA45" s="280">
        <v>0</v>
      </c>
      <c r="BB45" s="280">
        <v>78</v>
      </c>
      <c r="BC45" s="280">
        <f t="shared" si="15"/>
        <v>317</v>
      </c>
      <c r="BD45" s="280">
        <f t="shared" si="16"/>
        <v>89</v>
      </c>
      <c r="BE45" s="280">
        <v>0</v>
      </c>
      <c r="BF45" s="280">
        <v>17</v>
      </c>
      <c r="BG45" s="280">
        <v>1</v>
      </c>
      <c r="BH45" s="280">
        <v>0</v>
      </c>
      <c r="BI45" s="280">
        <v>3</v>
      </c>
      <c r="BJ45" s="280">
        <v>68</v>
      </c>
      <c r="BK45" s="280">
        <f t="shared" si="17"/>
        <v>228</v>
      </c>
      <c r="BL45" s="280">
        <v>0</v>
      </c>
      <c r="BM45" s="280">
        <v>66</v>
      </c>
      <c r="BN45" s="280">
        <v>5</v>
      </c>
      <c r="BO45" s="280">
        <v>0</v>
      </c>
      <c r="BP45" s="280">
        <v>7</v>
      </c>
      <c r="BQ45" s="280">
        <v>150</v>
      </c>
      <c r="BR45" s="280">
        <f aca="true" t="shared" si="47" ref="BR45:BR51">SUM(BY45,CF45)</f>
        <v>4421</v>
      </c>
      <c r="BS45" s="280">
        <f aca="true" t="shared" si="48" ref="BS45:BS51">SUM(BZ45,CG45)</f>
        <v>0</v>
      </c>
      <c r="BT45" s="280">
        <f aca="true" t="shared" si="49" ref="BT45:BT51">SUM(CA45,CH45)</f>
        <v>3922</v>
      </c>
      <c r="BU45" s="280">
        <f t="shared" si="39"/>
        <v>302</v>
      </c>
      <c r="BV45" s="280">
        <f t="shared" si="40"/>
        <v>22</v>
      </c>
      <c r="BW45" s="280">
        <f t="shared" si="41"/>
        <v>34</v>
      </c>
      <c r="BX45" s="280">
        <f t="shared" si="42"/>
        <v>141</v>
      </c>
      <c r="BY45" s="280">
        <f t="shared" si="19"/>
        <v>4332</v>
      </c>
      <c r="BZ45" s="280">
        <f t="shared" si="20"/>
        <v>0</v>
      </c>
      <c r="CA45" s="280">
        <f t="shared" si="21"/>
        <v>3905</v>
      </c>
      <c r="CB45" s="280">
        <f t="shared" si="22"/>
        <v>301</v>
      </c>
      <c r="CC45" s="280">
        <f t="shared" si="23"/>
        <v>22</v>
      </c>
      <c r="CD45" s="280">
        <f t="shared" si="24"/>
        <v>31</v>
      </c>
      <c r="CE45" s="280">
        <f t="shared" si="25"/>
        <v>73</v>
      </c>
      <c r="CF45" s="280">
        <f t="shared" si="26"/>
        <v>89</v>
      </c>
      <c r="CG45" s="280">
        <f t="shared" si="27"/>
        <v>0</v>
      </c>
      <c r="CH45" s="280">
        <f t="shared" si="27"/>
        <v>17</v>
      </c>
      <c r="CI45" s="280">
        <f t="shared" si="27"/>
        <v>1</v>
      </c>
      <c r="CJ45" s="280">
        <f t="shared" si="27"/>
        <v>0</v>
      </c>
      <c r="CK45" s="280">
        <f t="shared" si="27"/>
        <v>3</v>
      </c>
      <c r="CL45" s="280">
        <f t="shared" si="27"/>
        <v>68</v>
      </c>
      <c r="CM45" s="280">
        <f aca="true" t="shared" si="50" ref="CM45:CM51">SUM(CT45,DA45)</f>
        <v>1026</v>
      </c>
      <c r="CN45" s="280">
        <f aca="true" t="shared" si="51" ref="CN45:CN51">SUM(CU45,DB45)</f>
        <v>0</v>
      </c>
      <c r="CO45" s="280">
        <f aca="true" t="shared" si="52" ref="CO45:CO51">SUM(CV45,DC45)</f>
        <v>777</v>
      </c>
      <c r="CP45" s="280">
        <f t="shared" si="43"/>
        <v>11</v>
      </c>
      <c r="CQ45" s="280">
        <f t="shared" si="44"/>
        <v>0</v>
      </c>
      <c r="CR45" s="280">
        <f t="shared" si="45"/>
        <v>10</v>
      </c>
      <c r="CS45" s="280">
        <f t="shared" si="46"/>
        <v>228</v>
      </c>
      <c r="CT45" s="280">
        <f t="shared" si="29"/>
        <v>798</v>
      </c>
      <c r="CU45" s="280">
        <f t="shared" si="30"/>
        <v>0</v>
      </c>
      <c r="CV45" s="280">
        <f t="shared" si="31"/>
        <v>711</v>
      </c>
      <c r="CW45" s="280">
        <f t="shared" si="32"/>
        <v>6</v>
      </c>
      <c r="CX45" s="280">
        <f t="shared" si="33"/>
        <v>0</v>
      </c>
      <c r="CY45" s="280">
        <f t="shared" si="34"/>
        <v>3</v>
      </c>
      <c r="CZ45" s="280">
        <f t="shared" si="35"/>
        <v>78</v>
      </c>
      <c r="DA45" s="280">
        <f t="shared" si="36"/>
        <v>228</v>
      </c>
      <c r="DB45" s="280">
        <f t="shared" si="37"/>
        <v>0</v>
      </c>
      <c r="DC45" s="280">
        <f t="shared" si="37"/>
        <v>66</v>
      </c>
      <c r="DD45" s="280">
        <f t="shared" si="37"/>
        <v>5</v>
      </c>
      <c r="DE45" s="280">
        <f t="shared" si="37"/>
        <v>0</v>
      </c>
      <c r="DF45" s="280">
        <f t="shared" si="37"/>
        <v>7</v>
      </c>
      <c r="DG45" s="280">
        <f t="shared" si="37"/>
        <v>150</v>
      </c>
      <c r="DH45" s="280">
        <v>0</v>
      </c>
      <c r="DI45" s="280">
        <f t="shared" si="38"/>
        <v>0</v>
      </c>
      <c r="DJ45" s="280">
        <v>0</v>
      </c>
      <c r="DK45" s="280">
        <v>0</v>
      </c>
      <c r="DL45" s="280">
        <v>0</v>
      </c>
      <c r="DM45" s="280">
        <v>0</v>
      </c>
    </row>
    <row r="46" spans="1:117" s="275" customFormat="1" ht="12" customHeight="1">
      <c r="A46" s="270" t="s">
        <v>502</v>
      </c>
      <c r="B46" s="271" t="s">
        <v>580</v>
      </c>
      <c r="C46" s="270" t="s">
        <v>581</v>
      </c>
      <c r="D46" s="280">
        <f t="shared" si="0"/>
        <v>18774</v>
      </c>
      <c r="E46" s="280">
        <f t="shared" si="1"/>
        <v>12480</v>
      </c>
      <c r="F46" s="280">
        <f t="shared" si="2"/>
        <v>0</v>
      </c>
      <c r="G46" s="280">
        <v>0</v>
      </c>
      <c r="H46" s="280">
        <v>0</v>
      </c>
      <c r="I46" s="280">
        <v>0</v>
      </c>
      <c r="J46" s="280">
        <f t="shared" si="3"/>
        <v>10602</v>
      </c>
      <c r="K46" s="277">
        <v>0</v>
      </c>
      <c r="L46" s="280">
        <v>10602</v>
      </c>
      <c r="M46" s="280">
        <v>0</v>
      </c>
      <c r="N46" s="280">
        <f t="shared" si="4"/>
        <v>552</v>
      </c>
      <c r="O46" s="280">
        <v>0</v>
      </c>
      <c r="P46" s="280">
        <v>552</v>
      </c>
      <c r="Q46" s="280">
        <v>0</v>
      </c>
      <c r="R46" s="280">
        <f t="shared" si="5"/>
        <v>1281</v>
      </c>
      <c r="S46" s="280">
        <v>0</v>
      </c>
      <c r="T46" s="280">
        <v>1281</v>
      </c>
      <c r="U46" s="280">
        <v>0</v>
      </c>
      <c r="V46" s="280">
        <f t="shared" si="6"/>
        <v>0</v>
      </c>
      <c r="W46" s="280">
        <v>0</v>
      </c>
      <c r="X46" s="280">
        <v>0</v>
      </c>
      <c r="Y46" s="280">
        <v>0</v>
      </c>
      <c r="Z46" s="280">
        <f t="shared" si="7"/>
        <v>45</v>
      </c>
      <c r="AA46" s="280">
        <v>0</v>
      </c>
      <c r="AB46" s="280">
        <v>45</v>
      </c>
      <c r="AC46" s="280">
        <v>0</v>
      </c>
      <c r="AD46" s="280">
        <f t="shared" si="8"/>
        <v>4320</v>
      </c>
      <c r="AE46" s="280">
        <f t="shared" si="9"/>
        <v>0</v>
      </c>
      <c r="AF46" s="280">
        <v>0</v>
      </c>
      <c r="AG46" s="280">
        <v>0</v>
      </c>
      <c r="AH46" s="280">
        <v>0</v>
      </c>
      <c r="AI46" s="280">
        <f t="shared" si="10"/>
        <v>4230</v>
      </c>
      <c r="AJ46" s="280">
        <v>0</v>
      </c>
      <c r="AK46" s="280">
        <v>0</v>
      </c>
      <c r="AL46" s="280">
        <v>4230</v>
      </c>
      <c r="AM46" s="280">
        <f t="shared" si="11"/>
        <v>90</v>
      </c>
      <c r="AN46" s="280">
        <v>0</v>
      </c>
      <c r="AO46" s="280">
        <v>0</v>
      </c>
      <c r="AP46" s="280">
        <v>90</v>
      </c>
      <c r="AQ46" s="280">
        <f t="shared" si="12"/>
        <v>0</v>
      </c>
      <c r="AR46" s="280">
        <v>0</v>
      </c>
      <c r="AS46" s="280">
        <v>0</v>
      </c>
      <c r="AT46" s="280">
        <v>0</v>
      </c>
      <c r="AU46" s="280">
        <f t="shared" si="13"/>
        <v>0</v>
      </c>
      <c r="AV46" s="280">
        <v>0</v>
      </c>
      <c r="AW46" s="280">
        <v>0</v>
      </c>
      <c r="AX46" s="280">
        <v>0</v>
      </c>
      <c r="AY46" s="280">
        <f t="shared" si="14"/>
        <v>0</v>
      </c>
      <c r="AZ46" s="280">
        <v>0</v>
      </c>
      <c r="BA46" s="280">
        <v>0</v>
      </c>
      <c r="BB46" s="280">
        <v>0</v>
      </c>
      <c r="BC46" s="280">
        <f t="shared" si="15"/>
        <v>1974</v>
      </c>
      <c r="BD46" s="280">
        <f t="shared" si="16"/>
        <v>1072</v>
      </c>
      <c r="BE46" s="280">
        <v>0</v>
      </c>
      <c r="BF46" s="280">
        <v>481</v>
      </c>
      <c r="BG46" s="280">
        <v>4</v>
      </c>
      <c r="BH46" s="280">
        <v>0</v>
      </c>
      <c r="BI46" s="280">
        <v>0</v>
      </c>
      <c r="BJ46" s="280">
        <v>587</v>
      </c>
      <c r="BK46" s="280">
        <f t="shared" si="17"/>
        <v>902</v>
      </c>
      <c r="BL46" s="280">
        <v>0</v>
      </c>
      <c r="BM46" s="280">
        <v>884</v>
      </c>
      <c r="BN46" s="280">
        <v>18</v>
      </c>
      <c r="BO46" s="280">
        <v>0</v>
      </c>
      <c r="BP46" s="280">
        <v>0</v>
      </c>
      <c r="BQ46" s="280">
        <v>0</v>
      </c>
      <c r="BR46" s="280">
        <f t="shared" si="47"/>
        <v>13552</v>
      </c>
      <c r="BS46" s="280">
        <f t="shared" si="48"/>
        <v>0</v>
      </c>
      <c r="BT46" s="280">
        <f t="shared" si="49"/>
        <v>11083</v>
      </c>
      <c r="BU46" s="280">
        <f t="shared" si="39"/>
        <v>556</v>
      </c>
      <c r="BV46" s="280">
        <f t="shared" si="40"/>
        <v>1281</v>
      </c>
      <c r="BW46" s="280">
        <f t="shared" si="41"/>
        <v>0</v>
      </c>
      <c r="BX46" s="280">
        <f t="shared" si="42"/>
        <v>632</v>
      </c>
      <c r="BY46" s="280">
        <f t="shared" si="19"/>
        <v>12480</v>
      </c>
      <c r="BZ46" s="280">
        <f t="shared" si="20"/>
        <v>0</v>
      </c>
      <c r="CA46" s="280">
        <f t="shared" si="21"/>
        <v>10602</v>
      </c>
      <c r="CB46" s="280">
        <f t="shared" si="22"/>
        <v>552</v>
      </c>
      <c r="CC46" s="280">
        <f t="shared" si="23"/>
        <v>1281</v>
      </c>
      <c r="CD46" s="280">
        <f t="shared" si="24"/>
        <v>0</v>
      </c>
      <c r="CE46" s="280">
        <f t="shared" si="25"/>
        <v>45</v>
      </c>
      <c r="CF46" s="280">
        <f t="shared" si="26"/>
        <v>1072</v>
      </c>
      <c r="CG46" s="280">
        <f t="shared" si="27"/>
        <v>0</v>
      </c>
      <c r="CH46" s="280">
        <f t="shared" si="27"/>
        <v>481</v>
      </c>
      <c r="CI46" s="280">
        <f t="shared" si="27"/>
        <v>4</v>
      </c>
      <c r="CJ46" s="280">
        <f t="shared" si="27"/>
        <v>0</v>
      </c>
      <c r="CK46" s="280">
        <f t="shared" si="27"/>
        <v>0</v>
      </c>
      <c r="CL46" s="280">
        <f t="shared" si="27"/>
        <v>587</v>
      </c>
      <c r="CM46" s="280">
        <f t="shared" si="50"/>
        <v>5222</v>
      </c>
      <c r="CN46" s="280">
        <f t="shared" si="51"/>
        <v>0</v>
      </c>
      <c r="CO46" s="280">
        <f t="shared" si="52"/>
        <v>5114</v>
      </c>
      <c r="CP46" s="280">
        <f t="shared" si="43"/>
        <v>108</v>
      </c>
      <c r="CQ46" s="280">
        <f t="shared" si="44"/>
        <v>0</v>
      </c>
      <c r="CR46" s="280">
        <f t="shared" si="45"/>
        <v>0</v>
      </c>
      <c r="CS46" s="280">
        <f t="shared" si="46"/>
        <v>0</v>
      </c>
      <c r="CT46" s="280">
        <f t="shared" si="29"/>
        <v>4320</v>
      </c>
      <c r="CU46" s="280">
        <f t="shared" si="30"/>
        <v>0</v>
      </c>
      <c r="CV46" s="280">
        <f t="shared" si="31"/>
        <v>4230</v>
      </c>
      <c r="CW46" s="280">
        <f t="shared" si="32"/>
        <v>90</v>
      </c>
      <c r="CX46" s="280">
        <f t="shared" si="33"/>
        <v>0</v>
      </c>
      <c r="CY46" s="280">
        <f t="shared" si="34"/>
        <v>0</v>
      </c>
      <c r="CZ46" s="280">
        <f t="shared" si="35"/>
        <v>0</v>
      </c>
      <c r="DA46" s="280">
        <f t="shared" si="36"/>
        <v>902</v>
      </c>
      <c r="DB46" s="280">
        <f t="shared" si="37"/>
        <v>0</v>
      </c>
      <c r="DC46" s="280">
        <f t="shared" si="37"/>
        <v>884</v>
      </c>
      <c r="DD46" s="280">
        <f t="shared" si="37"/>
        <v>18</v>
      </c>
      <c r="DE46" s="280">
        <f t="shared" si="37"/>
        <v>0</v>
      </c>
      <c r="DF46" s="280">
        <f t="shared" si="37"/>
        <v>0</v>
      </c>
      <c r="DG46" s="280">
        <f t="shared" si="37"/>
        <v>0</v>
      </c>
      <c r="DH46" s="280">
        <v>0</v>
      </c>
      <c r="DI46" s="280">
        <f t="shared" si="38"/>
        <v>0</v>
      </c>
      <c r="DJ46" s="280">
        <v>0</v>
      </c>
      <c r="DK46" s="280">
        <v>0</v>
      </c>
      <c r="DL46" s="280">
        <v>0</v>
      </c>
      <c r="DM46" s="280">
        <v>0</v>
      </c>
    </row>
    <row r="47" spans="1:117" s="275" customFormat="1" ht="12" customHeight="1">
      <c r="A47" s="270" t="s">
        <v>502</v>
      </c>
      <c r="B47" s="271" t="s">
        <v>582</v>
      </c>
      <c r="C47" s="270" t="s">
        <v>583</v>
      </c>
      <c r="D47" s="280">
        <f t="shared" si="0"/>
        <v>2848</v>
      </c>
      <c r="E47" s="280">
        <f t="shared" si="1"/>
        <v>2420</v>
      </c>
      <c r="F47" s="280">
        <f t="shared" si="2"/>
        <v>0</v>
      </c>
      <c r="G47" s="280">
        <v>0</v>
      </c>
      <c r="H47" s="280">
        <v>0</v>
      </c>
      <c r="I47" s="280">
        <v>0</v>
      </c>
      <c r="J47" s="280">
        <f t="shared" si="3"/>
        <v>1823</v>
      </c>
      <c r="K47" s="280">
        <v>24</v>
      </c>
      <c r="L47" s="280">
        <v>1799</v>
      </c>
      <c r="M47" s="280">
        <v>0</v>
      </c>
      <c r="N47" s="280">
        <f t="shared" si="4"/>
        <v>156</v>
      </c>
      <c r="O47" s="280">
        <v>18</v>
      </c>
      <c r="P47" s="280">
        <v>138</v>
      </c>
      <c r="Q47" s="280">
        <v>0</v>
      </c>
      <c r="R47" s="280">
        <f t="shared" si="5"/>
        <v>411</v>
      </c>
      <c r="S47" s="280">
        <v>0</v>
      </c>
      <c r="T47" s="280">
        <v>411</v>
      </c>
      <c r="U47" s="280">
        <v>0</v>
      </c>
      <c r="V47" s="280">
        <f t="shared" si="6"/>
        <v>0</v>
      </c>
      <c r="W47" s="280">
        <v>0</v>
      </c>
      <c r="X47" s="280">
        <v>0</v>
      </c>
      <c r="Y47" s="280">
        <v>0</v>
      </c>
      <c r="Z47" s="280">
        <f t="shared" si="7"/>
        <v>30</v>
      </c>
      <c r="AA47" s="280">
        <v>14</v>
      </c>
      <c r="AB47" s="280">
        <v>16</v>
      </c>
      <c r="AC47" s="280">
        <v>0</v>
      </c>
      <c r="AD47" s="280">
        <f t="shared" si="8"/>
        <v>393</v>
      </c>
      <c r="AE47" s="280">
        <f t="shared" si="9"/>
        <v>0</v>
      </c>
      <c r="AF47" s="280">
        <v>0</v>
      </c>
      <c r="AG47" s="280">
        <v>0</v>
      </c>
      <c r="AH47" s="280">
        <v>0</v>
      </c>
      <c r="AI47" s="280">
        <f t="shared" si="10"/>
        <v>390</v>
      </c>
      <c r="AJ47" s="280">
        <v>0</v>
      </c>
      <c r="AK47" s="280">
        <v>0</v>
      </c>
      <c r="AL47" s="280">
        <v>390</v>
      </c>
      <c r="AM47" s="280">
        <f t="shared" si="11"/>
        <v>3</v>
      </c>
      <c r="AN47" s="280">
        <v>0</v>
      </c>
      <c r="AO47" s="280">
        <v>0</v>
      </c>
      <c r="AP47" s="280">
        <v>3</v>
      </c>
      <c r="AQ47" s="280">
        <f t="shared" si="12"/>
        <v>0</v>
      </c>
      <c r="AR47" s="280">
        <v>0</v>
      </c>
      <c r="AS47" s="280">
        <v>0</v>
      </c>
      <c r="AT47" s="280">
        <v>0</v>
      </c>
      <c r="AU47" s="280">
        <f t="shared" si="13"/>
        <v>0</v>
      </c>
      <c r="AV47" s="280">
        <v>0</v>
      </c>
      <c r="AW47" s="280">
        <v>0</v>
      </c>
      <c r="AX47" s="280">
        <v>0</v>
      </c>
      <c r="AY47" s="280">
        <f t="shared" si="14"/>
        <v>0</v>
      </c>
      <c r="AZ47" s="280">
        <v>0</v>
      </c>
      <c r="BA47" s="280">
        <v>0</v>
      </c>
      <c r="BB47" s="280">
        <v>0</v>
      </c>
      <c r="BC47" s="280">
        <f t="shared" si="15"/>
        <v>35</v>
      </c>
      <c r="BD47" s="280">
        <f t="shared" si="16"/>
        <v>28</v>
      </c>
      <c r="BE47" s="280">
        <v>0</v>
      </c>
      <c r="BF47" s="280">
        <v>17</v>
      </c>
      <c r="BG47" s="280">
        <v>2</v>
      </c>
      <c r="BH47" s="280">
        <v>0</v>
      </c>
      <c r="BI47" s="280">
        <v>0</v>
      </c>
      <c r="BJ47" s="280">
        <v>9</v>
      </c>
      <c r="BK47" s="280">
        <f t="shared" si="17"/>
        <v>7</v>
      </c>
      <c r="BL47" s="280">
        <v>0</v>
      </c>
      <c r="BM47" s="280">
        <v>5</v>
      </c>
      <c r="BN47" s="280">
        <v>0</v>
      </c>
      <c r="BO47" s="280">
        <v>0</v>
      </c>
      <c r="BP47" s="280">
        <v>0</v>
      </c>
      <c r="BQ47" s="280">
        <v>2</v>
      </c>
      <c r="BR47" s="280">
        <f t="shared" si="47"/>
        <v>2448</v>
      </c>
      <c r="BS47" s="280">
        <f t="shared" si="48"/>
        <v>0</v>
      </c>
      <c r="BT47" s="280">
        <f t="shared" si="49"/>
        <v>1840</v>
      </c>
      <c r="BU47" s="280">
        <f t="shared" si="39"/>
        <v>158</v>
      </c>
      <c r="BV47" s="280">
        <f t="shared" si="40"/>
        <v>411</v>
      </c>
      <c r="BW47" s="280">
        <f t="shared" si="41"/>
        <v>0</v>
      </c>
      <c r="BX47" s="280">
        <f t="shared" si="42"/>
        <v>39</v>
      </c>
      <c r="BY47" s="280">
        <f t="shared" si="19"/>
        <v>2420</v>
      </c>
      <c r="BZ47" s="280">
        <f t="shared" si="20"/>
        <v>0</v>
      </c>
      <c r="CA47" s="280">
        <f t="shared" si="21"/>
        <v>1823</v>
      </c>
      <c r="CB47" s="280">
        <f t="shared" si="22"/>
        <v>156</v>
      </c>
      <c r="CC47" s="280">
        <f t="shared" si="23"/>
        <v>411</v>
      </c>
      <c r="CD47" s="280">
        <f t="shared" si="24"/>
        <v>0</v>
      </c>
      <c r="CE47" s="280">
        <f t="shared" si="25"/>
        <v>30</v>
      </c>
      <c r="CF47" s="280">
        <f t="shared" si="26"/>
        <v>28</v>
      </c>
      <c r="CG47" s="280">
        <f t="shared" si="27"/>
        <v>0</v>
      </c>
      <c r="CH47" s="280">
        <f t="shared" si="27"/>
        <v>17</v>
      </c>
      <c r="CI47" s="280">
        <f t="shared" si="27"/>
        <v>2</v>
      </c>
      <c r="CJ47" s="280">
        <f t="shared" si="27"/>
        <v>0</v>
      </c>
      <c r="CK47" s="280">
        <f t="shared" si="27"/>
        <v>0</v>
      </c>
      <c r="CL47" s="280">
        <f t="shared" si="27"/>
        <v>9</v>
      </c>
      <c r="CM47" s="280">
        <f t="shared" si="50"/>
        <v>400</v>
      </c>
      <c r="CN47" s="280">
        <f t="shared" si="51"/>
        <v>0</v>
      </c>
      <c r="CO47" s="280">
        <f t="shared" si="52"/>
        <v>395</v>
      </c>
      <c r="CP47" s="280">
        <f t="shared" si="43"/>
        <v>3</v>
      </c>
      <c r="CQ47" s="280">
        <f t="shared" si="44"/>
        <v>0</v>
      </c>
      <c r="CR47" s="280">
        <f t="shared" si="45"/>
        <v>0</v>
      </c>
      <c r="CS47" s="280">
        <f t="shared" si="46"/>
        <v>2</v>
      </c>
      <c r="CT47" s="280">
        <f t="shared" si="29"/>
        <v>393</v>
      </c>
      <c r="CU47" s="280">
        <f t="shared" si="30"/>
        <v>0</v>
      </c>
      <c r="CV47" s="280">
        <f t="shared" si="31"/>
        <v>390</v>
      </c>
      <c r="CW47" s="280">
        <f t="shared" si="32"/>
        <v>3</v>
      </c>
      <c r="CX47" s="280">
        <f t="shared" si="33"/>
        <v>0</v>
      </c>
      <c r="CY47" s="280">
        <f t="shared" si="34"/>
        <v>0</v>
      </c>
      <c r="CZ47" s="280">
        <f t="shared" si="35"/>
        <v>0</v>
      </c>
      <c r="DA47" s="280">
        <f t="shared" si="36"/>
        <v>7</v>
      </c>
      <c r="DB47" s="280">
        <f t="shared" si="37"/>
        <v>0</v>
      </c>
      <c r="DC47" s="280">
        <f t="shared" si="37"/>
        <v>5</v>
      </c>
      <c r="DD47" s="280">
        <f t="shared" si="37"/>
        <v>0</v>
      </c>
      <c r="DE47" s="280">
        <f t="shared" si="37"/>
        <v>0</v>
      </c>
      <c r="DF47" s="280">
        <f t="shared" si="37"/>
        <v>0</v>
      </c>
      <c r="DG47" s="280">
        <f t="shared" si="37"/>
        <v>2</v>
      </c>
      <c r="DH47" s="280">
        <v>0</v>
      </c>
      <c r="DI47" s="280">
        <f t="shared" si="38"/>
        <v>0</v>
      </c>
      <c r="DJ47" s="280">
        <v>0</v>
      </c>
      <c r="DK47" s="280">
        <v>0</v>
      </c>
      <c r="DL47" s="280">
        <v>0</v>
      </c>
      <c r="DM47" s="280">
        <v>0</v>
      </c>
    </row>
    <row r="48" spans="1:117" s="275" customFormat="1" ht="12" customHeight="1">
      <c r="A48" s="270" t="s">
        <v>502</v>
      </c>
      <c r="B48" s="271" t="s">
        <v>584</v>
      </c>
      <c r="C48" s="270" t="s">
        <v>585</v>
      </c>
      <c r="D48" s="280">
        <f t="shared" si="0"/>
        <v>4743</v>
      </c>
      <c r="E48" s="280">
        <f t="shared" si="1"/>
        <v>3184</v>
      </c>
      <c r="F48" s="280">
        <f t="shared" si="2"/>
        <v>0</v>
      </c>
      <c r="G48" s="280">
        <v>0</v>
      </c>
      <c r="H48" s="280">
        <v>0</v>
      </c>
      <c r="I48" s="280">
        <v>0</v>
      </c>
      <c r="J48" s="280">
        <f t="shared" si="3"/>
        <v>2619</v>
      </c>
      <c r="K48" s="280">
        <v>0</v>
      </c>
      <c r="L48" s="280">
        <v>2619</v>
      </c>
      <c r="M48" s="280">
        <v>0</v>
      </c>
      <c r="N48" s="280">
        <f t="shared" si="4"/>
        <v>176</v>
      </c>
      <c r="O48" s="280">
        <v>0</v>
      </c>
      <c r="P48" s="280">
        <v>176</v>
      </c>
      <c r="Q48" s="280">
        <v>0</v>
      </c>
      <c r="R48" s="280">
        <f t="shared" si="5"/>
        <v>376</v>
      </c>
      <c r="S48" s="280">
        <v>0</v>
      </c>
      <c r="T48" s="280">
        <v>376</v>
      </c>
      <c r="U48" s="280">
        <v>0</v>
      </c>
      <c r="V48" s="280">
        <f t="shared" si="6"/>
        <v>8</v>
      </c>
      <c r="W48" s="280">
        <v>0</v>
      </c>
      <c r="X48" s="280">
        <v>8</v>
      </c>
      <c r="Y48" s="280">
        <v>0</v>
      </c>
      <c r="Z48" s="280">
        <f t="shared" si="7"/>
        <v>5</v>
      </c>
      <c r="AA48" s="280">
        <v>0</v>
      </c>
      <c r="AB48" s="280">
        <v>5</v>
      </c>
      <c r="AC48" s="280">
        <v>0</v>
      </c>
      <c r="AD48" s="280">
        <f t="shared" si="8"/>
        <v>674</v>
      </c>
      <c r="AE48" s="280">
        <f t="shared" si="9"/>
        <v>0</v>
      </c>
      <c r="AF48" s="280">
        <v>0</v>
      </c>
      <c r="AG48" s="280">
        <v>0</v>
      </c>
      <c r="AH48" s="280">
        <v>0</v>
      </c>
      <c r="AI48" s="280">
        <f t="shared" si="10"/>
        <v>673</v>
      </c>
      <c r="AJ48" s="280">
        <v>0</v>
      </c>
      <c r="AK48" s="280">
        <v>0</v>
      </c>
      <c r="AL48" s="280">
        <v>673</v>
      </c>
      <c r="AM48" s="280">
        <f t="shared" si="11"/>
        <v>1</v>
      </c>
      <c r="AN48" s="280">
        <v>0</v>
      </c>
      <c r="AO48" s="280">
        <v>0</v>
      </c>
      <c r="AP48" s="280">
        <v>1</v>
      </c>
      <c r="AQ48" s="280">
        <f t="shared" si="12"/>
        <v>0</v>
      </c>
      <c r="AR48" s="280">
        <v>0</v>
      </c>
      <c r="AS48" s="280">
        <v>0</v>
      </c>
      <c r="AT48" s="280">
        <v>0</v>
      </c>
      <c r="AU48" s="280">
        <f t="shared" si="13"/>
        <v>0</v>
      </c>
      <c r="AV48" s="280">
        <v>0</v>
      </c>
      <c r="AW48" s="280">
        <v>0</v>
      </c>
      <c r="AX48" s="280">
        <v>0</v>
      </c>
      <c r="AY48" s="280">
        <f t="shared" si="14"/>
        <v>0</v>
      </c>
      <c r="AZ48" s="280">
        <v>0</v>
      </c>
      <c r="BA48" s="280">
        <v>0</v>
      </c>
      <c r="BB48" s="280">
        <v>0</v>
      </c>
      <c r="BC48" s="280">
        <f t="shared" si="15"/>
        <v>885</v>
      </c>
      <c r="BD48" s="280">
        <f t="shared" si="16"/>
        <v>621</v>
      </c>
      <c r="BE48" s="280">
        <v>0</v>
      </c>
      <c r="BF48" s="280">
        <v>389</v>
      </c>
      <c r="BG48" s="280">
        <v>41</v>
      </c>
      <c r="BH48" s="280">
        <v>0</v>
      </c>
      <c r="BI48" s="280">
        <v>0</v>
      </c>
      <c r="BJ48" s="280">
        <v>191</v>
      </c>
      <c r="BK48" s="280">
        <f t="shared" si="17"/>
        <v>264</v>
      </c>
      <c r="BL48" s="280">
        <v>0</v>
      </c>
      <c r="BM48" s="280">
        <v>252</v>
      </c>
      <c r="BN48" s="280">
        <v>12</v>
      </c>
      <c r="BO48" s="280">
        <v>0</v>
      </c>
      <c r="BP48" s="280">
        <v>0</v>
      </c>
      <c r="BQ48" s="280">
        <v>0</v>
      </c>
      <c r="BR48" s="280">
        <f t="shared" si="47"/>
        <v>3805</v>
      </c>
      <c r="BS48" s="280">
        <f t="shared" si="48"/>
        <v>0</v>
      </c>
      <c r="BT48" s="280">
        <f t="shared" si="49"/>
        <v>3008</v>
      </c>
      <c r="BU48" s="280">
        <f t="shared" si="39"/>
        <v>217</v>
      </c>
      <c r="BV48" s="280">
        <f t="shared" si="40"/>
        <v>376</v>
      </c>
      <c r="BW48" s="280">
        <f t="shared" si="41"/>
        <v>8</v>
      </c>
      <c r="BX48" s="280">
        <f t="shared" si="42"/>
        <v>196</v>
      </c>
      <c r="BY48" s="280">
        <f t="shared" si="19"/>
        <v>3184</v>
      </c>
      <c r="BZ48" s="280">
        <f t="shared" si="20"/>
        <v>0</v>
      </c>
      <c r="CA48" s="280">
        <f t="shared" si="21"/>
        <v>2619</v>
      </c>
      <c r="CB48" s="280">
        <f t="shared" si="22"/>
        <v>176</v>
      </c>
      <c r="CC48" s="280">
        <f t="shared" si="23"/>
        <v>376</v>
      </c>
      <c r="CD48" s="280">
        <f t="shared" si="24"/>
        <v>8</v>
      </c>
      <c r="CE48" s="280">
        <f t="shared" si="25"/>
        <v>5</v>
      </c>
      <c r="CF48" s="280">
        <f t="shared" si="26"/>
        <v>621</v>
      </c>
      <c r="CG48" s="280">
        <f t="shared" si="27"/>
        <v>0</v>
      </c>
      <c r="CH48" s="280">
        <f t="shared" si="27"/>
        <v>389</v>
      </c>
      <c r="CI48" s="280">
        <f t="shared" si="27"/>
        <v>41</v>
      </c>
      <c r="CJ48" s="280">
        <f t="shared" si="27"/>
        <v>0</v>
      </c>
      <c r="CK48" s="280">
        <f t="shared" si="27"/>
        <v>0</v>
      </c>
      <c r="CL48" s="280">
        <f t="shared" si="27"/>
        <v>191</v>
      </c>
      <c r="CM48" s="280">
        <f t="shared" si="50"/>
        <v>938</v>
      </c>
      <c r="CN48" s="280">
        <f t="shared" si="51"/>
        <v>0</v>
      </c>
      <c r="CO48" s="280">
        <f t="shared" si="52"/>
        <v>925</v>
      </c>
      <c r="CP48" s="280">
        <f t="shared" si="43"/>
        <v>13</v>
      </c>
      <c r="CQ48" s="280">
        <f t="shared" si="44"/>
        <v>0</v>
      </c>
      <c r="CR48" s="280">
        <f t="shared" si="45"/>
        <v>0</v>
      </c>
      <c r="CS48" s="280">
        <f t="shared" si="46"/>
        <v>0</v>
      </c>
      <c r="CT48" s="280">
        <f t="shared" si="29"/>
        <v>674</v>
      </c>
      <c r="CU48" s="280">
        <f t="shared" si="30"/>
        <v>0</v>
      </c>
      <c r="CV48" s="280">
        <f t="shared" si="31"/>
        <v>673</v>
      </c>
      <c r="CW48" s="280">
        <f t="shared" si="32"/>
        <v>1</v>
      </c>
      <c r="CX48" s="280">
        <f t="shared" si="33"/>
        <v>0</v>
      </c>
      <c r="CY48" s="280">
        <f t="shared" si="34"/>
        <v>0</v>
      </c>
      <c r="CZ48" s="280">
        <f t="shared" si="35"/>
        <v>0</v>
      </c>
      <c r="DA48" s="280">
        <f t="shared" si="36"/>
        <v>264</v>
      </c>
      <c r="DB48" s="280">
        <f t="shared" si="37"/>
        <v>0</v>
      </c>
      <c r="DC48" s="280">
        <f t="shared" si="37"/>
        <v>252</v>
      </c>
      <c r="DD48" s="280">
        <f t="shared" si="37"/>
        <v>12</v>
      </c>
      <c r="DE48" s="280">
        <f t="shared" si="37"/>
        <v>0</v>
      </c>
      <c r="DF48" s="280">
        <f t="shared" si="37"/>
        <v>0</v>
      </c>
      <c r="DG48" s="280">
        <f t="shared" si="37"/>
        <v>0</v>
      </c>
      <c r="DH48" s="280">
        <v>0</v>
      </c>
      <c r="DI48" s="280">
        <f t="shared" si="38"/>
        <v>0</v>
      </c>
      <c r="DJ48" s="280">
        <v>0</v>
      </c>
      <c r="DK48" s="280">
        <v>0</v>
      </c>
      <c r="DL48" s="280">
        <v>0</v>
      </c>
      <c r="DM48" s="280">
        <v>0</v>
      </c>
    </row>
    <row r="49" spans="1:117" s="275" customFormat="1" ht="12" customHeight="1">
      <c r="A49" s="270" t="s">
        <v>502</v>
      </c>
      <c r="B49" s="271" t="s">
        <v>586</v>
      </c>
      <c r="C49" s="270" t="s">
        <v>587</v>
      </c>
      <c r="D49" s="280">
        <f t="shared" si="0"/>
        <v>3179</v>
      </c>
      <c r="E49" s="280">
        <f t="shared" si="1"/>
        <v>2266</v>
      </c>
      <c r="F49" s="280">
        <f t="shared" si="2"/>
        <v>0</v>
      </c>
      <c r="G49" s="280">
        <v>0</v>
      </c>
      <c r="H49" s="280">
        <v>0</v>
      </c>
      <c r="I49" s="280">
        <v>0</v>
      </c>
      <c r="J49" s="280">
        <f t="shared" si="3"/>
        <v>1864</v>
      </c>
      <c r="K49" s="280">
        <v>0</v>
      </c>
      <c r="L49" s="280">
        <v>1864</v>
      </c>
      <c r="M49" s="280">
        <v>0</v>
      </c>
      <c r="N49" s="280">
        <f t="shared" si="4"/>
        <v>67</v>
      </c>
      <c r="O49" s="280">
        <v>0</v>
      </c>
      <c r="P49" s="280">
        <v>67</v>
      </c>
      <c r="Q49" s="280">
        <v>0</v>
      </c>
      <c r="R49" s="280">
        <f t="shared" si="5"/>
        <v>261</v>
      </c>
      <c r="S49" s="280">
        <v>0</v>
      </c>
      <c r="T49" s="280">
        <v>261</v>
      </c>
      <c r="U49" s="280">
        <v>0</v>
      </c>
      <c r="V49" s="280">
        <f t="shared" si="6"/>
        <v>0</v>
      </c>
      <c r="W49" s="280">
        <v>0</v>
      </c>
      <c r="X49" s="280">
        <v>0</v>
      </c>
      <c r="Y49" s="280">
        <v>0</v>
      </c>
      <c r="Z49" s="280">
        <f t="shared" si="7"/>
        <v>74</v>
      </c>
      <c r="AA49" s="280">
        <v>0</v>
      </c>
      <c r="AB49" s="280">
        <v>74</v>
      </c>
      <c r="AC49" s="280">
        <v>0</v>
      </c>
      <c r="AD49" s="280">
        <f t="shared" si="8"/>
        <v>840</v>
      </c>
      <c r="AE49" s="280">
        <f t="shared" si="9"/>
        <v>0</v>
      </c>
      <c r="AF49" s="280">
        <v>0</v>
      </c>
      <c r="AG49" s="280">
        <v>0</v>
      </c>
      <c r="AH49" s="280">
        <v>0</v>
      </c>
      <c r="AI49" s="280">
        <f t="shared" si="10"/>
        <v>838</v>
      </c>
      <c r="AJ49" s="280">
        <v>0</v>
      </c>
      <c r="AK49" s="280">
        <v>0</v>
      </c>
      <c r="AL49" s="280">
        <v>838</v>
      </c>
      <c r="AM49" s="280">
        <f t="shared" si="11"/>
        <v>0</v>
      </c>
      <c r="AN49" s="280">
        <v>0</v>
      </c>
      <c r="AO49" s="280">
        <v>0</v>
      </c>
      <c r="AP49" s="280">
        <v>0</v>
      </c>
      <c r="AQ49" s="280">
        <f t="shared" si="12"/>
        <v>0</v>
      </c>
      <c r="AR49" s="280">
        <v>0</v>
      </c>
      <c r="AS49" s="280">
        <v>0</v>
      </c>
      <c r="AT49" s="280">
        <v>0</v>
      </c>
      <c r="AU49" s="280">
        <f t="shared" si="13"/>
        <v>0</v>
      </c>
      <c r="AV49" s="280">
        <v>0</v>
      </c>
      <c r="AW49" s="280">
        <v>0</v>
      </c>
      <c r="AX49" s="280">
        <v>0</v>
      </c>
      <c r="AY49" s="280">
        <f t="shared" si="14"/>
        <v>2</v>
      </c>
      <c r="AZ49" s="280">
        <v>0</v>
      </c>
      <c r="BA49" s="280">
        <v>0</v>
      </c>
      <c r="BB49" s="280">
        <v>2</v>
      </c>
      <c r="BC49" s="280">
        <f t="shared" si="15"/>
        <v>73</v>
      </c>
      <c r="BD49" s="280">
        <f t="shared" si="16"/>
        <v>73</v>
      </c>
      <c r="BE49" s="280">
        <v>0</v>
      </c>
      <c r="BF49" s="280">
        <v>63</v>
      </c>
      <c r="BG49" s="280">
        <v>2</v>
      </c>
      <c r="BH49" s="280">
        <v>2</v>
      </c>
      <c r="BI49" s="280">
        <v>0</v>
      </c>
      <c r="BJ49" s="280">
        <v>6</v>
      </c>
      <c r="BK49" s="280">
        <f t="shared" si="17"/>
        <v>0</v>
      </c>
      <c r="BL49" s="280">
        <v>0</v>
      </c>
      <c r="BM49" s="280">
        <v>0</v>
      </c>
      <c r="BN49" s="280">
        <v>0</v>
      </c>
      <c r="BO49" s="280">
        <v>0</v>
      </c>
      <c r="BP49" s="280">
        <v>0</v>
      </c>
      <c r="BQ49" s="280">
        <v>0</v>
      </c>
      <c r="BR49" s="280">
        <f t="shared" si="47"/>
        <v>2339</v>
      </c>
      <c r="BS49" s="280">
        <f t="shared" si="48"/>
        <v>0</v>
      </c>
      <c r="BT49" s="280">
        <f t="shared" si="49"/>
        <v>1927</v>
      </c>
      <c r="BU49" s="280">
        <f t="shared" si="39"/>
        <v>69</v>
      </c>
      <c r="BV49" s="280">
        <f t="shared" si="40"/>
        <v>263</v>
      </c>
      <c r="BW49" s="280">
        <f t="shared" si="41"/>
        <v>0</v>
      </c>
      <c r="BX49" s="280">
        <f t="shared" si="42"/>
        <v>80</v>
      </c>
      <c r="BY49" s="280">
        <f t="shared" si="19"/>
        <v>2266</v>
      </c>
      <c r="BZ49" s="280">
        <f t="shared" si="20"/>
        <v>0</v>
      </c>
      <c r="CA49" s="280">
        <f t="shared" si="21"/>
        <v>1864</v>
      </c>
      <c r="CB49" s="280">
        <f t="shared" si="22"/>
        <v>67</v>
      </c>
      <c r="CC49" s="280">
        <f t="shared" si="23"/>
        <v>261</v>
      </c>
      <c r="CD49" s="280">
        <f t="shared" si="24"/>
        <v>0</v>
      </c>
      <c r="CE49" s="280">
        <f t="shared" si="25"/>
        <v>74</v>
      </c>
      <c r="CF49" s="280">
        <f t="shared" si="26"/>
        <v>73</v>
      </c>
      <c r="CG49" s="280">
        <f t="shared" si="27"/>
        <v>0</v>
      </c>
      <c r="CH49" s="280">
        <f t="shared" si="27"/>
        <v>63</v>
      </c>
      <c r="CI49" s="280">
        <f t="shared" si="27"/>
        <v>2</v>
      </c>
      <c r="CJ49" s="280">
        <f t="shared" si="27"/>
        <v>2</v>
      </c>
      <c r="CK49" s="280">
        <f t="shared" si="27"/>
        <v>0</v>
      </c>
      <c r="CL49" s="280">
        <f t="shared" si="27"/>
        <v>6</v>
      </c>
      <c r="CM49" s="280">
        <f t="shared" si="50"/>
        <v>840</v>
      </c>
      <c r="CN49" s="280">
        <f t="shared" si="51"/>
        <v>0</v>
      </c>
      <c r="CO49" s="280">
        <f t="shared" si="52"/>
        <v>838</v>
      </c>
      <c r="CP49" s="280">
        <f t="shared" si="43"/>
        <v>0</v>
      </c>
      <c r="CQ49" s="280">
        <f t="shared" si="44"/>
        <v>0</v>
      </c>
      <c r="CR49" s="280">
        <f t="shared" si="45"/>
        <v>0</v>
      </c>
      <c r="CS49" s="280">
        <f t="shared" si="46"/>
        <v>2</v>
      </c>
      <c r="CT49" s="280">
        <f t="shared" si="29"/>
        <v>840</v>
      </c>
      <c r="CU49" s="280">
        <f t="shared" si="30"/>
        <v>0</v>
      </c>
      <c r="CV49" s="280">
        <f t="shared" si="31"/>
        <v>838</v>
      </c>
      <c r="CW49" s="280">
        <f t="shared" si="32"/>
        <v>0</v>
      </c>
      <c r="CX49" s="280">
        <f t="shared" si="33"/>
        <v>0</v>
      </c>
      <c r="CY49" s="280">
        <f t="shared" si="34"/>
        <v>0</v>
      </c>
      <c r="CZ49" s="280">
        <f t="shared" si="35"/>
        <v>2</v>
      </c>
      <c r="DA49" s="280">
        <f t="shared" si="36"/>
        <v>0</v>
      </c>
      <c r="DB49" s="280">
        <f t="shared" si="37"/>
        <v>0</v>
      </c>
      <c r="DC49" s="280">
        <f t="shared" si="37"/>
        <v>0</v>
      </c>
      <c r="DD49" s="280">
        <f t="shared" si="37"/>
        <v>0</v>
      </c>
      <c r="DE49" s="280">
        <f t="shared" si="37"/>
        <v>0</v>
      </c>
      <c r="DF49" s="280">
        <f t="shared" si="37"/>
        <v>0</v>
      </c>
      <c r="DG49" s="280">
        <f t="shared" si="37"/>
        <v>0</v>
      </c>
      <c r="DH49" s="280">
        <v>0</v>
      </c>
      <c r="DI49" s="280">
        <f t="shared" si="38"/>
        <v>0</v>
      </c>
      <c r="DJ49" s="280">
        <v>0</v>
      </c>
      <c r="DK49" s="280">
        <v>0</v>
      </c>
      <c r="DL49" s="280">
        <v>0</v>
      </c>
      <c r="DM49" s="280">
        <v>0</v>
      </c>
    </row>
    <row r="50" spans="1:117" s="275" customFormat="1" ht="12" customHeight="1">
      <c r="A50" s="270" t="s">
        <v>502</v>
      </c>
      <c r="B50" s="271" t="s">
        <v>588</v>
      </c>
      <c r="C50" s="270" t="s">
        <v>589</v>
      </c>
      <c r="D50" s="280">
        <f t="shared" si="0"/>
        <v>7749</v>
      </c>
      <c r="E50" s="280">
        <f t="shared" si="1"/>
        <v>6482</v>
      </c>
      <c r="F50" s="280">
        <f t="shared" si="2"/>
        <v>0</v>
      </c>
      <c r="G50" s="280">
        <v>0</v>
      </c>
      <c r="H50" s="280">
        <v>0</v>
      </c>
      <c r="I50" s="280">
        <v>0</v>
      </c>
      <c r="J50" s="280">
        <f t="shared" si="3"/>
        <v>5529</v>
      </c>
      <c r="K50" s="280">
        <v>185</v>
      </c>
      <c r="L50" s="280">
        <v>5344</v>
      </c>
      <c r="M50" s="280">
        <v>0</v>
      </c>
      <c r="N50" s="280">
        <f t="shared" si="4"/>
        <v>134</v>
      </c>
      <c r="O50" s="280">
        <v>5</v>
      </c>
      <c r="P50" s="280">
        <v>129</v>
      </c>
      <c r="Q50" s="280">
        <v>0</v>
      </c>
      <c r="R50" s="280">
        <f t="shared" si="5"/>
        <v>687</v>
      </c>
      <c r="S50" s="280">
        <v>1</v>
      </c>
      <c r="T50" s="280">
        <v>686</v>
      </c>
      <c r="U50" s="280">
        <v>0</v>
      </c>
      <c r="V50" s="280">
        <f t="shared" si="6"/>
        <v>0</v>
      </c>
      <c r="W50" s="280">
        <v>0</v>
      </c>
      <c r="X50" s="280">
        <v>0</v>
      </c>
      <c r="Y50" s="280">
        <v>0</v>
      </c>
      <c r="Z50" s="280">
        <f t="shared" si="7"/>
        <v>132</v>
      </c>
      <c r="AA50" s="280">
        <v>67</v>
      </c>
      <c r="AB50" s="280">
        <v>65</v>
      </c>
      <c r="AC50" s="280">
        <v>0</v>
      </c>
      <c r="AD50" s="280">
        <f t="shared" si="8"/>
        <v>808</v>
      </c>
      <c r="AE50" s="280">
        <f t="shared" si="9"/>
        <v>0</v>
      </c>
      <c r="AF50" s="280">
        <v>0</v>
      </c>
      <c r="AG50" s="280">
        <v>0</v>
      </c>
      <c r="AH50" s="280">
        <v>0</v>
      </c>
      <c r="AI50" s="280">
        <f t="shared" si="10"/>
        <v>807</v>
      </c>
      <c r="AJ50" s="280">
        <v>0</v>
      </c>
      <c r="AK50" s="280">
        <v>0</v>
      </c>
      <c r="AL50" s="280">
        <v>807</v>
      </c>
      <c r="AM50" s="280">
        <f t="shared" si="11"/>
        <v>0</v>
      </c>
      <c r="AN50" s="280">
        <v>0</v>
      </c>
      <c r="AO50" s="280">
        <v>0</v>
      </c>
      <c r="AP50" s="280">
        <v>0</v>
      </c>
      <c r="AQ50" s="280">
        <f t="shared" si="12"/>
        <v>0</v>
      </c>
      <c r="AR50" s="280">
        <v>0</v>
      </c>
      <c r="AS50" s="280">
        <v>0</v>
      </c>
      <c r="AT50" s="280">
        <v>0</v>
      </c>
      <c r="AU50" s="280">
        <f t="shared" si="13"/>
        <v>0</v>
      </c>
      <c r="AV50" s="280">
        <v>0</v>
      </c>
      <c r="AW50" s="280">
        <v>0</v>
      </c>
      <c r="AX50" s="280">
        <v>0</v>
      </c>
      <c r="AY50" s="280">
        <f t="shared" si="14"/>
        <v>1</v>
      </c>
      <c r="AZ50" s="280">
        <v>0</v>
      </c>
      <c r="BA50" s="280">
        <v>0</v>
      </c>
      <c r="BB50" s="280">
        <v>1</v>
      </c>
      <c r="BC50" s="280">
        <f t="shared" si="15"/>
        <v>459</v>
      </c>
      <c r="BD50" s="280">
        <f t="shared" si="16"/>
        <v>193</v>
      </c>
      <c r="BE50" s="280">
        <v>0</v>
      </c>
      <c r="BF50" s="280">
        <v>81</v>
      </c>
      <c r="BG50" s="280">
        <v>18</v>
      </c>
      <c r="BH50" s="280">
        <v>4</v>
      </c>
      <c r="BI50" s="280">
        <v>0</v>
      </c>
      <c r="BJ50" s="280">
        <v>90</v>
      </c>
      <c r="BK50" s="280">
        <f t="shared" si="17"/>
        <v>266</v>
      </c>
      <c r="BL50" s="280">
        <v>0</v>
      </c>
      <c r="BM50" s="280">
        <v>257</v>
      </c>
      <c r="BN50" s="280">
        <v>0</v>
      </c>
      <c r="BO50" s="280">
        <v>1</v>
      </c>
      <c r="BP50" s="280">
        <v>0</v>
      </c>
      <c r="BQ50" s="280">
        <v>8</v>
      </c>
      <c r="BR50" s="280">
        <f t="shared" si="47"/>
        <v>6675</v>
      </c>
      <c r="BS50" s="280">
        <f t="shared" si="48"/>
        <v>0</v>
      </c>
      <c r="BT50" s="280">
        <f t="shared" si="49"/>
        <v>5610</v>
      </c>
      <c r="BU50" s="280">
        <f t="shared" si="39"/>
        <v>152</v>
      </c>
      <c r="BV50" s="280">
        <f t="shared" si="40"/>
        <v>691</v>
      </c>
      <c r="BW50" s="280">
        <f t="shared" si="41"/>
        <v>0</v>
      </c>
      <c r="BX50" s="280">
        <f t="shared" si="42"/>
        <v>222</v>
      </c>
      <c r="BY50" s="280">
        <f t="shared" si="19"/>
        <v>6482</v>
      </c>
      <c r="BZ50" s="280">
        <f t="shared" si="20"/>
        <v>0</v>
      </c>
      <c r="CA50" s="280">
        <f t="shared" si="21"/>
        <v>5529</v>
      </c>
      <c r="CB50" s="280">
        <f t="shared" si="22"/>
        <v>134</v>
      </c>
      <c r="CC50" s="280">
        <f t="shared" si="23"/>
        <v>687</v>
      </c>
      <c r="CD50" s="280">
        <f t="shared" si="24"/>
        <v>0</v>
      </c>
      <c r="CE50" s="280">
        <f t="shared" si="25"/>
        <v>132</v>
      </c>
      <c r="CF50" s="280">
        <f t="shared" si="26"/>
        <v>193</v>
      </c>
      <c r="CG50" s="280">
        <f t="shared" si="27"/>
        <v>0</v>
      </c>
      <c r="CH50" s="280">
        <f t="shared" si="27"/>
        <v>81</v>
      </c>
      <c r="CI50" s="280">
        <f t="shared" si="27"/>
        <v>18</v>
      </c>
      <c r="CJ50" s="280">
        <f>BH50</f>
        <v>4</v>
      </c>
      <c r="CK50" s="280">
        <f>BI50</f>
        <v>0</v>
      </c>
      <c r="CL50" s="280">
        <f>BJ50</f>
        <v>90</v>
      </c>
      <c r="CM50" s="280">
        <f t="shared" si="50"/>
        <v>1074</v>
      </c>
      <c r="CN50" s="280">
        <f t="shared" si="51"/>
        <v>0</v>
      </c>
      <c r="CO50" s="280">
        <f t="shared" si="52"/>
        <v>1064</v>
      </c>
      <c r="CP50" s="280">
        <f t="shared" si="43"/>
        <v>0</v>
      </c>
      <c r="CQ50" s="280">
        <f t="shared" si="44"/>
        <v>1</v>
      </c>
      <c r="CR50" s="280">
        <f t="shared" si="45"/>
        <v>0</v>
      </c>
      <c r="CS50" s="280">
        <f t="shared" si="46"/>
        <v>9</v>
      </c>
      <c r="CT50" s="280">
        <f t="shared" si="29"/>
        <v>808</v>
      </c>
      <c r="CU50" s="280">
        <f t="shared" si="30"/>
        <v>0</v>
      </c>
      <c r="CV50" s="280">
        <f t="shared" si="31"/>
        <v>807</v>
      </c>
      <c r="CW50" s="280">
        <f t="shared" si="32"/>
        <v>0</v>
      </c>
      <c r="CX50" s="280">
        <f t="shared" si="33"/>
        <v>0</v>
      </c>
      <c r="CY50" s="280">
        <f t="shared" si="34"/>
        <v>0</v>
      </c>
      <c r="CZ50" s="280">
        <f t="shared" si="35"/>
        <v>1</v>
      </c>
      <c r="DA50" s="280">
        <f t="shared" si="36"/>
        <v>266</v>
      </c>
      <c r="DB50" s="280">
        <f t="shared" si="37"/>
        <v>0</v>
      </c>
      <c r="DC50" s="280">
        <f t="shared" si="37"/>
        <v>257</v>
      </c>
      <c r="DD50" s="280">
        <f t="shared" si="37"/>
        <v>0</v>
      </c>
      <c r="DE50" s="280">
        <f>BO50</f>
        <v>1</v>
      </c>
      <c r="DF50" s="280">
        <f>BP50</f>
        <v>0</v>
      </c>
      <c r="DG50" s="280">
        <f>BQ50</f>
        <v>8</v>
      </c>
      <c r="DH50" s="280">
        <v>0</v>
      </c>
      <c r="DI50" s="280">
        <f t="shared" si="38"/>
        <v>1</v>
      </c>
      <c r="DJ50" s="280">
        <v>1</v>
      </c>
      <c r="DK50" s="280">
        <v>0</v>
      </c>
      <c r="DL50" s="280">
        <v>0</v>
      </c>
      <c r="DM50" s="280">
        <v>0</v>
      </c>
    </row>
    <row r="51" spans="1:117" s="275" customFormat="1" ht="12" customHeight="1">
      <c r="A51" s="270" t="s">
        <v>502</v>
      </c>
      <c r="B51" s="271" t="s">
        <v>590</v>
      </c>
      <c r="C51" s="270" t="s">
        <v>591</v>
      </c>
      <c r="D51" s="280">
        <f t="shared" si="0"/>
        <v>5105</v>
      </c>
      <c r="E51" s="280">
        <f t="shared" si="1"/>
        <v>4783</v>
      </c>
      <c r="F51" s="280">
        <f t="shared" si="2"/>
        <v>0</v>
      </c>
      <c r="G51" s="280">
        <v>0</v>
      </c>
      <c r="H51" s="280">
        <v>0</v>
      </c>
      <c r="I51" s="280">
        <v>0</v>
      </c>
      <c r="J51" s="280">
        <f t="shared" si="3"/>
        <v>3738</v>
      </c>
      <c r="K51" s="280">
        <v>35</v>
      </c>
      <c r="L51" s="280">
        <v>3703</v>
      </c>
      <c r="M51" s="280">
        <v>0</v>
      </c>
      <c r="N51" s="280">
        <f t="shared" si="4"/>
        <v>263</v>
      </c>
      <c r="O51" s="280">
        <v>5</v>
      </c>
      <c r="P51" s="280">
        <v>258</v>
      </c>
      <c r="Q51" s="280">
        <v>0</v>
      </c>
      <c r="R51" s="280">
        <f t="shared" si="5"/>
        <v>625</v>
      </c>
      <c r="S51" s="280">
        <v>2</v>
      </c>
      <c r="T51" s="280">
        <v>623</v>
      </c>
      <c r="U51" s="280">
        <v>0</v>
      </c>
      <c r="V51" s="280">
        <f t="shared" si="6"/>
        <v>0</v>
      </c>
      <c r="W51" s="280">
        <v>0</v>
      </c>
      <c r="X51" s="280">
        <v>0</v>
      </c>
      <c r="Y51" s="280">
        <v>0</v>
      </c>
      <c r="Z51" s="280">
        <f t="shared" si="7"/>
        <v>157</v>
      </c>
      <c r="AA51" s="280">
        <v>17</v>
      </c>
      <c r="AB51" s="280">
        <v>140</v>
      </c>
      <c r="AC51" s="280">
        <v>0</v>
      </c>
      <c r="AD51" s="280">
        <f t="shared" si="8"/>
        <v>276</v>
      </c>
      <c r="AE51" s="280">
        <f t="shared" si="9"/>
        <v>0</v>
      </c>
      <c r="AF51" s="280">
        <v>0</v>
      </c>
      <c r="AG51" s="280">
        <v>0</v>
      </c>
      <c r="AH51" s="280">
        <v>0</v>
      </c>
      <c r="AI51" s="280">
        <f t="shared" si="10"/>
        <v>274</v>
      </c>
      <c r="AJ51" s="280">
        <v>0</v>
      </c>
      <c r="AK51" s="280">
        <v>0</v>
      </c>
      <c r="AL51" s="280">
        <v>274</v>
      </c>
      <c r="AM51" s="280">
        <f t="shared" si="11"/>
        <v>0</v>
      </c>
      <c r="AN51" s="280">
        <v>0</v>
      </c>
      <c r="AO51" s="280">
        <v>0</v>
      </c>
      <c r="AP51" s="280">
        <v>0</v>
      </c>
      <c r="AQ51" s="280">
        <f t="shared" si="12"/>
        <v>0</v>
      </c>
      <c r="AR51" s="280">
        <v>0</v>
      </c>
      <c r="AS51" s="280">
        <v>0</v>
      </c>
      <c r="AT51" s="280">
        <v>0</v>
      </c>
      <c r="AU51" s="280">
        <f t="shared" si="13"/>
        <v>0</v>
      </c>
      <c r="AV51" s="280">
        <v>0</v>
      </c>
      <c r="AW51" s="280">
        <v>0</v>
      </c>
      <c r="AX51" s="280">
        <v>0</v>
      </c>
      <c r="AY51" s="280">
        <f t="shared" si="14"/>
        <v>2</v>
      </c>
      <c r="AZ51" s="280">
        <v>0</v>
      </c>
      <c r="BA51" s="280">
        <v>0</v>
      </c>
      <c r="BB51" s="280">
        <v>2</v>
      </c>
      <c r="BC51" s="280">
        <f t="shared" si="15"/>
        <v>46</v>
      </c>
      <c r="BD51" s="280">
        <f t="shared" si="16"/>
        <v>38</v>
      </c>
      <c r="BE51" s="280">
        <v>0</v>
      </c>
      <c r="BF51" s="280">
        <v>24</v>
      </c>
      <c r="BG51" s="280">
        <v>2</v>
      </c>
      <c r="BH51" s="280">
        <v>0</v>
      </c>
      <c r="BI51" s="280">
        <v>0</v>
      </c>
      <c r="BJ51" s="280">
        <v>12</v>
      </c>
      <c r="BK51" s="280">
        <f t="shared" si="17"/>
        <v>8</v>
      </c>
      <c r="BL51" s="280">
        <v>0</v>
      </c>
      <c r="BM51" s="280">
        <v>7</v>
      </c>
      <c r="BN51" s="280">
        <v>0</v>
      </c>
      <c r="BO51" s="280">
        <v>0</v>
      </c>
      <c r="BP51" s="280">
        <v>0</v>
      </c>
      <c r="BQ51" s="280">
        <v>1</v>
      </c>
      <c r="BR51" s="280">
        <f t="shared" si="47"/>
        <v>4821</v>
      </c>
      <c r="BS51" s="280">
        <f t="shared" si="48"/>
        <v>0</v>
      </c>
      <c r="BT51" s="280">
        <f t="shared" si="49"/>
        <v>3762</v>
      </c>
      <c r="BU51" s="280">
        <f t="shared" si="39"/>
        <v>265</v>
      </c>
      <c r="BV51" s="280">
        <f t="shared" si="40"/>
        <v>625</v>
      </c>
      <c r="BW51" s="280">
        <f t="shared" si="41"/>
        <v>0</v>
      </c>
      <c r="BX51" s="280">
        <f t="shared" si="42"/>
        <v>169</v>
      </c>
      <c r="BY51" s="280">
        <f t="shared" si="19"/>
        <v>4783</v>
      </c>
      <c r="BZ51" s="280">
        <f t="shared" si="20"/>
        <v>0</v>
      </c>
      <c r="CA51" s="280">
        <f t="shared" si="21"/>
        <v>3738</v>
      </c>
      <c r="CB51" s="280">
        <f t="shared" si="22"/>
        <v>263</v>
      </c>
      <c r="CC51" s="280">
        <f t="shared" si="23"/>
        <v>625</v>
      </c>
      <c r="CD51" s="280">
        <f t="shared" si="24"/>
        <v>0</v>
      </c>
      <c r="CE51" s="280">
        <f t="shared" si="25"/>
        <v>157</v>
      </c>
      <c r="CF51" s="280">
        <f t="shared" si="26"/>
        <v>38</v>
      </c>
      <c r="CG51" s="280">
        <f>BE51</f>
        <v>0</v>
      </c>
      <c r="CH51" s="280">
        <f>BF51</f>
        <v>24</v>
      </c>
      <c r="CI51" s="280">
        <f>BG51</f>
        <v>2</v>
      </c>
      <c r="CJ51" s="280">
        <f>BH51</f>
        <v>0</v>
      </c>
      <c r="CK51" s="280">
        <f>BI51</f>
        <v>0</v>
      </c>
      <c r="CL51" s="280">
        <f>BJ51</f>
        <v>12</v>
      </c>
      <c r="CM51" s="280">
        <f t="shared" si="50"/>
        <v>284</v>
      </c>
      <c r="CN51" s="280">
        <f t="shared" si="51"/>
        <v>0</v>
      </c>
      <c r="CO51" s="280">
        <f t="shared" si="52"/>
        <v>281</v>
      </c>
      <c r="CP51" s="280">
        <f t="shared" si="43"/>
        <v>0</v>
      </c>
      <c r="CQ51" s="280">
        <f t="shared" si="44"/>
        <v>0</v>
      </c>
      <c r="CR51" s="280">
        <f t="shared" si="45"/>
        <v>0</v>
      </c>
      <c r="CS51" s="280">
        <f t="shared" si="46"/>
        <v>3</v>
      </c>
      <c r="CT51" s="280">
        <f t="shared" si="29"/>
        <v>276</v>
      </c>
      <c r="CU51" s="280">
        <f t="shared" si="30"/>
        <v>0</v>
      </c>
      <c r="CV51" s="280">
        <f t="shared" si="31"/>
        <v>274</v>
      </c>
      <c r="CW51" s="280">
        <f t="shared" si="32"/>
        <v>0</v>
      </c>
      <c r="CX51" s="280">
        <f t="shared" si="33"/>
        <v>0</v>
      </c>
      <c r="CY51" s="280">
        <f t="shared" si="34"/>
        <v>0</v>
      </c>
      <c r="CZ51" s="280">
        <f t="shared" si="35"/>
        <v>2</v>
      </c>
      <c r="DA51" s="280">
        <f t="shared" si="36"/>
        <v>8</v>
      </c>
      <c r="DB51" s="280">
        <f>BL51</f>
        <v>0</v>
      </c>
      <c r="DC51" s="280">
        <f>BM51</f>
        <v>7</v>
      </c>
      <c r="DD51" s="280">
        <f>BN51</f>
        <v>0</v>
      </c>
      <c r="DE51" s="280">
        <f>BO51</f>
        <v>0</v>
      </c>
      <c r="DF51" s="280">
        <f>BP51</f>
        <v>0</v>
      </c>
      <c r="DG51" s="280">
        <f>BQ51</f>
        <v>1</v>
      </c>
      <c r="DH51" s="280">
        <v>0</v>
      </c>
      <c r="DI51" s="280">
        <f t="shared" si="38"/>
        <v>0</v>
      </c>
      <c r="DJ51" s="280">
        <v>0</v>
      </c>
      <c r="DK51" s="280">
        <v>0</v>
      </c>
      <c r="DL51" s="280">
        <v>0</v>
      </c>
      <c r="DM51" s="280">
        <v>0</v>
      </c>
    </row>
  </sheetData>
  <sheetProtection/>
  <autoFilter ref="A6:DM51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V5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44" width="9.8984375" style="203" customWidth="1"/>
    <col min="145" max="16384" width="9" style="283" customWidth="1"/>
  </cols>
  <sheetData>
    <row r="1" spans="1:144" ht="17.25">
      <c r="A1" s="253" t="s">
        <v>455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22" t="s">
        <v>4</v>
      </c>
      <c r="B2" s="322" t="s">
        <v>5</v>
      </c>
      <c r="C2" s="322" t="s">
        <v>6</v>
      </c>
      <c r="D2" s="217" t="s">
        <v>456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20"/>
    </row>
    <row r="3" spans="1:144" ht="25.5" customHeight="1">
      <c r="A3" s="323"/>
      <c r="B3" s="323"/>
      <c r="C3" s="325"/>
      <c r="D3" s="223"/>
      <c r="E3" s="224" t="s">
        <v>457</v>
      </c>
      <c r="F3" s="218"/>
      <c r="G3" s="218"/>
      <c r="H3" s="218"/>
      <c r="I3" s="218"/>
      <c r="J3" s="218"/>
      <c r="K3" s="218"/>
      <c r="L3" s="218"/>
      <c r="M3" s="213"/>
      <c r="N3" s="218"/>
      <c r="O3" s="218"/>
      <c r="P3" s="218"/>
      <c r="Q3" s="218"/>
      <c r="R3" s="218"/>
      <c r="S3" s="218"/>
      <c r="T3" s="224" t="s">
        <v>458</v>
      </c>
      <c r="U3" s="218"/>
      <c r="V3" s="218"/>
      <c r="W3" s="218"/>
      <c r="X3" s="218"/>
      <c r="Y3" s="218"/>
      <c r="Z3" s="218"/>
      <c r="AA3" s="218"/>
      <c r="AB3" s="213"/>
      <c r="AC3" s="218"/>
      <c r="AD3" s="218"/>
      <c r="AE3" s="218"/>
      <c r="AF3" s="218"/>
      <c r="AG3" s="218"/>
      <c r="AH3" s="218"/>
      <c r="AI3" s="224" t="s">
        <v>459</v>
      </c>
      <c r="AJ3" s="218"/>
      <c r="AK3" s="218"/>
      <c r="AL3" s="218"/>
      <c r="AM3" s="218"/>
      <c r="AN3" s="218"/>
      <c r="AO3" s="218"/>
      <c r="AP3" s="218"/>
      <c r="AQ3" s="213"/>
      <c r="AR3" s="218"/>
      <c r="AS3" s="218"/>
      <c r="AT3" s="218"/>
      <c r="AU3" s="218"/>
      <c r="AV3" s="218"/>
      <c r="AW3" s="218"/>
      <c r="AX3" s="224" t="s">
        <v>460</v>
      </c>
      <c r="AY3" s="218"/>
      <c r="AZ3" s="218"/>
      <c r="BA3" s="218"/>
      <c r="BB3" s="218"/>
      <c r="BC3" s="218"/>
      <c r="BD3" s="218"/>
      <c r="BE3" s="218"/>
      <c r="BF3" s="213"/>
      <c r="BG3" s="218"/>
      <c r="BH3" s="218"/>
      <c r="BI3" s="218"/>
      <c r="BJ3" s="218"/>
      <c r="BK3" s="218"/>
      <c r="BL3" s="218"/>
      <c r="BM3" s="224" t="s">
        <v>461</v>
      </c>
      <c r="BN3" s="218"/>
      <c r="BO3" s="218"/>
      <c r="BP3" s="218"/>
      <c r="BQ3" s="218"/>
      <c r="BR3" s="218"/>
      <c r="BS3" s="218"/>
      <c r="BT3" s="218"/>
      <c r="BU3" s="213"/>
      <c r="BV3" s="218"/>
      <c r="BW3" s="218"/>
      <c r="BX3" s="218"/>
      <c r="BY3" s="218"/>
      <c r="BZ3" s="218"/>
      <c r="CA3" s="218"/>
      <c r="CB3" s="224" t="s">
        <v>462</v>
      </c>
      <c r="CC3" s="218"/>
      <c r="CD3" s="218"/>
      <c r="CE3" s="218"/>
      <c r="CF3" s="218"/>
      <c r="CG3" s="218"/>
      <c r="CH3" s="218"/>
      <c r="CI3" s="218"/>
      <c r="CJ3" s="213"/>
      <c r="CK3" s="218"/>
      <c r="CL3" s="218"/>
      <c r="CM3" s="218"/>
      <c r="CN3" s="218"/>
      <c r="CO3" s="218"/>
      <c r="CP3" s="218"/>
      <c r="CQ3" s="224" t="s">
        <v>463</v>
      </c>
      <c r="CR3" s="218"/>
      <c r="CS3" s="218"/>
      <c r="CT3" s="218"/>
      <c r="CU3" s="218"/>
      <c r="CV3" s="218"/>
      <c r="CW3" s="218"/>
      <c r="CX3" s="218"/>
      <c r="CY3" s="213"/>
      <c r="CZ3" s="218"/>
      <c r="DA3" s="218"/>
      <c r="DB3" s="218"/>
      <c r="DC3" s="218"/>
      <c r="DD3" s="218"/>
      <c r="DE3" s="218"/>
      <c r="DF3" s="224" t="s">
        <v>464</v>
      </c>
      <c r="DG3" s="218"/>
      <c r="DH3" s="218"/>
      <c r="DI3" s="218"/>
      <c r="DJ3" s="218"/>
      <c r="DK3" s="218"/>
      <c r="DL3" s="218"/>
      <c r="DM3" s="218"/>
      <c r="DN3" s="213"/>
      <c r="DO3" s="218"/>
      <c r="DP3" s="218"/>
      <c r="DQ3" s="218"/>
      <c r="DR3" s="218"/>
      <c r="DS3" s="218"/>
      <c r="DT3" s="218"/>
      <c r="DU3" s="224" t="s">
        <v>465</v>
      </c>
      <c r="DV3" s="213"/>
      <c r="DW3" s="213"/>
      <c r="DX3" s="213"/>
      <c r="DY3" s="222"/>
      <c r="DZ3" s="224" t="s">
        <v>466</v>
      </c>
      <c r="EA3" s="218"/>
      <c r="EB3" s="218"/>
      <c r="EC3" s="218"/>
      <c r="ED3" s="218"/>
      <c r="EE3" s="218"/>
      <c r="EF3" s="218"/>
      <c r="EG3" s="218"/>
      <c r="EH3" s="213"/>
      <c r="EI3" s="218"/>
      <c r="EJ3" s="218"/>
      <c r="EK3" s="218"/>
      <c r="EL3" s="218"/>
      <c r="EM3" s="218"/>
      <c r="EN3" s="237"/>
    </row>
    <row r="4" spans="1:144" ht="25.5" customHeight="1">
      <c r="A4" s="323"/>
      <c r="B4" s="323"/>
      <c r="C4" s="325"/>
      <c r="D4" s="223"/>
      <c r="E4" s="223"/>
      <c r="F4" s="224" t="s">
        <v>467</v>
      </c>
      <c r="G4" s="218"/>
      <c r="H4" s="218"/>
      <c r="I4" s="218"/>
      <c r="J4" s="218"/>
      <c r="K4" s="218"/>
      <c r="L4" s="218"/>
      <c r="M4" s="224" t="s">
        <v>468</v>
      </c>
      <c r="N4" s="218"/>
      <c r="O4" s="218"/>
      <c r="P4" s="218"/>
      <c r="Q4" s="218"/>
      <c r="R4" s="218"/>
      <c r="S4" s="218"/>
      <c r="T4" s="223"/>
      <c r="U4" s="224" t="s">
        <v>467</v>
      </c>
      <c r="V4" s="218"/>
      <c r="W4" s="218"/>
      <c r="X4" s="218"/>
      <c r="Y4" s="218"/>
      <c r="Z4" s="218"/>
      <c r="AA4" s="218"/>
      <c r="AB4" s="224" t="s">
        <v>468</v>
      </c>
      <c r="AC4" s="218"/>
      <c r="AD4" s="218"/>
      <c r="AE4" s="218"/>
      <c r="AF4" s="218"/>
      <c r="AG4" s="218"/>
      <c r="AH4" s="218"/>
      <c r="AI4" s="223"/>
      <c r="AJ4" s="224" t="s">
        <v>467</v>
      </c>
      <c r="AK4" s="218"/>
      <c r="AL4" s="218"/>
      <c r="AM4" s="218"/>
      <c r="AN4" s="218"/>
      <c r="AO4" s="218"/>
      <c r="AP4" s="218"/>
      <c r="AQ4" s="224" t="s">
        <v>468</v>
      </c>
      <c r="AR4" s="218"/>
      <c r="AS4" s="218"/>
      <c r="AT4" s="218"/>
      <c r="AU4" s="218"/>
      <c r="AV4" s="218"/>
      <c r="AW4" s="218"/>
      <c r="AX4" s="223"/>
      <c r="AY4" s="224" t="s">
        <v>467</v>
      </c>
      <c r="AZ4" s="218"/>
      <c r="BA4" s="218"/>
      <c r="BB4" s="218"/>
      <c r="BC4" s="218"/>
      <c r="BD4" s="218"/>
      <c r="BE4" s="218"/>
      <c r="BF4" s="224" t="s">
        <v>468</v>
      </c>
      <c r="BG4" s="218"/>
      <c r="BH4" s="218"/>
      <c r="BI4" s="218"/>
      <c r="BJ4" s="218"/>
      <c r="BK4" s="218"/>
      <c r="BL4" s="218"/>
      <c r="BM4" s="223"/>
      <c r="BN4" s="224" t="s">
        <v>467</v>
      </c>
      <c r="BO4" s="218"/>
      <c r="BP4" s="218"/>
      <c r="BQ4" s="218"/>
      <c r="BR4" s="218"/>
      <c r="BS4" s="218"/>
      <c r="BT4" s="218"/>
      <c r="BU4" s="224" t="s">
        <v>468</v>
      </c>
      <c r="BV4" s="218"/>
      <c r="BW4" s="218"/>
      <c r="BX4" s="218"/>
      <c r="BY4" s="218"/>
      <c r="BZ4" s="218"/>
      <c r="CA4" s="218"/>
      <c r="CB4" s="223"/>
      <c r="CC4" s="224" t="s">
        <v>467</v>
      </c>
      <c r="CD4" s="218"/>
      <c r="CE4" s="218"/>
      <c r="CF4" s="218"/>
      <c r="CG4" s="218"/>
      <c r="CH4" s="218"/>
      <c r="CI4" s="218"/>
      <c r="CJ4" s="224" t="s">
        <v>468</v>
      </c>
      <c r="CK4" s="218"/>
      <c r="CL4" s="218"/>
      <c r="CM4" s="218"/>
      <c r="CN4" s="218"/>
      <c r="CO4" s="218"/>
      <c r="CP4" s="218"/>
      <c r="CQ4" s="223"/>
      <c r="CR4" s="224" t="s">
        <v>467</v>
      </c>
      <c r="CS4" s="218"/>
      <c r="CT4" s="218"/>
      <c r="CU4" s="218"/>
      <c r="CV4" s="218"/>
      <c r="CW4" s="218"/>
      <c r="CX4" s="218"/>
      <c r="CY4" s="224" t="s">
        <v>468</v>
      </c>
      <c r="CZ4" s="218"/>
      <c r="DA4" s="218"/>
      <c r="DB4" s="218"/>
      <c r="DC4" s="218"/>
      <c r="DD4" s="218"/>
      <c r="DE4" s="218"/>
      <c r="DF4" s="223"/>
      <c r="DG4" s="224" t="s">
        <v>467</v>
      </c>
      <c r="DH4" s="218"/>
      <c r="DI4" s="218"/>
      <c r="DJ4" s="218"/>
      <c r="DK4" s="218"/>
      <c r="DL4" s="218"/>
      <c r="DM4" s="218"/>
      <c r="DN4" s="224" t="s">
        <v>468</v>
      </c>
      <c r="DO4" s="218"/>
      <c r="DP4" s="218"/>
      <c r="DQ4" s="218"/>
      <c r="DR4" s="218"/>
      <c r="DS4" s="218"/>
      <c r="DT4" s="218"/>
      <c r="DU4" s="223"/>
      <c r="DV4" s="227" t="s">
        <v>469</v>
      </c>
      <c r="DW4" s="222"/>
      <c r="DX4" s="223" t="s">
        <v>470</v>
      </c>
      <c r="DY4" s="222"/>
      <c r="DZ4" s="223"/>
      <c r="EA4" s="224" t="s">
        <v>467</v>
      </c>
      <c r="EB4" s="218"/>
      <c r="EC4" s="218"/>
      <c r="ED4" s="218"/>
      <c r="EE4" s="218"/>
      <c r="EF4" s="218"/>
      <c r="EG4" s="218"/>
      <c r="EH4" s="224" t="s">
        <v>468</v>
      </c>
      <c r="EI4" s="218"/>
      <c r="EJ4" s="218"/>
      <c r="EK4" s="218"/>
      <c r="EL4" s="218"/>
      <c r="EM4" s="218"/>
      <c r="EN4" s="222"/>
    </row>
    <row r="5" spans="1:144" ht="25.5" customHeight="1">
      <c r="A5" s="323"/>
      <c r="B5" s="323"/>
      <c r="C5" s="325"/>
      <c r="D5" s="221" t="s">
        <v>21</v>
      </c>
      <c r="E5" s="221" t="s">
        <v>21</v>
      </c>
      <c r="F5" s="221" t="s">
        <v>21</v>
      </c>
      <c r="G5" s="238" t="s">
        <v>448</v>
      </c>
      <c r="H5" s="238" t="s">
        <v>449</v>
      </c>
      <c r="I5" s="238" t="s">
        <v>450</v>
      </c>
      <c r="J5" s="238" t="s">
        <v>451</v>
      </c>
      <c r="K5" s="238" t="s">
        <v>471</v>
      </c>
      <c r="L5" s="238" t="s">
        <v>453</v>
      </c>
      <c r="M5" s="221" t="s">
        <v>21</v>
      </c>
      <c r="N5" s="238" t="s">
        <v>448</v>
      </c>
      <c r="O5" s="238" t="s">
        <v>449</v>
      </c>
      <c r="P5" s="238" t="s">
        <v>450</v>
      </c>
      <c r="Q5" s="238" t="s">
        <v>451</v>
      </c>
      <c r="R5" s="238" t="s">
        <v>471</v>
      </c>
      <c r="S5" s="238" t="s">
        <v>453</v>
      </c>
      <c r="T5" s="221" t="s">
        <v>21</v>
      </c>
      <c r="U5" s="221" t="s">
        <v>21</v>
      </c>
      <c r="V5" s="238" t="s">
        <v>448</v>
      </c>
      <c r="W5" s="238" t="s">
        <v>449</v>
      </c>
      <c r="X5" s="238" t="s">
        <v>450</v>
      </c>
      <c r="Y5" s="238" t="s">
        <v>451</v>
      </c>
      <c r="Z5" s="238" t="s">
        <v>471</v>
      </c>
      <c r="AA5" s="238" t="s">
        <v>453</v>
      </c>
      <c r="AB5" s="221" t="s">
        <v>21</v>
      </c>
      <c r="AC5" s="238" t="s">
        <v>448</v>
      </c>
      <c r="AD5" s="238" t="s">
        <v>449</v>
      </c>
      <c r="AE5" s="238" t="s">
        <v>450</v>
      </c>
      <c r="AF5" s="238" t="s">
        <v>451</v>
      </c>
      <c r="AG5" s="238" t="s">
        <v>471</v>
      </c>
      <c r="AH5" s="238" t="s">
        <v>453</v>
      </c>
      <c r="AI5" s="221" t="s">
        <v>21</v>
      </c>
      <c r="AJ5" s="221" t="s">
        <v>21</v>
      </c>
      <c r="AK5" s="238" t="s">
        <v>448</v>
      </c>
      <c r="AL5" s="238" t="s">
        <v>449</v>
      </c>
      <c r="AM5" s="238" t="s">
        <v>450</v>
      </c>
      <c r="AN5" s="238" t="s">
        <v>451</v>
      </c>
      <c r="AO5" s="238" t="s">
        <v>471</v>
      </c>
      <c r="AP5" s="238" t="s">
        <v>453</v>
      </c>
      <c r="AQ5" s="221" t="s">
        <v>21</v>
      </c>
      <c r="AR5" s="238" t="s">
        <v>448</v>
      </c>
      <c r="AS5" s="238" t="s">
        <v>449</v>
      </c>
      <c r="AT5" s="238" t="s">
        <v>450</v>
      </c>
      <c r="AU5" s="238" t="s">
        <v>451</v>
      </c>
      <c r="AV5" s="238" t="s">
        <v>471</v>
      </c>
      <c r="AW5" s="238" t="s">
        <v>453</v>
      </c>
      <c r="AX5" s="221" t="s">
        <v>21</v>
      </c>
      <c r="AY5" s="221" t="s">
        <v>21</v>
      </c>
      <c r="AZ5" s="238" t="s">
        <v>448</v>
      </c>
      <c r="BA5" s="238" t="s">
        <v>449</v>
      </c>
      <c r="BB5" s="238" t="s">
        <v>450</v>
      </c>
      <c r="BC5" s="238" t="s">
        <v>451</v>
      </c>
      <c r="BD5" s="238" t="s">
        <v>471</v>
      </c>
      <c r="BE5" s="238" t="s">
        <v>453</v>
      </c>
      <c r="BF5" s="221" t="s">
        <v>21</v>
      </c>
      <c r="BG5" s="238" t="s">
        <v>448</v>
      </c>
      <c r="BH5" s="238" t="s">
        <v>449</v>
      </c>
      <c r="BI5" s="238" t="s">
        <v>450</v>
      </c>
      <c r="BJ5" s="238" t="s">
        <v>451</v>
      </c>
      <c r="BK5" s="238" t="s">
        <v>471</v>
      </c>
      <c r="BL5" s="238" t="s">
        <v>453</v>
      </c>
      <c r="BM5" s="221" t="s">
        <v>21</v>
      </c>
      <c r="BN5" s="221" t="s">
        <v>21</v>
      </c>
      <c r="BO5" s="238" t="s">
        <v>448</v>
      </c>
      <c r="BP5" s="238" t="s">
        <v>449</v>
      </c>
      <c r="BQ5" s="238" t="s">
        <v>450</v>
      </c>
      <c r="BR5" s="238" t="s">
        <v>451</v>
      </c>
      <c r="BS5" s="238" t="s">
        <v>471</v>
      </c>
      <c r="BT5" s="238" t="s">
        <v>453</v>
      </c>
      <c r="BU5" s="221" t="s">
        <v>21</v>
      </c>
      <c r="BV5" s="238" t="s">
        <v>448</v>
      </c>
      <c r="BW5" s="238" t="s">
        <v>449</v>
      </c>
      <c r="BX5" s="238" t="s">
        <v>450</v>
      </c>
      <c r="BY5" s="238" t="s">
        <v>451</v>
      </c>
      <c r="BZ5" s="238" t="s">
        <v>471</v>
      </c>
      <c r="CA5" s="238" t="s">
        <v>453</v>
      </c>
      <c r="CB5" s="221" t="s">
        <v>21</v>
      </c>
      <c r="CC5" s="221" t="s">
        <v>21</v>
      </c>
      <c r="CD5" s="238" t="s">
        <v>448</v>
      </c>
      <c r="CE5" s="238" t="s">
        <v>449</v>
      </c>
      <c r="CF5" s="238" t="s">
        <v>450</v>
      </c>
      <c r="CG5" s="238" t="s">
        <v>451</v>
      </c>
      <c r="CH5" s="238" t="s">
        <v>471</v>
      </c>
      <c r="CI5" s="238" t="s">
        <v>453</v>
      </c>
      <c r="CJ5" s="221" t="s">
        <v>21</v>
      </c>
      <c r="CK5" s="238" t="s">
        <v>448</v>
      </c>
      <c r="CL5" s="238" t="s">
        <v>449</v>
      </c>
      <c r="CM5" s="238" t="s">
        <v>450</v>
      </c>
      <c r="CN5" s="238" t="s">
        <v>451</v>
      </c>
      <c r="CO5" s="238" t="s">
        <v>471</v>
      </c>
      <c r="CP5" s="238" t="s">
        <v>453</v>
      </c>
      <c r="CQ5" s="221" t="s">
        <v>21</v>
      </c>
      <c r="CR5" s="221" t="s">
        <v>21</v>
      </c>
      <c r="CS5" s="238" t="s">
        <v>448</v>
      </c>
      <c r="CT5" s="238" t="s">
        <v>449</v>
      </c>
      <c r="CU5" s="238" t="s">
        <v>450</v>
      </c>
      <c r="CV5" s="238" t="s">
        <v>451</v>
      </c>
      <c r="CW5" s="238" t="s">
        <v>471</v>
      </c>
      <c r="CX5" s="238" t="s">
        <v>453</v>
      </c>
      <c r="CY5" s="221" t="s">
        <v>21</v>
      </c>
      <c r="CZ5" s="238" t="s">
        <v>448</v>
      </c>
      <c r="DA5" s="238" t="s">
        <v>449</v>
      </c>
      <c r="DB5" s="238" t="s">
        <v>450</v>
      </c>
      <c r="DC5" s="238" t="s">
        <v>451</v>
      </c>
      <c r="DD5" s="238" t="s">
        <v>471</v>
      </c>
      <c r="DE5" s="238" t="s">
        <v>453</v>
      </c>
      <c r="DF5" s="221" t="s">
        <v>21</v>
      </c>
      <c r="DG5" s="221" t="s">
        <v>21</v>
      </c>
      <c r="DH5" s="238" t="s">
        <v>448</v>
      </c>
      <c r="DI5" s="238" t="s">
        <v>449</v>
      </c>
      <c r="DJ5" s="238" t="s">
        <v>450</v>
      </c>
      <c r="DK5" s="238" t="s">
        <v>451</v>
      </c>
      <c r="DL5" s="238" t="s">
        <v>471</v>
      </c>
      <c r="DM5" s="238" t="s">
        <v>453</v>
      </c>
      <c r="DN5" s="221" t="s">
        <v>21</v>
      </c>
      <c r="DO5" s="238" t="s">
        <v>448</v>
      </c>
      <c r="DP5" s="238" t="s">
        <v>449</v>
      </c>
      <c r="DQ5" s="238" t="s">
        <v>450</v>
      </c>
      <c r="DR5" s="238" t="s">
        <v>451</v>
      </c>
      <c r="DS5" s="238" t="s">
        <v>471</v>
      </c>
      <c r="DT5" s="238" t="s">
        <v>453</v>
      </c>
      <c r="DU5" s="221" t="s">
        <v>21</v>
      </c>
      <c r="DV5" s="238" t="s">
        <v>451</v>
      </c>
      <c r="DW5" s="238" t="s">
        <v>471</v>
      </c>
      <c r="DX5" s="238" t="s">
        <v>451</v>
      </c>
      <c r="DY5" s="238" t="s">
        <v>471</v>
      </c>
      <c r="DZ5" s="221" t="s">
        <v>21</v>
      </c>
      <c r="EA5" s="221" t="s">
        <v>21</v>
      </c>
      <c r="EB5" s="238" t="s">
        <v>448</v>
      </c>
      <c r="EC5" s="238" t="s">
        <v>449</v>
      </c>
      <c r="ED5" s="238" t="s">
        <v>450</v>
      </c>
      <c r="EE5" s="238" t="s">
        <v>451</v>
      </c>
      <c r="EF5" s="238" t="s">
        <v>471</v>
      </c>
      <c r="EG5" s="238" t="s">
        <v>453</v>
      </c>
      <c r="EH5" s="221" t="s">
        <v>21</v>
      </c>
      <c r="EI5" s="238" t="s">
        <v>448</v>
      </c>
      <c r="EJ5" s="238" t="s">
        <v>449</v>
      </c>
      <c r="EK5" s="238" t="s">
        <v>450</v>
      </c>
      <c r="EL5" s="238" t="s">
        <v>451</v>
      </c>
      <c r="EM5" s="238" t="s">
        <v>471</v>
      </c>
      <c r="EN5" s="238" t="s">
        <v>453</v>
      </c>
    </row>
    <row r="6" spans="1:256" s="182" customFormat="1" ht="13.5">
      <c r="A6" s="323"/>
      <c r="B6" s="324"/>
      <c r="C6" s="325"/>
      <c r="D6" s="234" t="s">
        <v>42</v>
      </c>
      <c r="E6" s="234" t="s">
        <v>42</v>
      </c>
      <c r="F6" s="234" t="s">
        <v>42</v>
      </c>
      <c r="G6" s="234" t="s">
        <v>42</v>
      </c>
      <c r="H6" s="234" t="s">
        <v>42</v>
      </c>
      <c r="I6" s="234" t="s">
        <v>42</v>
      </c>
      <c r="J6" s="234" t="s">
        <v>42</v>
      </c>
      <c r="K6" s="234" t="s">
        <v>42</v>
      </c>
      <c r="L6" s="234" t="s">
        <v>42</v>
      </c>
      <c r="M6" s="234" t="s">
        <v>42</v>
      </c>
      <c r="N6" s="234" t="s">
        <v>42</v>
      </c>
      <c r="O6" s="234" t="s">
        <v>42</v>
      </c>
      <c r="P6" s="234" t="s">
        <v>42</v>
      </c>
      <c r="Q6" s="234" t="s">
        <v>42</v>
      </c>
      <c r="R6" s="234" t="s">
        <v>42</v>
      </c>
      <c r="S6" s="234" t="s">
        <v>42</v>
      </c>
      <c r="T6" s="234" t="s">
        <v>42</v>
      </c>
      <c r="U6" s="234" t="s">
        <v>42</v>
      </c>
      <c r="V6" s="234" t="s">
        <v>42</v>
      </c>
      <c r="W6" s="234" t="s">
        <v>42</v>
      </c>
      <c r="X6" s="234" t="s">
        <v>42</v>
      </c>
      <c r="Y6" s="234" t="s">
        <v>42</v>
      </c>
      <c r="Z6" s="234" t="s">
        <v>42</v>
      </c>
      <c r="AA6" s="234" t="s">
        <v>42</v>
      </c>
      <c r="AB6" s="234" t="s">
        <v>42</v>
      </c>
      <c r="AC6" s="234" t="s">
        <v>42</v>
      </c>
      <c r="AD6" s="234" t="s">
        <v>42</v>
      </c>
      <c r="AE6" s="234" t="s">
        <v>42</v>
      </c>
      <c r="AF6" s="234" t="s">
        <v>42</v>
      </c>
      <c r="AG6" s="234" t="s">
        <v>42</v>
      </c>
      <c r="AH6" s="234" t="s">
        <v>42</v>
      </c>
      <c r="AI6" s="234" t="s">
        <v>42</v>
      </c>
      <c r="AJ6" s="234" t="s">
        <v>42</v>
      </c>
      <c r="AK6" s="234" t="s">
        <v>42</v>
      </c>
      <c r="AL6" s="234" t="s">
        <v>42</v>
      </c>
      <c r="AM6" s="234" t="s">
        <v>42</v>
      </c>
      <c r="AN6" s="234" t="s">
        <v>42</v>
      </c>
      <c r="AO6" s="234" t="s">
        <v>42</v>
      </c>
      <c r="AP6" s="234" t="s">
        <v>42</v>
      </c>
      <c r="AQ6" s="234" t="s">
        <v>42</v>
      </c>
      <c r="AR6" s="234" t="s">
        <v>42</v>
      </c>
      <c r="AS6" s="234" t="s">
        <v>42</v>
      </c>
      <c r="AT6" s="234" t="s">
        <v>42</v>
      </c>
      <c r="AU6" s="234" t="s">
        <v>42</v>
      </c>
      <c r="AV6" s="234" t="s">
        <v>42</v>
      </c>
      <c r="AW6" s="234" t="s">
        <v>42</v>
      </c>
      <c r="AX6" s="234" t="s">
        <v>42</v>
      </c>
      <c r="AY6" s="234" t="s">
        <v>42</v>
      </c>
      <c r="AZ6" s="234" t="s">
        <v>42</v>
      </c>
      <c r="BA6" s="234" t="s">
        <v>42</v>
      </c>
      <c r="BB6" s="234" t="s">
        <v>42</v>
      </c>
      <c r="BC6" s="234" t="s">
        <v>42</v>
      </c>
      <c r="BD6" s="234" t="s">
        <v>42</v>
      </c>
      <c r="BE6" s="234" t="s">
        <v>42</v>
      </c>
      <c r="BF6" s="234" t="s">
        <v>42</v>
      </c>
      <c r="BG6" s="234" t="s">
        <v>42</v>
      </c>
      <c r="BH6" s="234" t="s">
        <v>42</v>
      </c>
      <c r="BI6" s="234" t="s">
        <v>42</v>
      </c>
      <c r="BJ6" s="234" t="s">
        <v>42</v>
      </c>
      <c r="BK6" s="234" t="s">
        <v>42</v>
      </c>
      <c r="BL6" s="234" t="s">
        <v>42</v>
      </c>
      <c r="BM6" s="234" t="s">
        <v>42</v>
      </c>
      <c r="BN6" s="234" t="s">
        <v>42</v>
      </c>
      <c r="BO6" s="234" t="s">
        <v>42</v>
      </c>
      <c r="BP6" s="234" t="s">
        <v>42</v>
      </c>
      <c r="BQ6" s="234" t="s">
        <v>42</v>
      </c>
      <c r="BR6" s="234" t="s">
        <v>42</v>
      </c>
      <c r="BS6" s="234" t="s">
        <v>42</v>
      </c>
      <c r="BT6" s="234" t="s">
        <v>42</v>
      </c>
      <c r="BU6" s="234" t="s">
        <v>42</v>
      </c>
      <c r="BV6" s="234" t="s">
        <v>42</v>
      </c>
      <c r="BW6" s="234" t="s">
        <v>42</v>
      </c>
      <c r="BX6" s="234" t="s">
        <v>42</v>
      </c>
      <c r="BY6" s="234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4" t="s">
        <v>42</v>
      </c>
      <c r="CG6" s="234" t="s">
        <v>42</v>
      </c>
      <c r="CH6" s="234" t="s">
        <v>42</v>
      </c>
      <c r="CI6" s="234" t="s">
        <v>42</v>
      </c>
      <c r="CJ6" s="234" t="s">
        <v>42</v>
      </c>
      <c r="CK6" s="234" t="s">
        <v>42</v>
      </c>
      <c r="CL6" s="234" t="s">
        <v>42</v>
      </c>
      <c r="CM6" s="234" t="s">
        <v>42</v>
      </c>
      <c r="CN6" s="234" t="s">
        <v>42</v>
      </c>
      <c r="CO6" s="234" t="s">
        <v>42</v>
      </c>
      <c r="CP6" s="234" t="s">
        <v>42</v>
      </c>
      <c r="CQ6" s="234" t="s">
        <v>42</v>
      </c>
      <c r="CR6" s="234" t="s">
        <v>42</v>
      </c>
      <c r="CS6" s="234" t="s">
        <v>42</v>
      </c>
      <c r="CT6" s="234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4" t="s">
        <v>42</v>
      </c>
      <c r="DB6" s="234" t="s">
        <v>42</v>
      </c>
      <c r="DC6" s="234" t="s">
        <v>42</v>
      </c>
      <c r="DD6" s="234" t="s">
        <v>42</v>
      </c>
      <c r="DE6" s="234" t="s">
        <v>42</v>
      </c>
      <c r="DF6" s="234" t="s">
        <v>42</v>
      </c>
      <c r="DG6" s="234" t="s">
        <v>42</v>
      </c>
      <c r="DH6" s="234" t="s">
        <v>42</v>
      </c>
      <c r="DI6" s="234" t="s">
        <v>42</v>
      </c>
      <c r="DJ6" s="234" t="s">
        <v>42</v>
      </c>
      <c r="DK6" s="234" t="s">
        <v>42</v>
      </c>
      <c r="DL6" s="234" t="s">
        <v>42</v>
      </c>
      <c r="DM6" s="234" t="s">
        <v>42</v>
      </c>
      <c r="DN6" s="234" t="s">
        <v>42</v>
      </c>
      <c r="DO6" s="234" t="s">
        <v>42</v>
      </c>
      <c r="DP6" s="234" t="s">
        <v>42</v>
      </c>
      <c r="DQ6" s="234" t="s">
        <v>42</v>
      </c>
      <c r="DR6" s="234" t="s">
        <v>42</v>
      </c>
      <c r="DS6" s="234" t="s">
        <v>42</v>
      </c>
      <c r="DT6" s="234" t="s">
        <v>42</v>
      </c>
      <c r="DU6" s="234" t="s">
        <v>42</v>
      </c>
      <c r="DV6" s="234" t="s">
        <v>42</v>
      </c>
      <c r="DW6" s="234" t="s">
        <v>42</v>
      </c>
      <c r="DX6" s="234" t="s">
        <v>42</v>
      </c>
      <c r="DY6" s="234" t="s">
        <v>42</v>
      </c>
      <c r="DZ6" s="234" t="s">
        <v>42</v>
      </c>
      <c r="EA6" s="234" t="s">
        <v>42</v>
      </c>
      <c r="EB6" s="234" t="s">
        <v>42</v>
      </c>
      <c r="EC6" s="234" t="s">
        <v>42</v>
      </c>
      <c r="ED6" s="234" t="s">
        <v>42</v>
      </c>
      <c r="EE6" s="234" t="s">
        <v>42</v>
      </c>
      <c r="EF6" s="234" t="s">
        <v>42</v>
      </c>
      <c r="EG6" s="234" t="s">
        <v>42</v>
      </c>
      <c r="EH6" s="234" t="s">
        <v>42</v>
      </c>
      <c r="EI6" s="234" t="s">
        <v>42</v>
      </c>
      <c r="EJ6" s="234" t="s">
        <v>42</v>
      </c>
      <c r="EK6" s="234" t="s">
        <v>42</v>
      </c>
      <c r="EL6" s="234" t="s">
        <v>42</v>
      </c>
      <c r="EM6" s="234" t="s">
        <v>42</v>
      </c>
      <c r="EN6" s="234" t="s">
        <v>42</v>
      </c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8"/>
      <c r="FL6" s="288"/>
      <c r="FM6" s="288"/>
      <c r="FN6" s="288"/>
      <c r="FO6" s="288"/>
      <c r="FP6" s="288"/>
      <c r="FQ6" s="288"/>
      <c r="FR6" s="288"/>
      <c r="FS6" s="288"/>
      <c r="FT6" s="288"/>
      <c r="FU6" s="288"/>
      <c r="FV6" s="288"/>
      <c r="FW6" s="288"/>
      <c r="FX6" s="288"/>
      <c r="FY6" s="288"/>
      <c r="FZ6" s="288"/>
      <c r="GA6" s="288"/>
      <c r="GB6" s="288"/>
      <c r="GC6" s="288"/>
      <c r="GD6" s="288"/>
      <c r="GE6" s="288"/>
      <c r="GF6" s="288"/>
      <c r="GG6" s="288"/>
      <c r="GH6" s="288"/>
      <c r="GI6" s="288"/>
      <c r="GJ6" s="288"/>
      <c r="GK6" s="288"/>
      <c r="GL6" s="288"/>
      <c r="GM6" s="288"/>
      <c r="GN6" s="288"/>
      <c r="GO6" s="288"/>
      <c r="GP6" s="288"/>
      <c r="GQ6" s="288"/>
      <c r="GR6" s="288"/>
      <c r="GS6" s="288"/>
      <c r="GT6" s="288"/>
      <c r="GU6" s="288"/>
      <c r="GV6" s="288"/>
      <c r="GW6" s="288"/>
      <c r="GX6" s="288"/>
      <c r="GY6" s="288"/>
      <c r="GZ6" s="288"/>
      <c r="HA6" s="288"/>
      <c r="HB6" s="288"/>
      <c r="HC6" s="288"/>
      <c r="HD6" s="288"/>
      <c r="HE6" s="288"/>
      <c r="HF6" s="288"/>
      <c r="HG6" s="288"/>
      <c r="HH6" s="288"/>
      <c r="HI6" s="288"/>
      <c r="HJ6" s="288"/>
      <c r="HK6" s="288"/>
      <c r="HL6" s="288"/>
      <c r="HM6" s="288"/>
      <c r="HN6" s="288"/>
      <c r="HO6" s="288"/>
      <c r="HP6" s="288"/>
      <c r="HQ6" s="288"/>
      <c r="HR6" s="288"/>
      <c r="HS6" s="288"/>
      <c r="HT6" s="288"/>
      <c r="HU6" s="288"/>
      <c r="HV6" s="288"/>
      <c r="HW6" s="288"/>
      <c r="HX6" s="288"/>
      <c r="HY6" s="288"/>
      <c r="HZ6" s="288"/>
      <c r="IA6" s="288"/>
      <c r="IB6" s="288"/>
      <c r="IC6" s="288"/>
      <c r="ID6" s="288"/>
      <c r="IE6" s="288"/>
      <c r="IF6" s="288"/>
      <c r="IG6" s="288"/>
      <c r="IH6" s="288"/>
      <c r="II6" s="288"/>
      <c r="IJ6" s="288"/>
      <c r="IK6" s="288"/>
      <c r="IL6" s="288"/>
      <c r="IM6" s="288"/>
      <c r="IN6" s="288"/>
      <c r="IO6" s="288"/>
      <c r="IP6" s="288"/>
      <c r="IQ6" s="288"/>
      <c r="IR6" s="288"/>
      <c r="IS6" s="288"/>
      <c r="IT6" s="288"/>
      <c r="IU6" s="288"/>
      <c r="IV6" s="288"/>
    </row>
    <row r="7" spans="1:144" s="275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985393</v>
      </c>
      <c r="E7" s="388">
        <f>SUM(E8:E186)</f>
        <v>793212</v>
      </c>
      <c r="F7" s="388">
        <f>SUM(F8:F186)</f>
        <v>742114</v>
      </c>
      <c r="G7" s="388">
        <f>SUM(G8:G186)</f>
        <v>0</v>
      </c>
      <c r="H7" s="388">
        <f>SUM(H8:H186)</f>
        <v>739672</v>
      </c>
      <c r="I7" s="388">
        <f>SUM(I8:I186)</f>
        <v>1769</v>
      </c>
      <c r="J7" s="388">
        <f>SUM(J8:J186)</f>
        <v>0</v>
      </c>
      <c r="K7" s="388">
        <f>SUM(K8:K186)</f>
        <v>0</v>
      </c>
      <c r="L7" s="388">
        <f>SUM(L8:L186)</f>
        <v>673</v>
      </c>
      <c r="M7" s="388">
        <f>SUM(M8:M186)</f>
        <v>51098</v>
      </c>
      <c r="N7" s="388">
        <f>SUM(N8:N186)</f>
        <v>0</v>
      </c>
      <c r="O7" s="388">
        <f>SUM(O8:O186)</f>
        <v>48639</v>
      </c>
      <c r="P7" s="388">
        <f>SUM(P8:P186)</f>
        <v>435</v>
      </c>
      <c r="Q7" s="388">
        <f>SUM(Q8:Q186)</f>
        <v>0</v>
      </c>
      <c r="R7" s="388">
        <f>SUM(R8:R186)</f>
        <v>0</v>
      </c>
      <c r="S7" s="388">
        <f>SUM(S8:S186)</f>
        <v>2024</v>
      </c>
      <c r="T7" s="388">
        <f>SUM(T8:T186)</f>
        <v>74183</v>
      </c>
      <c r="U7" s="388">
        <f>SUM(U8:U186)</f>
        <v>59575</v>
      </c>
      <c r="V7" s="388">
        <f>SUM(V8:V186)</f>
        <v>0</v>
      </c>
      <c r="W7" s="388">
        <f>SUM(W8:W186)</f>
        <v>0</v>
      </c>
      <c r="X7" s="388">
        <f>SUM(X8:X186)</f>
        <v>42931</v>
      </c>
      <c r="Y7" s="388">
        <f>SUM(Y8:Y186)</f>
        <v>9202</v>
      </c>
      <c r="Z7" s="388">
        <f>SUM(Z8:Z186)</f>
        <v>3</v>
      </c>
      <c r="AA7" s="388">
        <f>SUM(AA8:AA186)</f>
        <v>7439</v>
      </c>
      <c r="AB7" s="388">
        <f>SUM(AB8:AB186)</f>
        <v>14608</v>
      </c>
      <c r="AC7" s="388">
        <f>SUM(AC8:AC186)</f>
        <v>0</v>
      </c>
      <c r="AD7" s="388">
        <f>SUM(AD8:AD186)</f>
        <v>559</v>
      </c>
      <c r="AE7" s="388">
        <f>SUM(AE8:AE186)</f>
        <v>4602</v>
      </c>
      <c r="AF7" s="388">
        <f>SUM(AF8:AF186)</f>
        <v>1208</v>
      </c>
      <c r="AG7" s="388">
        <f>SUM(AG8:AG186)</f>
        <v>0</v>
      </c>
      <c r="AH7" s="388">
        <f>SUM(AH8:AH186)</f>
        <v>8239</v>
      </c>
      <c r="AI7" s="388">
        <f>SUM(AI8:AI186)</f>
        <v>1537</v>
      </c>
      <c r="AJ7" s="388">
        <f>SUM(AJ8:AJ186)</f>
        <v>811</v>
      </c>
      <c r="AK7" s="388">
        <f>SUM(AK8:AK186)</f>
        <v>0</v>
      </c>
      <c r="AL7" s="388">
        <f>SUM(AL8:AL186)</f>
        <v>0</v>
      </c>
      <c r="AM7" s="388">
        <f>SUM(AM8:AM186)</f>
        <v>100</v>
      </c>
      <c r="AN7" s="388">
        <f>SUM(AN8:AN186)</f>
        <v>691</v>
      </c>
      <c r="AO7" s="388">
        <f>SUM(AO8:AO186)</f>
        <v>0</v>
      </c>
      <c r="AP7" s="388">
        <f>SUM(AP8:AP186)</f>
        <v>20</v>
      </c>
      <c r="AQ7" s="388">
        <f>SUM(AQ8:AQ186)</f>
        <v>726</v>
      </c>
      <c r="AR7" s="388">
        <f>SUM(AR8:AR186)</f>
        <v>0</v>
      </c>
      <c r="AS7" s="388">
        <f>SUM(AS8:AS186)</f>
        <v>587</v>
      </c>
      <c r="AT7" s="388">
        <f>SUM(AT8:AT186)</f>
        <v>60</v>
      </c>
      <c r="AU7" s="388">
        <f>SUM(AU8:AU186)</f>
        <v>0</v>
      </c>
      <c r="AV7" s="388">
        <f>SUM(AV8:AV186)</f>
        <v>0</v>
      </c>
      <c r="AW7" s="388">
        <f>SUM(AW8:AW186)</f>
        <v>79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41024</v>
      </c>
      <c r="CC7" s="388">
        <f>SUM(CC8:CC186)</f>
        <v>39633</v>
      </c>
      <c r="CD7" s="388">
        <f>SUM(CD8:CD186)</f>
        <v>0</v>
      </c>
      <c r="CE7" s="388">
        <f>SUM(CE8:CE186)</f>
        <v>39633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1391</v>
      </c>
      <c r="CK7" s="388">
        <f>SUM(CK8:CK186)</f>
        <v>0</v>
      </c>
      <c r="CL7" s="388">
        <f>SUM(CL8:CL186)</f>
        <v>1391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34840</v>
      </c>
      <c r="CR7" s="388">
        <f>SUM(CR8:CR186)</f>
        <v>31123</v>
      </c>
      <c r="CS7" s="388">
        <f>SUM(CS8:CS186)</f>
        <v>0</v>
      </c>
      <c r="CT7" s="388">
        <f>SUM(CT8:CT186)</f>
        <v>3</v>
      </c>
      <c r="CU7" s="388">
        <f>SUM(CU8:CU186)</f>
        <v>6620</v>
      </c>
      <c r="CV7" s="388">
        <f>SUM(CV8:CV186)</f>
        <v>23753</v>
      </c>
      <c r="CW7" s="388">
        <f>SUM(CW8:CW186)</f>
        <v>162</v>
      </c>
      <c r="CX7" s="388">
        <f>SUM(CX8:CX186)</f>
        <v>585</v>
      </c>
      <c r="CY7" s="388">
        <f>SUM(CY8:CY186)</f>
        <v>3717</v>
      </c>
      <c r="CZ7" s="388">
        <f>SUM(CZ8:CZ186)</f>
        <v>0</v>
      </c>
      <c r="DA7" s="388">
        <f>SUM(DA8:DA186)</f>
        <v>0</v>
      </c>
      <c r="DB7" s="388">
        <f>SUM(DB8:DB186)</f>
        <v>1264</v>
      </c>
      <c r="DC7" s="388">
        <f>SUM(DC8:DC186)</f>
        <v>1029</v>
      </c>
      <c r="DD7" s="388">
        <f>SUM(DD8:DD186)</f>
        <v>338</v>
      </c>
      <c r="DE7" s="388">
        <f>SUM(DE8:DE186)</f>
        <v>1086</v>
      </c>
      <c r="DF7" s="388">
        <f>SUM(DF8:DF186)</f>
        <v>2956</v>
      </c>
      <c r="DG7" s="388">
        <f>SUM(DG8:DG186)</f>
        <v>2419</v>
      </c>
      <c r="DH7" s="388">
        <f>SUM(DH8:DH186)</f>
        <v>0</v>
      </c>
      <c r="DI7" s="388">
        <f>SUM(DI8:DI186)</f>
        <v>0</v>
      </c>
      <c r="DJ7" s="388">
        <f>SUM(DJ8:DJ186)</f>
        <v>1128</v>
      </c>
      <c r="DK7" s="388">
        <f>SUM(DK8:DK186)</f>
        <v>1192</v>
      </c>
      <c r="DL7" s="388">
        <f>SUM(DL8:DL186)</f>
        <v>42</v>
      </c>
      <c r="DM7" s="388">
        <f>SUM(DM8:DM186)</f>
        <v>57</v>
      </c>
      <c r="DN7" s="388">
        <f>SUM(DN8:DN186)</f>
        <v>537</v>
      </c>
      <c r="DO7" s="388">
        <f>SUM(DO8:DO186)</f>
        <v>0</v>
      </c>
      <c r="DP7" s="388">
        <f>SUM(DP8:DP186)</f>
        <v>0</v>
      </c>
      <c r="DQ7" s="388">
        <f>SUM(DQ8:DQ186)</f>
        <v>84</v>
      </c>
      <c r="DR7" s="388">
        <f>SUM(DR8:DR186)</f>
        <v>0</v>
      </c>
      <c r="DS7" s="388">
        <f>SUM(DS8:DS186)</f>
        <v>0</v>
      </c>
      <c r="DT7" s="388">
        <f>SUM(DT8:DT186)</f>
        <v>453</v>
      </c>
      <c r="DU7" s="388">
        <f>SUM(DU8:DU186)</f>
        <v>36925</v>
      </c>
      <c r="DV7" s="388">
        <f>SUM(DV8:DV186)</f>
        <v>33829</v>
      </c>
      <c r="DW7" s="388">
        <f>SUM(DW8:DW186)</f>
        <v>115</v>
      </c>
      <c r="DX7" s="388">
        <f>SUM(DX8:DX186)</f>
        <v>2944</v>
      </c>
      <c r="DY7" s="388">
        <f>SUM(DY8:DY186)</f>
        <v>37</v>
      </c>
      <c r="DZ7" s="388">
        <f>SUM(DZ8:DZ186)</f>
        <v>716</v>
      </c>
      <c r="EA7" s="388">
        <f>SUM(EA8:EA186)</f>
        <v>439</v>
      </c>
      <c r="EB7" s="388">
        <f>SUM(EB8:EB186)</f>
        <v>0</v>
      </c>
      <c r="EC7" s="388">
        <f>SUM(EC8:EC186)</f>
        <v>0</v>
      </c>
      <c r="ED7" s="388">
        <f>SUM(ED8:ED186)</f>
        <v>267</v>
      </c>
      <c r="EE7" s="388">
        <f>SUM(EE8:EE186)</f>
        <v>0</v>
      </c>
      <c r="EF7" s="388">
        <f>SUM(EF8:EF186)</f>
        <v>17</v>
      </c>
      <c r="EG7" s="388">
        <f>SUM(EG8:EG186)</f>
        <v>155</v>
      </c>
      <c r="EH7" s="388">
        <f>SUM(EH8:EH186)</f>
        <v>277</v>
      </c>
      <c r="EI7" s="388">
        <f>SUM(EI8:EI186)</f>
        <v>0</v>
      </c>
      <c r="EJ7" s="388">
        <f>SUM(EJ8:EJ186)</f>
        <v>0</v>
      </c>
      <c r="EK7" s="388">
        <f>SUM(EK8:EK186)</f>
        <v>277</v>
      </c>
      <c r="EL7" s="388">
        <f>SUM(EL8:EL186)</f>
        <v>0</v>
      </c>
      <c r="EM7" s="388">
        <f>SUM(EM8:EM186)</f>
        <v>0</v>
      </c>
      <c r="EN7" s="388">
        <f>SUM(EN8:EN186)</f>
        <v>0</v>
      </c>
    </row>
    <row r="8" spans="1:144" s="275" customFormat="1" ht="12" customHeight="1">
      <c r="A8" s="270" t="s">
        <v>502</v>
      </c>
      <c r="B8" s="271" t="s">
        <v>504</v>
      </c>
      <c r="C8" s="270" t="s">
        <v>505</v>
      </c>
      <c r="D8" s="277">
        <f aca="true" t="shared" si="0" ref="D8:D51">SUM(E8,T8,AI8,AX8,BM8,CB8,CQ8,DF8,DU8,DZ8)</f>
        <v>103870</v>
      </c>
      <c r="E8" s="277">
        <f aca="true" t="shared" si="1" ref="E8:E51">SUM(F8,M8)</f>
        <v>94876</v>
      </c>
      <c r="F8" s="277">
        <f aca="true" t="shared" si="2" ref="F8:F51">SUM(G8:L8)</f>
        <v>88471</v>
      </c>
      <c r="G8" s="277">
        <v>0</v>
      </c>
      <c r="H8" s="277">
        <v>88471</v>
      </c>
      <c r="I8" s="277">
        <v>0</v>
      </c>
      <c r="J8" s="277">
        <v>0</v>
      </c>
      <c r="K8" s="277">
        <v>0</v>
      </c>
      <c r="L8" s="277">
        <v>0</v>
      </c>
      <c r="M8" s="277">
        <f aca="true" t="shared" si="3" ref="M8:M51">SUM(N8:S8)</f>
        <v>6405</v>
      </c>
      <c r="N8" s="277">
        <v>0</v>
      </c>
      <c r="O8" s="277">
        <v>6405</v>
      </c>
      <c r="P8" s="277">
        <v>0</v>
      </c>
      <c r="Q8" s="277">
        <v>0</v>
      </c>
      <c r="R8" s="277">
        <v>0</v>
      </c>
      <c r="S8" s="277">
        <v>0</v>
      </c>
      <c r="T8" s="277">
        <f aca="true" t="shared" si="4" ref="T8:T51">SUM(U8,AB8)</f>
        <v>5361</v>
      </c>
      <c r="U8" s="277">
        <f aca="true" t="shared" si="5" ref="U8:U51">SUM(V8:AA8)</f>
        <v>4861</v>
      </c>
      <c r="V8" s="277">
        <v>0</v>
      </c>
      <c r="W8" s="277">
        <v>0</v>
      </c>
      <c r="X8" s="277">
        <v>4820</v>
      </c>
      <c r="Y8" s="277">
        <v>24</v>
      </c>
      <c r="Z8" s="277">
        <v>0</v>
      </c>
      <c r="AA8" s="277">
        <v>17</v>
      </c>
      <c r="AB8" s="277">
        <f aca="true" t="shared" si="6" ref="AB8:AB51">SUM(AC8:AH8)</f>
        <v>500</v>
      </c>
      <c r="AC8" s="277">
        <v>0</v>
      </c>
      <c r="AD8" s="277">
        <v>0</v>
      </c>
      <c r="AE8" s="277">
        <v>410</v>
      </c>
      <c r="AF8" s="277">
        <v>0</v>
      </c>
      <c r="AG8" s="277">
        <v>0</v>
      </c>
      <c r="AH8" s="277">
        <v>90</v>
      </c>
      <c r="AI8" s="277">
        <f aca="true" t="shared" si="7" ref="AI8:AI51">SUM(AJ8,AQ8)</f>
        <v>0</v>
      </c>
      <c r="AJ8" s="277">
        <f aca="true" t="shared" si="8" ref="AJ8:AJ51">SUM(AK8:AP8)</f>
        <v>0</v>
      </c>
      <c r="AK8" s="277">
        <v>0</v>
      </c>
      <c r="AL8" s="277">
        <v>0</v>
      </c>
      <c r="AM8" s="277">
        <v>0</v>
      </c>
      <c r="AN8" s="277">
        <v>0</v>
      </c>
      <c r="AO8" s="277">
        <v>0</v>
      </c>
      <c r="AP8" s="277">
        <v>0</v>
      </c>
      <c r="AQ8" s="277">
        <f aca="true" t="shared" si="9" ref="AQ8:AQ51">SUM(AR8:AW8)</f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v>0</v>
      </c>
      <c r="AW8" s="277">
        <v>0</v>
      </c>
      <c r="AX8" s="277">
        <f aca="true" t="shared" si="10" ref="AX8:AX51">SUM(AY8,BF8)</f>
        <v>0</v>
      </c>
      <c r="AY8" s="277">
        <f aca="true" t="shared" si="11" ref="AY8:AY51">SUM(AZ8:BE8)</f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v>0</v>
      </c>
      <c r="BE8" s="277">
        <v>0</v>
      </c>
      <c r="BF8" s="277">
        <f aca="true" t="shared" si="12" ref="BF8:BF51">SUM(BG8:BL8)</f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v>0</v>
      </c>
      <c r="BM8" s="277">
        <f aca="true" t="shared" si="13" ref="BM8:BM51">SUM(BN8,BU8)</f>
        <v>0</v>
      </c>
      <c r="BN8" s="277">
        <f aca="true" t="shared" si="14" ref="BN8:BN51">SUM(BO8:BT8)</f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v>0</v>
      </c>
      <c r="BU8" s="277">
        <f aca="true" t="shared" si="15" ref="BU8:BU51">SUM(BV8:CA8)</f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16" ref="CB8:CB51">SUM(CC8,CJ8)</f>
        <v>0</v>
      </c>
      <c r="CC8" s="277">
        <f aca="true" t="shared" si="17" ref="CC8:CC51">SUM(CD8:CI8)</f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18" ref="CJ8:CJ51">SUM(CK8:CP8)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f aca="true" t="shared" si="19" ref="CQ8:CQ51">SUM(CR8,CY8)</f>
        <v>3633</v>
      </c>
      <c r="CR8" s="277">
        <f aca="true" t="shared" si="20" ref="CR8:CR51">SUM(CS8:CX8)</f>
        <v>3580</v>
      </c>
      <c r="CS8" s="277">
        <v>0</v>
      </c>
      <c r="CT8" s="277">
        <v>0</v>
      </c>
      <c r="CU8" s="277">
        <v>0</v>
      </c>
      <c r="CV8" s="277">
        <v>3580</v>
      </c>
      <c r="CW8" s="277">
        <v>0</v>
      </c>
      <c r="CX8" s="277">
        <v>0</v>
      </c>
      <c r="CY8" s="277">
        <f aca="true" t="shared" si="21" ref="CY8:CY51">SUM(CZ8:DE8)</f>
        <v>53</v>
      </c>
      <c r="CZ8" s="277">
        <v>0</v>
      </c>
      <c r="DA8" s="277">
        <v>0</v>
      </c>
      <c r="DB8" s="277">
        <v>0</v>
      </c>
      <c r="DC8" s="277">
        <v>53</v>
      </c>
      <c r="DD8" s="277">
        <v>0</v>
      </c>
      <c r="DE8" s="277">
        <v>0</v>
      </c>
      <c r="DF8" s="277">
        <f aca="true" t="shared" si="22" ref="DF8:DF51">SUM(DG8,DN8)</f>
        <v>0</v>
      </c>
      <c r="DG8" s="277">
        <f aca="true" t="shared" si="23" ref="DG8:DG51">SUM(DH8:DM8)</f>
        <v>0</v>
      </c>
      <c r="DH8" s="277">
        <v>0</v>
      </c>
      <c r="DI8" s="277">
        <v>0</v>
      </c>
      <c r="DJ8" s="277">
        <v>0</v>
      </c>
      <c r="DK8" s="277">
        <v>0</v>
      </c>
      <c r="DL8" s="277">
        <v>0</v>
      </c>
      <c r="DM8" s="277">
        <v>0</v>
      </c>
      <c r="DN8" s="277">
        <f aca="true" t="shared" si="24" ref="DN8:DN51">SUM(DO8:DT8)</f>
        <v>0</v>
      </c>
      <c r="DO8" s="277">
        <v>0</v>
      </c>
      <c r="DP8" s="277">
        <v>0</v>
      </c>
      <c r="DQ8" s="277">
        <v>0</v>
      </c>
      <c r="DR8" s="277">
        <v>0</v>
      </c>
      <c r="DS8" s="277">
        <v>0</v>
      </c>
      <c r="DT8" s="277">
        <v>0</v>
      </c>
      <c r="DU8" s="277">
        <f aca="true" t="shared" si="25" ref="DU8:DU51">SUM(DV8:DY8)</f>
        <v>0</v>
      </c>
      <c r="DV8" s="277">
        <v>0</v>
      </c>
      <c r="DW8" s="277">
        <v>0</v>
      </c>
      <c r="DX8" s="277">
        <v>0</v>
      </c>
      <c r="DY8" s="277">
        <v>0</v>
      </c>
      <c r="DZ8" s="277">
        <f aca="true" t="shared" si="26" ref="DZ8:DZ51">SUM(EA8,EH8)</f>
        <v>0</v>
      </c>
      <c r="EA8" s="277">
        <f aca="true" t="shared" si="27" ref="EA8:EA51">SUM(EB8:EG8)</f>
        <v>0</v>
      </c>
      <c r="EB8" s="277">
        <v>0</v>
      </c>
      <c r="EC8" s="277">
        <v>0</v>
      </c>
      <c r="ED8" s="277">
        <v>0</v>
      </c>
      <c r="EE8" s="277">
        <v>0</v>
      </c>
      <c r="EF8" s="277">
        <v>0</v>
      </c>
      <c r="EG8" s="277">
        <v>0</v>
      </c>
      <c r="EH8" s="277">
        <f aca="true" t="shared" si="28" ref="EH8:EH51">SUM(EI8:EN8)</f>
        <v>0</v>
      </c>
      <c r="EI8" s="277">
        <v>0</v>
      </c>
      <c r="EJ8" s="277">
        <v>0</v>
      </c>
      <c r="EK8" s="277">
        <v>0</v>
      </c>
      <c r="EL8" s="277">
        <v>0</v>
      </c>
      <c r="EM8" s="277">
        <v>0</v>
      </c>
      <c r="EN8" s="277">
        <v>0</v>
      </c>
    </row>
    <row r="9" spans="1:144" s="275" customFormat="1" ht="12" customHeight="1">
      <c r="A9" s="270" t="s">
        <v>502</v>
      </c>
      <c r="B9" s="271" t="s">
        <v>506</v>
      </c>
      <c r="C9" s="270" t="s">
        <v>507</v>
      </c>
      <c r="D9" s="277">
        <f t="shared" si="0"/>
        <v>69203</v>
      </c>
      <c r="E9" s="277">
        <f t="shared" si="1"/>
        <v>58069</v>
      </c>
      <c r="F9" s="277">
        <f t="shared" si="2"/>
        <v>55350</v>
      </c>
      <c r="G9" s="277">
        <v>0</v>
      </c>
      <c r="H9" s="277">
        <v>55350</v>
      </c>
      <c r="I9" s="277">
        <v>0</v>
      </c>
      <c r="J9" s="277">
        <v>0</v>
      </c>
      <c r="K9" s="277">
        <v>0</v>
      </c>
      <c r="L9" s="277">
        <v>0</v>
      </c>
      <c r="M9" s="277">
        <f t="shared" si="3"/>
        <v>2719</v>
      </c>
      <c r="N9" s="277">
        <v>0</v>
      </c>
      <c r="O9" s="277">
        <v>2719</v>
      </c>
      <c r="P9" s="277">
        <v>0</v>
      </c>
      <c r="Q9" s="277">
        <v>0</v>
      </c>
      <c r="R9" s="277">
        <v>0</v>
      </c>
      <c r="S9" s="277">
        <v>0</v>
      </c>
      <c r="T9" s="277">
        <f t="shared" si="4"/>
        <v>2782</v>
      </c>
      <c r="U9" s="277">
        <f t="shared" si="5"/>
        <v>1404</v>
      </c>
      <c r="V9" s="277">
        <v>0</v>
      </c>
      <c r="W9" s="277">
        <v>0</v>
      </c>
      <c r="X9" s="277">
        <v>840</v>
      </c>
      <c r="Y9" s="277">
        <v>0</v>
      </c>
      <c r="Z9" s="277">
        <v>0</v>
      </c>
      <c r="AA9" s="277">
        <v>564</v>
      </c>
      <c r="AB9" s="277">
        <f t="shared" si="6"/>
        <v>1378</v>
      </c>
      <c r="AC9" s="277">
        <v>0</v>
      </c>
      <c r="AD9" s="277">
        <v>0</v>
      </c>
      <c r="AE9" s="277">
        <v>0</v>
      </c>
      <c r="AF9" s="277">
        <v>693</v>
      </c>
      <c r="AG9" s="277">
        <v>0</v>
      </c>
      <c r="AH9" s="277">
        <v>685</v>
      </c>
      <c r="AI9" s="277">
        <f t="shared" si="7"/>
        <v>0</v>
      </c>
      <c r="AJ9" s="277">
        <f t="shared" si="8"/>
        <v>0</v>
      </c>
      <c r="AK9" s="277"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f t="shared" si="9"/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v>0</v>
      </c>
      <c r="AW9" s="277">
        <v>0</v>
      </c>
      <c r="AX9" s="277">
        <f t="shared" si="10"/>
        <v>0</v>
      </c>
      <c r="AY9" s="277">
        <f t="shared" si="11"/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v>0</v>
      </c>
      <c r="BE9" s="277">
        <v>0</v>
      </c>
      <c r="BF9" s="277">
        <f t="shared" si="12"/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v>0</v>
      </c>
      <c r="BM9" s="277">
        <f t="shared" si="13"/>
        <v>0</v>
      </c>
      <c r="BN9" s="277">
        <f t="shared" si="14"/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v>0</v>
      </c>
      <c r="BU9" s="277">
        <f t="shared" si="15"/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16"/>
        <v>0</v>
      </c>
      <c r="CC9" s="277">
        <f t="shared" si="17"/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1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f t="shared" si="19"/>
        <v>71</v>
      </c>
      <c r="CR9" s="277">
        <f t="shared" si="20"/>
        <v>38</v>
      </c>
      <c r="CS9" s="277">
        <v>0</v>
      </c>
      <c r="CT9" s="277">
        <v>0</v>
      </c>
      <c r="CU9" s="277">
        <v>0</v>
      </c>
      <c r="CV9" s="277">
        <v>0</v>
      </c>
      <c r="CW9" s="277">
        <v>38</v>
      </c>
      <c r="CX9" s="277">
        <v>0</v>
      </c>
      <c r="CY9" s="277">
        <f t="shared" si="21"/>
        <v>33</v>
      </c>
      <c r="CZ9" s="277">
        <v>0</v>
      </c>
      <c r="DA9" s="277">
        <v>0</v>
      </c>
      <c r="DB9" s="277">
        <v>0</v>
      </c>
      <c r="DC9" s="277">
        <v>33</v>
      </c>
      <c r="DD9" s="277">
        <v>0</v>
      </c>
      <c r="DE9" s="277">
        <v>0</v>
      </c>
      <c r="DF9" s="277">
        <f t="shared" si="22"/>
        <v>0</v>
      </c>
      <c r="DG9" s="277">
        <f t="shared" si="23"/>
        <v>0</v>
      </c>
      <c r="DH9" s="277">
        <v>0</v>
      </c>
      <c r="DI9" s="277">
        <v>0</v>
      </c>
      <c r="DJ9" s="277">
        <v>0</v>
      </c>
      <c r="DK9" s="277">
        <v>0</v>
      </c>
      <c r="DL9" s="277">
        <v>0</v>
      </c>
      <c r="DM9" s="277">
        <v>0</v>
      </c>
      <c r="DN9" s="277">
        <f t="shared" si="24"/>
        <v>0</v>
      </c>
      <c r="DO9" s="277">
        <v>0</v>
      </c>
      <c r="DP9" s="277">
        <v>0</v>
      </c>
      <c r="DQ9" s="277">
        <v>0</v>
      </c>
      <c r="DR9" s="277">
        <v>0</v>
      </c>
      <c r="DS9" s="277">
        <v>0</v>
      </c>
      <c r="DT9" s="277">
        <v>0</v>
      </c>
      <c r="DU9" s="277">
        <f t="shared" si="25"/>
        <v>8281</v>
      </c>
      <c r="DV9" s="277">
        <v>7069</v>
      </c>
      <c r="DW9" s="277">
        <v>0</v>
      </c>
      <c r="DX9" s="277">
        <v>1212</v>
      </c>
      <c r="DY9" s="277">
        <v>0</v>
      </c>
      <c r="DZ9" s="277">
        <f t="shared" si="26"/>
        <v>0</v>
      </c>
      <c r="EA9" s="277">
        <f t="shared" si="27"/>
        <v>0</v>
      </c>
      <c r="EB9" s="277">
        <v>0</v>
      </c>
      <c r="EC9" s="277">
        <v>0</v>
      </c>
      <c r="ED9" s="277">
        <v>0</v>
      </c>
      <c r="EE9" s="277">
        <v>0</v>
      </c>
      <c r="EF9" s="277">
        <v>0</v>
      </c>
      <c r="EG9" s="277">
        <v>0</v>
      </c>
      <c r="EH9" s="277">
        <f t="shared" si="28"/>
        <v>0</v>
      </c>
      <c r="EI9" s="277">
        <v>0</v>
      </c>
      <c r="EJ9" s="277">
        <v>0</v>
      </c>
      <c r="EK9" s="277">
        <v>0</v>
      </c>
      <c r="EL9" s="277">
        <v>0</v>
      </c>
      <c r="EM9" s="277">
        <v>0</v>
      </c>
      <c r="EN9" s="277">
        <v>0</v>
      </c>
    </row>
    <row r="10" spans="1:144" s="275" customFormat="1" ht="12" customHeight="1">
      <c r="A10" s="270" t="s">
        <v>502</v>
      </c>
      <c r="B10" s="271" t="s">
        <v>508</v>
      </c>
      <c r="C10" s="270" t="s">
        <v>509</v>
      </c>
      <c r="D10" s="277">
        <f t="shared" si="0"/>
        <v>57264</v>
      </c>
      <c r="E10" s="277">
        <f t="shared" si="1"/>
        <v>50001</v>
      </c>
      <c r="F10" s="277">
        <f t="shared" si="2"/>
        <v>47693</v>
      </c>
      <c r="G10" s="277">
        <v>0</v>
      </c>
      <c r="H10" s="277">
        <v>47630</v>
      </c>
      <c r="I10" s="277">
        <v>0</v>
      </c>
      <c r="J10" s="277">
        <v>0</v>
      </c>
      <c r="K10" s="277">
        <v>0</v>
      </c>
      <c r="L10" s="277">
        <v>63</v>
      </c>
      <c r="M10" s="277">
        <f t="shared" si="3"/>
        <v>2308</v>
      </c>
      <c r="N10" s="277">
        <v>0</v>
      </c>
      <c r="O10" s="277">
        <v>2308</v>
      </c>
      <c r="P10" s="277">
        <v>0</v>
      </c>
      <c r="Q10" s="277">
        <v>0</v>
      </c>
      <c r="R10" s="277">
        <v>0</v>
      </c>
      <c r="S10" s="277">
        <v>0</v>
      </c>
      <c r="T10" s="277">
        <f t="shared" si="4"/>
        <v>4230</v>
      </c>
      <c r="U10" s="277">
        <f t="shared" si="5"/>
        <v>3965</v>
      </c>
      <c r="V10" s="277">
        <v>0</v>
      </c>
      <c r="W10" s="277">
        <v>0</v>
      </c>
      <c r="X10" s="277">
        <v>3695</v>
      </c>
      <c r="Y10" s="277">
        <v>0</v>
      </c>
      <c r="Z10" s="277">
        <v>0</v>
      </c>
      <c r="AA10" s="277">
        <v>270</v>
      </c>
      <c r="AB10" s="277">
        <f t="shared" si="6"/>
        <v>265</v>
      </c>
      <c r="AC10" s="277">
        <v>0</v>
      </c>
      <c r="AD10" s="277">
        <v>0</v>
      </c>
      <c r="AE10" s="277">
        <v>212</v>
      </c>
      <c r="AF10" s="277">
        <v>0</v>
      </c>
      <c r="AG10" s="277">
        <v>0</v>
      </c>
      <c r="AH10" s="277">
        <v>53</v>
      </c>
      <c r="AI10" s="277">
        <f t="shared" si="7"/>
        <v>0</v>
      </c>
      <c r="AJ10" s="277">
        <f t="shared" si="8"/>
        <v>0</v>
      </c>
      <c r="AK10" s="277"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f t="shared" si="9"/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v>0</v>
      </c>
      <c r="AW10" s="277">
        <v>0</v>
      </c>
      <c r="AX10" s="277">
        <f t="shared" si="10"/>
        <v>0</v>
      </c>
      <c r="AY10" s="277">
        <f t="shared" si="11"/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v>0</v>
      </c>
      <c r="BE10" s="277">
        <v>0</v>
      </c>
      <c r="BF10" s="277">
        <f t="shared" si="12"/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v>0</v>
      </c>
      <c r="BM10" s="277">
        <f t="shared" si="13"/>
        <v>0</v>
      </c>
      <c r="BN10" s="277">
        <f t="shared" si="14"/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v>0</v>
      </c>
      <c r="BU10" s="277">
        <f t="shared" si="15"/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16"/>
        <v>0</v>
      </c>
      <c r="CC10" s="277">
        <f t="shared" si="17"/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1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f t="shared" si="19"/>
        <v>2126</v>
      </c>
      <c r="CR10" s="277">
        <f t="shared" si="20"/>
        <v>2126</v>
      </c>
      <c r="CS10" s="277">
        <v>0</v>
      </c>
      <c r="CT10" s="277">
        <v>0</v>
      </c>
      <c r="CU10" s="277">
        <v>0</v>
      </c>
      <c r="CV10" s="277">
        <v>2126</v>
      </c>
      <c r="CW10" s="277">
        <v>0</v>
      </c>
      <c r="CX10" s="277">
        <v>0</v>
      </c>
      <c r="CY10" s="277">
        <f t="shared" si="21"/>
        <v>0</v>
      </c>
      <c r="CZ10" s="277">
        <v>0</v>
      </c>
      <c r="DA10" s="277">
        <v>0</v>
      </c>
      <c r="DB10" s="277">
        <v>0</v>
      </c>
      <c r="DC10" s="277">
        <v>0</v>
      </c>
      <c r="DD10" s="277">
        <v>0</v>
      </c>
      <c r="DE10" s="277">
        <v>0</v>
      </c>
      <c r="DF10" s="277">
        <f t="shared" si="22"/>
        <v>15</v>
      </c>
      <c r="DG10" s="277">
        <f t="shared" si="23"/>
        <v>15</v>
      </c>
      <c r="DH10" s="277">
        <v>0</v>
      </c>
      <c r="DI10" s="277">
        <v>0</v>
      </c>
      <c r="DJ10" s="277">
        <v>15</v>
      </c>
      <c r="DK10" s="277">
        <v>0</v>
      </c>
      <c r="DL10" s="277">
        <v>0</v>
      </c>
      <c r="DM10" s="277">
        <v>0</v>
      </c>
      <c r="DN10" s="277">
        <f t="shared" si="24"/>
        <v>0</v>
      </c>
      <c r="DO10" s="277">
        <v>0</v>
      </c>
      <c r="DP10" s="277">
        <v>0</v>
      </c>
      <c r="DQ10" s="277">
        <v>0</v>
      </c>
      <c r="DR10" s="277">
        <v>0</v>
      </c>
      <c r="DS10" s="277">
        <v>0</v>
      </c>
      <c r="DT10" s="277">
        <v>0</v>
      </c>
      <c r="DU10" s="277">
        <f t="shared" si="25"/>
        <v>892</v>
      </c>
      <c r="DV10" s="277">
        <v>891</v>
      </c>
      <c r="DW10" s="277">
        <v>0</v>
      </c>
      <c r="DX10" s="277">
        <v>1</v>
      </c>
      <c r="DY10" s="277">
        <v>0</v>
      </c>
      <c r="DZ10" s="277">
        <f t="shared" si="26"/>
        <v>0</v>
      </c>
      <c r="EA10" s="277">
        <f t="shared" si="27"/>
        <v>0</v>
      </c>
      <c r="EB10" s="277">
        <v>0</v>
      </c>
      <c r="EC10" s="277">
        <v>0</v>
      </c>
      <c r="ED10" s="277">
        <v>0</v>
      </c>
      <c r="EE10" s="277">
        <v>0</v>
      </c>
      <c r="EF10" s="277">
        <v>0</v>
      </c>
      <c r="EG10" s="277">
        <v>0</v>
      </c>
      <c r="EH10" s="277">
        <f t="shared" si="28"/>
        <v>0</v>
      </c>
      <c r="EI10" s="277">
        <v>0</v>
      </c>
      <c r="EJ10" s="277">
        <v>0</v>
      </c>
      <c r="EK10" s="277">
        <v>0</v>
      </c>
      <c r="EL10" s="277">
        <v>0</v>
      </c>
      <c r="EM10" s="277">
        <v>0</v>
      </c>
      <c r="EN10" s="277">
        <v>0</v>
      </c>
    </row>
    <row r="11" spans="1:144" s="275" customFormat="1" ht="12" customHeight="1">
      <c r="A11" s="270" t="s">
        <v>502</v>
      </c>
      <c r="B11" s="271" t="s">
        <v>510</v>
      </c>
      <c r="C11" s="270" t="s">
        <v>511</v>
      </c>
      <c r="D11" s="277">
        <f t="shared" si="0"/>
        <v>48935</v>
      </c>
      <c r="E11" s="277">
        <f t="shared" si="1"/>
        <v>41622</v>
      </c>
      <c r="F11" s="277">
        <f t="shared" si="2"/>
        <v>40011</v>
      </c>
      <c r="G11" s="277">
        <v>0</v>
      </c>
      <c r="H11" s="277">
        <v>39926</v>
      </c>
      <c r="I11" s="277">
        <v>0</v>
      </c>
      <c r="J11" s="277">
        <v>0</v>
      </c>
      <c r="K11" s="277">
        <v>0</v>
      </c>
      <c r="L11" s="277">
        <v>85</v>
      </c>
      <c r="M11" s="277">
        <f t="shared" si="3"/>
        <v>1611</v>
      </c>
      <c r="N11" s="277">
        <v>0</v>
      </c>
      <c r="O11" s="277">
        <v>1611</v>
      </c>
      <c r="P11" s="277">
        <v>0</v>
      </c>
      <c r="Q11" s="277">
        <v>0</v>
      </c>
      <c r="R11" s="277">
        <v>0</v>
      </c>
      <c r="S11" s="277">
        <v>0</v>
      </c>
      <c r="T11" s="277">
        <f t="shared" si="4"/>
        <v>4113</v>
      </c>
      <c r="U11" s="277">
        <f t="shared" si="5"/>
        <v>3885</v>
      </c>
      <c r="V11" s="277">
        <v>0</v>
      </c>
      <c r="W11" s="277">
        <v>0</v>
      </c>
      <c r="X11" s="277">
        <v>584</v>
      </c>
      <c r="Y11" s="277">
        <v>2702</v>
      </c>
      <c r="Z11" s="277">
        <v>0</v>
      </c>
      <c r="AA11" s="277">
        <v>599</v>
      </c>
      <c r="AB11" s="277">
        <f t="shared" si="6"/>
        <v>228</v>
      </c>
      <c r="AC11" s="277">
        <v>0</v>
      </c>
      <c r="AD11" s="277">
        <v>0</v>
      </c>
      <c r="AE11" s="277">
        <v>13</v>
      </c>
      <c r="AF11" s="277">
        <v>20</v>
      </c>
      <c r="AG11" s="277">
        <v>0</v>
      </c>
      <c r="AH11" s="277">
        <v>195</v>
      </c>
      <c r="AI11" s="277">
        <f t="shared" si="7"/>
        <v>0</v>
      </c>
      <c r="AJ11" s="277">
        <f t="shared" si="8"/>
        <v>0</v>
      </c>
      <c r="AK11" s="277"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f t="shared" si="9"/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v>0</v>
      </c>
      <c r="AW11" s="277">
        <v>0</v>
      </c>
      <c r="AX11" s="277">
        <f t="shared" si="10"/>
        <v>0</v>
      </c>
      <c r="AY11" s="277">
        <f t="shared" si="11"/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v>0</v>
      </c>
      <c r="BE11" s="277">
        <v>0</v>
      </c>
      <c r="BF11" s="277">
        <f t="shared" si="12"/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v>0</v>
      </c>
      <c r="BM11" s="277">
        <f t="shared" si="13"/>
        <v>0</v>
      </c>
      <c r="BN11" s="277">
        <f t="shared" si="14"/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v>0</v>
      </c>
      <c r="BU11" s="277">
        <f t="shared" si="15"/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16"/>
        <v>0</v>
      </c>
      <c r="CC11" s="277">
        <f t="shared" si="17"/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1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f t="shared" si="19"/>
        <v>751</v>
      </c>
      <c r="CR11" s="277">
        <f t="shared" si="20"/>
        <v>751</v>
      </c>
      <c r="CS11" s="277">
        <v>0</v>
      </c>
      <c r="CT11" s="277">
        <v>0</v>
      </c>
      <c r="CU11" s="277">
        <v>0</v>
      </c>
      <c r="CV11" s="277">
        <v>751</v>
      </c>
      <c r="CW11" s="277">
        <v>0</v>
      </c>
      <c r="CX11" s="277">
        <v>0</v>
      </c>
      <c r="CY11" s="277">
        <f t="shared" si="21"/>
        <v>0</v>
      </c>
      <c r="CZ11" s="277">
        <v>0</v>
      </c>
      <c r="DA11" s="277">
        <v>0</v>
      </c>
      <c r="DB11" s="277">
        <v>0</v>
      </c>
      <c r="DC11" s="277">
        <v>0</v>
      </c>
      <c r="DD11" s="277">
        <v>0</v>
      </c>
      <c r="DE11" s="277">
        <v>0</v>
      </c>
      <c r="DF11" s="277">
        <f t="shared" si="22"/>
        <v>749</v>
      </c>
      <c r="DG11" s="277">
        <f t="shared" si="23"/>
        <v>711</v>
      </c>
      <c r="DH11" s="277">
        <v>0</v>
      </c>
      <c r="DI11" s="277">
        <v>0</v>
      </c>
      <c r="DJ11" s="277">
        <v>711</v>
      </c>
      <c r="DK11" s="277">
        <v>0</v>
      </c>
      <c r="DL11" s="277">
        <v>0</v>
      </c>
      <c r="DM11" s="277">
        <v>0</v>
      </c>
      <c r="DN11" s="277">
        <f t="shared" si="24"/>
        <v>38</v>
      </c>
      <c r="DO11" s="277">
        <v>0</v>
      </c>
      <c r="DP11" s="277">
        <v>0</v>
      </c>
      <c r="DQ11" s="277">
        <v>38</v>
      </c>
      <c r="DR11" s="277">
        <v>0</v>
      </c>
      <c r="DS11" s="277">
        <v>0</v>
      </c>
      <c r="DT11" s="277">
        <v>0</v>
      </c>
      <c r="DU11" s="277">
        <f t="shared" si="25"/>
        <v>1700</v>
      </c>
      <c r="DV11" s="277">
        <v>1699</v>
      </c>
      <c r="DW11" s="277">
        <v>0</v>
      </c>
      <c r="DX11" s="277">
        <v>1</v>
      </c>
      <c r="DY11" s="277">
        <v>0</v>
      </c>
      <c r="DZ11" s="277">
        <f t="shared" si="26"/>
        <v>0</v>
      </c>
      <c r="EA11" s="277">
        <f t="shared" si="27"/>
        <v>0</v>
      </c>
      <c r="EB11" s="277">
        <v>0</v>
      </c>
      <c r="EC11" s="277">
        <v>0</v>
      </c>
      <c r="ED11" s="277">
        <v>0</v>
      </c>
      <c r="EE11" s="277">
        <v>0</v>
      </c>
      <c r="EF11" s="277">
        <v>0</v>
      </c>
      <c r="EG11" s="277">
        <v>0</v>
      </c>
      <c r="EH11" s="277">
        <f t="shared" si="28"/>
        <v>0</v>
      </c>
      <c r="EI11" s="277">
        <v>0</v>
      </c>
      <c r="EJ11" s="277">
        <v>0</v>
      </c>
      <c r="EK11" s="277">
        <v>0</v>
      </c>
      <c r="EL11" s="277">
        <v>0</v>
      </c>
      <c r="EM11" s="277">
        <v>0</v>
      </c>
      <c r="EN11" s="277">
        <v>0</v>
      </c>
    </row>
    <row r="12" spans="1:144" s="275" customFormat="1" ht="12" customHeight="1">
      <c r="A12" s="270" t="s">
        <v>502</v>
      </c>
      <c r="B12" s="271" t="s">
        <v>512</v>
      </c>
      <c r="C12" s="270" t="s">
        <v>513</v>
      </c>
      <c r="D12" s="280">
        <f t="shared" si="0"/>
        <v>25980</v>
      </c>
      <c r="E12" s="280">
        <f t="shared" si="1"/>
        <v>23016</v>
      </c>
      <c r="F12" s="280">
        <f t="shared" si="2"/>
        <v>20280</v>
      </c>
      <c r="G12" s="280">
        <v>0</v>
      </c>
      <c r="H12" s="280">
        <v>20173</v>
      </c>
      <c r="I12" s="280">
        <v>63</v>
      </c>
      <c r="J12" s="280">
        <v>0</v>
      </c>
      <c r="K12" s="280">
        <v>0</v>
      </c>
      <c r="L12" s="280">
        <v>44</v>
      </c>
      <c r="M12" s="280">
        <f t="shared" si="3"/>
        <v>2736</v>
      </c>
      <c r="N12" s="280">
        <v>0</v>
      </c>
      <c r="O12" s="280">
        <v>2736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4"/>
        <v>1883</v>
      </c>
      <c r="U12" s="280">
        <f t="shared" si="5"/>
        <v>1354</v>
      </c>
      <c r="V12" s="280">
        <v>0</v>
      </c>
      <c r="W12" s="280">
        <v>0</v>
      </c>
      <c r="X12" s="280">
        <v>1261</v>
      </c>
      <c r="Y12" s="280">
        <v>0</v>
      </c>
      <c r="Z12" s="280">
        <v>0</v>
      </c>
      <c r="AA12" s="280">
        <v>93</v>
      </c>
      <c r="AB12" s="280">
        <f t="shared" si="6"/>
        <v>529</v>
      </c>
      <c r="AC12" s="280">
        <v>0</v>
      </c>
      <c r="AD12" s="280">
        <v>0</v>
      </c>
      <c r="AE12" s="280">
        <v>118</v>
      </c>
      <c r="AF12" s="280">
        <v>0</v>
      </c>
      <c r="AG12" s="280">
        <v>0</v>
      </c>
      <c r="AH12" s="280">
        <v>411</v>
      </c>
      <c r="AI12" s="280">
        <f t="shared" si="7"/>
        <v>0</v>
      </c>
      <c r="AJ12" s="280">
        <f t="shared" si="8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9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0"/>
        <v>0</v>
      </c>
      <c r="AY12" s="280">
        <f t="shared" si="11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2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3"/>
        <v>0</v>
      </c>
      <c r="BN12" s="280">
        <f t="shared" si="14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15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16"/>
        <v>0</v>
      </c>
      <c r="CC12" s="280">
        <f t="shared" si="17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1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19"/>
        <v>879</v>
      </c>
      <c r="CR12" s="280">
        <f t="shared" si="20"/>
        <v>856</v>
      </c>
      <c r="CS12" s="280">
        <v>0</v>
      </c>
      <c r="CT12" s="280">
        <v>0</v>
      </c>
      <c r="CU12" s="280">
        <v>0</v>
      </c>
      <c r="CV12" s="280">
        <v>856</v>
      </c>
      <c r="CW12" s="280">
        <v>0</v>
      </c>
      <c r="CX12" s="280">
        <v>0</v>
      </c>
      <c r="CY12" s="280">
        <f t="shared" si="21"/>
        <v>23</v>
      </c>
      <c r="CZ12" s="280">
        <v>0</v>
      </c>
      <c r="DA12" s="280">
        <v>0</v>
      </c>
      <c r="DB12" s="280">
        <v>0</v>
      </c>
      <c r="DC12" s="280">
        <v>23</v>
      </c>
      <c r="DD12" s="280">
        <v>0</v>
      </c>
      <c r="DE12" s="280">
        <v>0</v>
      </c>
      <c r="DF12" s="280">
        <f t="shared" si="22"/>
        <v>0</v>
      </c>
      <c r="DG12" s="280">
        <f t="shared" si="23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4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25"/>
        <v>202</v>
      </c>
      <c r="DV12" s="280">
        <v>202</v>
      </c>
      <c r="DW12" s="280">
        <v>0</v>
      </c>
      <c r="DX12" s="280">
        <v>0</v>
      </c>
      <c r="DY12" s="280">
        <v>0</v>
      </c>
      <c r="DZ12" s="280">
        <f t="shared" si="26"/>
        <v>0</v>
      </c>
      <c r="EA12" s="280">
        <f t="shared" si="27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28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s="275" customFormat="1" ht="12" customHeight="1">
      <c r="A13" s="270" t="s">
        <v>502</v>
      </c>
      <c r="B13" s="271" t="s">
        <v>514</v>
      </c>
      <c r="C13" s="270" t="s">
        <v>515</v>
      </c>
      <c r="D13" s="280">
        <f t="shared" si="0"/>
        <v>18149</v>
      </c>
      <c r="E13" s="280">
        <f t="shared" si="1"/>
        <v>17150</v>
      </c>
      <c r="F13" s="280">
        <f t="shared" si="2"/>
        <v>16426</v>
      </c>
      <c r="G13" s="280">
        <v>0</v>
      </c>
      <c r="H13" s="280">
        <v>16426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3"/>
        <v>724</v>
      </c>
      <c r="N13" s="280">
        <v>0</v>
      </c>
      <c r="O13" s="280">
        <v>724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4"/>
        <v>0</v>
      </c>
      <c r="U13" s="280">
        <f t="shared" si="5"/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v>0</v>
      </c>
      <c r="AA13" s="280">
        <v>0</v>
      </c>
      <c r="AB13" s="280">
        <f t="shared" si="6"/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f t="shared" si="7"/>
        <v>0</v>
      </c>
      <c r="AJ13" s="280">
        <f t="shared" si="8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9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0"/>
        <v>0</v>
      </c>
      <c r="AY13" s="280">
        <f t="shared" si="11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2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3"/>
        <v>0</v>
      </c>
      <c r="BN13" s="280">
        <f t="shared" si="14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15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16"/>
        <v>0</v>
      </c>
      <c r="CC13" s="280">
        <f t="shared" si="17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1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19"/>
        <v>999</v>
      </c>
      <c r="CR13" s="280">
        <f t="shared" si="20"/>
        <v>904</v>
      </c>
      <c r="CS13" s="280">
        <v>0</v>
      </c>
      <c r="CT13" s="280">
        <v>0</v>
      </c>
      <c r="CU13" s="280">
        <v>883</v>
      </c>
      <c r="CV13" s="280">
        <v>0</v>
      </c>
      <c r="CW13" s="280">
        <v>21</v>
      </c>
      <c r="CX13" s="280">
        <v>0</v>
      </c>
      <c r="CY13" s="280">
        <f t="shared" si="21"/>
        <v>95</v>
      </c>
      <c r="CZ13" s="280">
        <v>0</v>
      </c>
      <c r="DA13" s="280">
        <v>0</v>
      </c>
      <c r="DB13" s="280">
        <v>95</v>
      </c>
      <c r="DC13" s="280">
        <v>0</v>
      </c>
      <c r="DD13" s="280">
        <v>0</v>
      </c>
      <c r="DE13" s="280">
        <v>0</v>
      </c>
      <c r="DF13" s="280">
        <f t="shared" si="22"/>
        <v>0</v>
      </c>
      <c r="DG13" s="280">
        <f t="shared" si="23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4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25"/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f t="shared" si="26"/>
        <v>0</v>
      </c>
      <c r="EA13" s="280">
        <f t="shared" si="27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28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s="275" customFormat="1" ht="12" customHeight="1">
      <c r="A14" s="270" t="s">
        <v>502</v>
      </c>
      <c r="B14" s="271" t="s">
        <v>516</v>
      </c>
      <c r="C14" s="270" t="s">
        <v>517</v>
      </c>
      <c r="D14" s="280">
        <f t="shared" si="0"/>
        <v>28472</v>
      </c>
      <c r="E14" s="280">
        <f t="shared" si="1"/>
        <v>22561</v>
      </c>
      <c r="F14" s="280">
        <f t="shared" si="2"/>
        <v>22561</v>
      </c>
      <c r="G14" s="280">
        <v>0</v>
      </c>
      <c r="H14" s="280">
        <v>22502</v>
      </c>
      <c r="I14" s="280">
        <v>0</v>
      </c>
      <c r="J14" s="280">
        <v>0</v>
      </c>
      <c r="K14" s="280">
        <v>0</v>
      </c>
      <c r="L14" s="280">
        <v>59</v>
      </c>
      <c r="M14" s="280">
        <f t="shared" si="3"/>
        <v>0</v>
      </c>
      <c r="N14" s="280">
        <v>0</v>
      </c>
      <c r="O14" s="280">
        <v>0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4"/>
        <v>1765</v>
      </c>
      <c r="U14" s="280">
        <f t="shared" si="5"/>
        <v>1128</v>
      </c>
      <c r="V14" s="280">
        <v>0</v>
      </c>
      <c r="W14" s="280">
        <v>0</v>
      </c>
      <c r="X14" s="280">
        <v>1070</v>
      </c>
      <c r="Y14" s="280">
        <v>0</v>
      </c>
      <c r="Z14" s="280">
        <v>0</v>
      </c>
      <c r="AA14" s="280">
        <v>58</v>
      </c>
      <c r="AB14" s="280">
        <f t="shared" si="6"/>
        <v>637</v>
      </c>
      <c r="AC14" s="280">
        <v>0</v>
      </c>
      <c r="AD14" s="280">
        <v>559</v>
      </c>
      <c r="AE14" s="280">
        <v>0</v>
      </c>
      <c r="AF14" s="280">
        <v>0</v>
      </c>
      <c r="AG14" s="280">
        <v>0</v>
      </c>
      <c r="AH14" s="280">
        <v>78</v>
      </c>
      <c r="AI14" s="280">
        <f t="shared" si="7"/>
        <v>139</v>
      </c>
      <c r="AJ14" s="280">
        <f t="shared" si="8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9"/>
        <v>139</v>
      </c>
      <c r="AR14" s="280">
        <v>0</v>
      </c>
      <c r="AS14" s="280">
        <v>0</v>
      </c>
      <c r="AT14" s="280">
        <v>60</v>
      </c>
      <c r="AU14" s="280">
        <v>0</v>
      </c>
      <c r="AV14" s="280">
        <v>0</v>
      </c>
      <c r="AW14" s="280">
        <v>79</v>
      </c>
      <c r="AX14" s="280">
        <f t="shared" si="10"/>
        <v>0</v>
      </c>
      <c r="AY14" s="280">
        <f t="shared" si="11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2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3"/>
        <v>0</v>
      </c>
      <c r="BN14" s="280">
        <f t="shared" si="14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15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16"/>
        <v>0</v>
      </c>
      <c r="CC14" s="280">
        <f t="shared" si="17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1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19"/>
        <v>488</v>
      </c>
      <c r="CR14" s="280">
        <f t="shared" si="20"/>
        <v>488</v>
      </c>
      <c r="CS14" s="280">
        <v>0</v>
      </c>
      <c r="CT14" s="280">
        <v>0</v>
      </c>
      <c r="CU14" s="280">
        <v>0</v>
      </c>
      <c r="CV14" s="280">
        <v>488</v>
      </c>
      <c r="CW14" s="280">
        <v>0</v>
      </c>
      <c r="CX14" s="280">
        <v>0</v>
      </c>
      <c r="CY14" s="280">
        <f t="shared" si="21"/>
        <v>0</v>
      </c>
      <c r="CZ14" s="280"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f t="shared" si="22"/>
        <v>1192</v>
      </c>
      <c r="DG14" s="280">
        <f t="shared" si="23"/>
        <v>1192</v>
      </c>
      <c r="DH14" s="280">
        <v>0</v>
      </c>
      <c r="DI14" s="280">
        <v>0</v>
      </c>
      <c r="DJ14" s="280">
        <v>0</v>
      </c>
      <c r="DK14" s="280">
        <v>1192</v>
      </c>
      <c r="DL14" s="280">
        <v>0</v>
      </c>
      <c r="DM14" s="280">
        <v>0</v>
      </c>
      <c r="DN14" s="280">
        <f t="shared" si="24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25"/>
        <v>2327</v>
      </c>
      <c r="DV14" s="280">
        <v>2327</v>
      </c>
      <c r="DW14" s="280">
        <v>0</v>
      </c>
      <c r="DX14" s="280">
        <v>0</v>
      </c>
      <c r="DY14" s="280">
        <v>0</v>
      </c>
      <c r="DZ14" s="280">
        <f t="shared" si="26"/>
        <v>0</v>
      </c>
      <c r="EA14" s="280">
        <f t="shared" si="27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28"/>
        <v>0</v>
      </c>
      <c r="EI14" s="280">
        <v>0</v>
      </c>
      <c r="EJ14" s="280">
        <v>0</v>
      </c>
      <c r="EK14" s="280">
        <v>0</v>
      </c>
      <c r="EL14" s="280">
        <v>0</v>
      </c>
      <c r="EM14" s="280">
        <v>0</v>
      </c>
      <c r="EN14" s="280">
        <v>0</v>
      </c>
    </row>
    <row r="15" spans="1:144" s="275" customFormat="1" ht="12" customHeight="1">
      <c r="A15" s="270" t="s">
        <v>502</v>
      </c>
      <c r="B15" s="271" t="s">
        <v>518</v>
      </c>
      <c r="C15" s="270" t="s">
        <v>519</v>
      </c>
      <c r="D15" s="280">
        <f t="shared" si="0"/>
        <v>14916</v>
      </c>
      <c r="E15" s="280">
        <f t="shared" si="1"/>
        <v>13144</v>
      </c>
      <c r="F15" s="280">
        <f t="shared" si="2"/>
        <v>10668</v>
      </c>
      <c r="G15" s="280">
        <v>0</v>
      </c>
      <c r="H15" s="280">
        <v>10668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3"/>
        <v>2476</v>
      </c>
      <c r="N15" s="280">
        <v>0</v>
      </c>
      <c r="O15" s="280">
        <v>1984</v>
      </c>
      <c r="P15" s="280">
        <v>0</v>
      </c>
      <c r="Q15" s="280">
        <v>0</v>
      </c>
      <c r="R15" s="280">
        <v>0</v>
      </c>
      <c r="S15" s="280">
        <v>492</v>
      </c>
      <c r="T15" s="280">
        <f t="shared" si="4"/>
        <v>900</v>
      </c>
      <c r="U15" s="280">
        <f t="shared" si="5"/>
        <v>637</v>
      </c>
      <c r="V15" s="280">
        <v>0</v>
      </c>
      <c r="W15" s="280">
        <v>0</v>
      </c>
      <c r="X15" s="280">
        <v>612</v>
      </c>
      <c r="Y15" s="280">
        <v>0</v>
      </c>
      <c r="Z15" s="280">
        <v>0</v>
      </c>
      <c r="AA15" s="280">
        <v>25</v>
      </c>
      <c r="AB15" s="280">
        <f t="shared" si="6"/>
        <v>263</v>
      </c>
      <c r="AC15" s="280">
        <v>0</v>
      </c>
      <c r="AD15" s="280">
        <v>0</v>
      </c>
      <c r="AE15" s="280">
        <v>143</v>
      </c>
      <c r="AF15" s="280">
        <v>0</v>
      </c>
      <c r="AG15" s="280">
        <v>0</v>
      </c>
      <c r="AH15" s="280">
        <v>120</v>
      </c>
      <c r="AI15" s="280">
        <f t="shared" si="7"/>
        <v>0</v>
      </c>
      <c r="AJ15" s="280">
        <f t="shared" si="8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9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0"/>
        <v>0</v>
      </c>
      <c r="AY15" s="280">
        <f t="shared" si="11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2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3"/>
        <v>0</v>
      </c>
      <c r="BN15" s="280">
        <f t="shared" si="14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15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16"/>
        <v>0</v>
      </c>
      <c r="CC15" s="280">
        <f t="shared" si="17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1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19"/>
        <v>12</v>
      </c>
      <c r="CR15" s="280">
        <f t="shared" si="20"/>
        <v>12</v>
      </c>
      <c r="CS15" s="280">
        <v>0</v>
      </c>
      <c r="CT15" s="280">
        <v>0</v>
      </c>
      <c r="CU15" s="280">
        <v>0</v>
      </c>
      <c r="CV15" s="280">
        <v>0</v>
      </c>
      <c r="CW15" s="280">
        <v>12</v>
      </c>
      <c r="CX15" s="280">
        <v>0</v>
      </c>
      <c r="CY15" s="280">
        <f t="shared" si="21"/>
        <v>0</v>
      </c>
      <c r="CZ15" s="280"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f t="shared" si="22"/>
        <v>0</v>
      </c>
      <c r="DG15" s="280">
        <f t="shared" si="23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4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25"/>
        <v>860</v>
      </c>
      <c r="DV15" s="280">
        <v>860</v>
      </c>
      <c r="DW15" s="280">
        <v>0</v>
      </c>
      <c r="DX15" s="280">
        <v>0</v>
      </c>
      <c r="DY15" s="280">
        <v>0</v>
      </c>
      <c r="DZ15" s="280">
        <f t="shared" si="26"/>
        <v>0</v>
      </c>
      <c r="EA15" s="280">
        <f t="shared" si="27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28"/>
        <v>0</v>
      </c>
      <c r="EI15" s="280">
        <v>0</v>
      </c>
      <c r="EJ15" s="280">
        <v>0</v>
      </c>
      <c r="EK15" s="280">
        <v>0</v>
      </c>
      <c r="EL15" s="280">
        <v>0</v>
      </c>
      <c r="EM15" s="280">
        <v>0</v>
      </c>
      <c r="EN15" s="280">
        <v>0</v>
      </c>
    </row>
    <row r="16" spans="1:144" s="275" customFormat="1" ht="12" customHeight="1">
      <c r="A16" s="270" t="s">
        <v>502</v>
      </c>
      <c r="B16" s="271" t="s">
        <v>520</v>
      </c>
      <c r="C16" s="270" t="s">
        <v>521</v>
      </c>
      <c r="D16" s="280">
        <f t="shared" si="0"/>
        <v>17965</v>
      </c>
      <c r="E16" s="280">
        <f t="shared" si="1"/>
        <v>14417</v>
      </c>
      <c r="F16" s="280">
        <f t="shared" si="2"/>
        <v>13392</v>
      </c>
      <c r="G16" s="280">
        <v>0</v>
      </c>
      <c r="H16" s="280">
        <v>13392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3"/>
        <v>1025</v>
      </c>
      <c r="N16" s="280">
        <v>0</v>
      </c>
      <c r="O16" s="280">
        <v>803</v>
      </c>
      <c r="P16" s="280">
        <v>0</v>
      </c>
      <c r="Q16" s="280">
        <v>0</v>
      </c>
      <c r="R16" s="280">
        <v>0</v>
      </c>
      <c r="S16" s="280">
        <v>222</v>
      </c>
      <c r="T16" s="280">
        <f t="shared" si="4"/>
        <v>3497</v>
      </c>
      <c r="U16" s="280">
        <f t="shared" si="5"/>
        <v>3218</v>
      </c>
      <c r="V16" s="280">
        <v>0</v>
      </c>
      <c r="W16" s="280">
        <v>0</v>
      </c>
      <c r="X16" s="280">
        <v>2310</v>
      </c>
      <c r="Y16" s="280">
        <v>433</v>
      </c>
      <c r="Z16" s="280">
        <v>0</v>
      </c>
      <c r="AA16" s="280">
        <v>475</v>
      </c>
      <c r="AB16" s="280">
        <f t="shared" si="6"/>
        <v>279</v>
      </c>
      <c r="AC16" s="280">
        <v>0</v>
      </c>
      <c r="AD16" s="280">
        <v>0</v>
      </c>
      <c r="AE16" s="280">
        <v>162</v>
      </c>
      <c r="AF16" s="277">
        <v>0</v>
      </c>
      <c r="AG16" s="280">
        <v>0</v>
      </c>
      <c r="AH16" s="280">
        <v>117</v>
      </c>
      <c r="AI16" s="280">
        <f t="shared" si="7"/>
        <v>42</v>
      </c>
      <c r="AJ16" s="280">
        <f t="shared" si="8"/>
        <v>42</v>
      </c>
      <c r="AK16" s="280">
        <v>0</v>
      </c>
      <c r="AL16" s="280">
        <v>0</v>
      </c>
      <c r="AM16" s="280">
        <v>0</v>
      </c>
      <c r="AN16" s="280">
        <v>42</v>
      </c>
      <c r="AO16" s="280">
        <v>0</v>
      </c>
      <c r="AP16" s="280">
        <v>0</v>
      </c>
      <c r="AQ16" s="280">
        <f t="shared" si="9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0"/>
        <v>0</v>
      </c>
      <c r="AY16" s="280">
        <f t="shared" si="11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2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3"/>
        <v>0</v>
      </c>
      <c r="BN16" s="280">
        <f t="shared" si="14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15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16"/>
        <v>0</v>
      </c>
      <c r="CC16" s="280">
        <f t="shared" si="17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1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19"/>
        <v>9</v>
      </c>
      <c r="CR16" s="280">
        <f t="shared" si="20"/>
        <v>9</v>
      </c>
      <c r="CS16" s="280">
        <v>0</v>
      </c>
      <c r="CT16" s="280">
        <v>0</v>
      </c>
      <c r="CU16" s="280">
        <v>0</v>
      </c>
      <c r="CV16" s="280">
        <v>0</v>
      </c>
      <c r="CW16" s="280">
        <v>9</v>
      </c>
      <c r="CX16" s="280">
        <v>0</v>
      </c>
      <c r="CY16" s="280">
        <f t="shared" si="21"/>
        <v>0</v>
      </c>
      <c r="CZ16" s="280"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f t="shared" si="22"/>
        <v>0</v>
      </c>
      <c r="DG16" s="280">
        <f t="shared" si="23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4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25"/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f t="shared" si="26"/>
        <v>0</v>
      </c>
      <c r="EA16" s="280">
        <f t="shared" si="27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28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s="275" customFormat="1" ht="12" customHeight="1">
      <c r="A17" s="270" t="s">
        <v>502</v>
      </c>
      <c r="B17" s="271" t="s">
        <v>522</v>
      </c>
      <c r="C17" s="270" t="s">
        <v>523</v>
      </c>
      <c r="D17" s="280">
        <f t="shared" si="0"/>
        <v>16163</v>
      </c>
      <c r="E17" s="280">
        <f t="shared" si="1"/>
        <v>14384</v>
      </c>
      <c r="F17" s="280">
        <f t="shared" si="2"/>
        <v>12182</v>
      </c>
      <c r="G17" s="280">
        <v>0</v>
      </c>
      <c r="H17" s="280">
        <v>12182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3"/>
        <v>2202</v>
      </c>
      <c r="N17" s="280">
        <v>0</v>
      </c>
      <c r="O17" s="280">
        <v>2202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4"/>
        <v>0</v>
      </c>
      <c r="U17" s="280">
        <f t="shared" si="5"/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v>0</v>
      </c>
      <c r="AA17" s="280">
        <v>0</v>
      </c>
      <c r="AB17" s="280">
        <f t="shared" si="6"/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f t="shared" si="7"/>
        <v>0</v>
      </c>
      <c r="AJ17" s="280">
        <f t="shared" si="8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9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0"/>
        <v>0</v>
      </c>
      <c r="AY17" s="280">
        <f t="shared" si="11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2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3"/>
        <v>0</v>
      </c>
      <c r="BN17" s="280">
        <f t="shared" si="14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15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16"/>
        <v>0</v>
      </c>
      <c r="CC17" s="280">
        <f t="shared" si="17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1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19"/>
        <v>1034</v>
      </c>
      <c r="CR17" s="280">
        <f t="shared" si="20"/>
        <v>884</v>
      </c>
      <c r="CS17" s="280">
        <v>0</v>
      </c>
      <c r="CT17" s="280">
        <v>0</v>
      </c>
      <c r="CU17" s="280">
        <v>0</v>
      </c>
      <c r="CV17" s="280">
        <v>876</v>
      </c>
      <c r="CW17" s="280">
        <v>0</v>
      </c>
      <c r="CX17" s="280">
        <v>8</v>
      </c>
      <c r="CY17" s="280">
        <f t="shared" si="21"/>
        <v>150</v>
      </c>
      <c r="CZ17" s="280">
        <v>0</v>
      </c>
      <c r="DA17" s="280">
        <v>0</v>
      </c>
      <c r="DB17" s="280">
        <v>0</v>
      </c>
      <c r="DC17" s="280">
        <v>150</v>
      </c>
      <c r="DD17" s="280">
        <v>0</v>
      </c>
      <c r="DE17" s="280">
        <v>0</v>
      </c>
      <c r="DF17" s="280">
        <f t="shared" si="22"/>
        <v>0</v>
      </c>
      <c r="DG17" s="280">
        <f t="shared" si="23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4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25"/>
        <v>745</v>
      </c>
      <c r="DV17" s="280">
        <v>422</v>
      </c>
      <c r="DW17" s="280">
        <v>0</v>
      </c>
      <c r="DX17" s="280">
        <v>323</v>
      </c>
      <c r="DY17" s="280">
        <v>0</v>
      </c>
      <c r="DZ17" s="280">
        <f t="shared" si="26"/>
        <v>0</v>
      </c>
      <c r="EA17" s="280">
        <f t="shared" si="27"/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28"/>
        <v>0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0</v>
      </c>
    </row>
    <row r="18" spans="1:144" s="275" customFormat="1" ht="12" customHeight="1">
      <c r="A18" s="270" t="s">
        <v>502</v>
      </c>
      <c r="B18" s="271" t="s">
        <v>524</v>
      </c>
      <c r="C18" s="270" t="s">
        <v>525</v>
      </c>
      <c r="D18" s="280">
        <f t="shared" si="0"/>
        <v>9517</v>
      </c>
      <c r="E18" s="280">
        <f t="shared" si="1"/>
        <v>6862</v>
      </c>
      <c r="F18" s="280">
        <f t="shared" si="2"/>
        <v>6611</v>
      </c>
      <c r="G18" s="280">
        <v>0</v>
      </c>
      <c r="H18" s="280">
        <v>6611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3"/>
        <v>251</v>
      </c>
      <c r="N18" s="280">
        <v>0</v>
      </c>
      <c r="O18" s="280">
        <v>251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4"/>
        <v>0</v>
      </c>
      <c r="U18" s="280">
        <f t="shared" si="5"/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0</v>
      </c>
      <c r="AB18" s="280">
        <f t="shared" si="6"/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f t="shared" si="7"/>
        <v>0</v>
      </c>
      <c r="AJ18" s="280">
        <f t="shared" si="8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9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0"/>
        <v>0</v>
      </c>
      <c r="AY18" s="280">
        <f t="shared" si="11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2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3"/>
        <v>0</v>
      </c>
      <c r="BN18" s="280">
        <f t="shared" si="14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15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16"/>
        <v>0</v>
      </c>
      <c r="CC18" s="280">
        <f t="shared" si="17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1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19"/>
        <v>2240</v>
      </c>
      <c r="CR18" s="280">
        <f t="shared" si="20"/>
        <v>1737</v>
      </c>
      <c r="CS18" s="280">
        <v>0</v>
      </c>
      <c r="CT18" s="280">
        <v>3</v>
      </c>
      <c r="CU18" s="280">
        <v>0</v>
      </c>
      <c r="CV18" s="280">
        <v>1724</v>
      </c>
      <c r="CW18" s="280">
        <v>0</v>
      </c>
      <c r="CX18" s="280">
        <v>10</v>
      </c>
      <c r="CY18" s="280">
        <f t="shared" si="21"/>
        <v>503</v>
      </c>
      <c r="CZ18" s="280">
        <v>0</v>
      </c>
      <c r="DA18" s="280">
        <v>0</v>
      </c>
      <c r="DB18" s="280">
        <v>0</v>
      </c>
      <c r="DC18" s="280">
        <v>144</v>
      </c>
      <c r="DD18" s="280">
        <v>320</v>
      </c>
      <c r="DE18" s="280">
        <v>39</v>
      </c>
      <c r="DF18" s="280">
        <f t="shared" si="22"/>
        <v>415</v>
      </c>
      <c r="DG18" s="280">
        <f t="shared" si="23"/>
        <v>152</v>
      </c>
      <c r="DH18" s="280">
        <v>0</v>
      </c>
      <c r="DI18" s="280">
        <v>0</v>
      </c>
      <c r="DJ18" s="280">
        <v>95</v>
      </c>
      <c r="DK18" s="280">
        <v>0</v>
      </c>
      <c r="DL18" s="280">
        <v>0</v>
      </c>
      <c r="DM18" s="280">
        <v>57</v>
      </c>
      <c r="DN18" s="280">
        <f t="shared" si="24"/>
        <v>263</v>
      </c>
      <c r="DO18" s="280">
        <v>0</v>
      </c>
      <c r="DP18" s="280">
        <v>0</v>
      </c>
      <c r="DQ18" s="280">
        <v>40</v>
      </c>
      <c r="DR18" s="280">
        <v>0</v>
      </c>
      <c r="DS18" s="280">
        <v>0</v>
      </c>
      <c r="DT18" s="280">
        <v>223</v>
      </c>
      <c r="DU18" s="280">
        <f t="shared" si="25"/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f t="shared" si="26"/>
        <v>0</v>
      </c>
      <c r="EA18" s="280">
        <f t="shared" si="27"/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f t="shared" si="28"/>
        <v>0</v>
      </c>
      <c r="EI18" s="280">
        <v>0</v>
      </c>
      <c r="EJ18" s="280">
        <v>0</v>
      </c>
      <c r="EK18" s="280">
        <v>0</v>
      </c>
      <c r="EL18" s="280">
        <v>0</v>
      </c>
      <c r="EM18" s="280">
        <v>0</v>
      </c>
      <c r="EN18" s="280">
        <v>0</v>
      </c>
    </row>
    <row r="19" spans="1:144" s="275" customFormat="1" ht="12" customHeight="1">
      <c r="A19" s="270" t="s">
        <v>502</v>
      </c>
      <c r="B19" s="271" t="s">
        <v>526</v>
      </c>
      <c r="C19" s="270" t="s">
        <v>527</v>
      </c>
      <c r="D19" s="280">
        <f t="shared" si="0"/>
        <v>16452</v>
      </c>
      <c r="E19" s="280">
        <f t="shared" si="1"/>
        <v>13600</v>
      </c>
      <c r="F19" s="280">
        <f t="shared" si="2"/>
        <v>10803</v>
      </c>
      <c r="G19" s="280">
        <v>0</v>
      </c>
      <c r="H19" s="280">
        <v>10803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3"/>
        <v>2797</v>
      </c>
      <c r="N19" s="280">
        <v>0</v>
      </c>
      <c r="O19" s="280">
        <v>2781</v>
      </c>
      <c r="P19" s="280">
        <v>0</v>
      </c>
      <c r="Q19" s="280">
        <v>0</v>
      </c>
      <c r="R19" s="280">
        <v>0</v>
      </c>
      <c r="S19" s="280">
        <v>16</v>
      </c>
      <c r="T19" s="280">
        <f t="shared" si="4"/>
        <v>0</v>
      </c>
      <c r="U19" s="280">
        <f t="shared" si="5"/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0</v>
      </c>
      <c r="AB19" s="280">
        <f t="shared" si="6"/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f t="shared" si="7"/>
        <v>0</v>
      </c>
      <c r="AJ19" s="280">
        <f t="shared" si="8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9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0"/>
        <v>0</v>
      </c>
      <c r="AY19" s="280">
        <f t="shared" si="11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2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3"/>
        <v>0</v>
      </c>
      <c r="BN19" s="280">
        <f t="shared" si="14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15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16"/>
        <v>0</v>
      </c>
      <c r="CC19" s="280">
        <f t="shared" si="17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1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19"/>
        <v>746</v>
      </c>
      <c r="CR19" s="280">
        <f t="shared" si="20"/>
        <v>727</v>
      </c>
      <c r="CS19" s="280">
        <v>0</v>
      </c>
      <c r="CT19" s="280">
        <v>0</v>
      </c>
      <c r="CU19" s="280">
        <v>0</v>
      </c>
      <c r="CV19" s="280">
        <v>727</v>
      </c>
      <c r="CW19" s="280">
        <v>0</v>
      </c>
      <c r="CX19" s="280">
        <v>0</v>
      </c>
      <c r="CY19" s="280">
        <f t="shared" si="21"/>
        <v>19</v>
      </c>
      <c r="CZ19" s="280">
        <v>0</v>
      </c>
      <c r="DA19" s="280">
        <v>0</v>
      </c>
      <c r="DB19" s="280">
        <v>0</v>
      </c>
      <c r="DC19" s="280">
        <v>19</v>
      </c>
      <c r="DD19" s="280">
        <v>0</v>
      </c>
      <c r="DE19" s="280">
        <v>0</v>
      </c>
      <c r="DF19" s="280">
        <f t="shared" si="22"/>
        <v>0</v>
      </c>
      <c r="DG19" s="280">
        <f t="shared" si="23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4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25"/>
        <v>1562</v>
      </c>
      <c r="DV19" s="280">
        <v>1546</v>
      </c>
      <c r="DW19" s="280">
        <v>0</v>
      </c>
      <c r="DX19" s="280">
        <v>16</v>
      </c>
      <c r="DY19" s="280">
        <v>0</v>
      </c>
      <c r="DZ19" s="280">
        <f t="shared" si="26"/>
        <v>544</v>
      </c>
      <c r="EA19" s="280">
        <f t="shared" si="27"/>
        <v>267</v>
      </c>
      <c r="EB19" s="280">
        <v>0</v>
      </c>
      <c r="EC19" s="280">
        <v>0</v>
      </c>
      <c r="ED19" s="280">
        <v>267</v>
      </c>
      <c r="EE19" s="280">
        <v>0</v>
      </c>
      <c r="EF19" s="280">
        <v>0</v>
      </c>
      <c r="EG19" s="280">
        <v>0</v>
      </c>
      <c r="EH19" s="280">
        <f t="shared" si="28"/>
        <v>277</v>
      </c>
      <c r="EI19" s="280">
        <v>0</v>
      </c>
      <c r="EJ19" s="280">
        <v>0</v>
      </c>
      <c r="EK19" s="280">
        <v>277</v>
      </c>
      <c r="EL19" s="280">
        <v>0</v>
      </c>
      <c r="EM19" s="280">
        <v>0</v>
      </c>
      <c r="EN19" s="280">
        <v>0</v>
      </c>
    </row>
    <row r="20" spans="1:144" s="275" customFormat="1" ht="12" customHeight="1">
      <c r="A20" s="270" t="s">
        <v>502</v>
      </c>
      <c r="B20" s="271" t="s">
        <v>528</v>
      </c>
      <c r="C20" s="270" t="s">
        <v>529</v>
      </c>
      <c r="D20" s="280">
        <f t="shared" si="0"/>
        <v>25869</v>
      </c>
      <c r="E20" s="280">
        <f t="shared" si="1"/>
        <v>23030</v>
      </c>
      <c r="F20" s="280">
        <f t="shared" si="2"/>
        <v>20124</v>
      </c>
      <c r="G20" s="280">
        <v>0</v>
      </c>
      <c r="H20" s="280">
        <v>19647</v>
      </c>
      <c r="I20" s="280">
        <v>266</v>
      </c>
      <c r="J20" s="280">
        <v>0</v>
      </c>
      <c r="K20" s="280">
        <v>0</v>
      </c>
      <c r="L20" s="280">
        <v>211</v>
      </c>
      <c r="M20" s="280">
        <f t="shared" si="3"/>
        <v>2906</v>
      </c>
      <c r="N20" s="280">
        <v>0</v>
      </c>
      <c r="O20" s="280">
        <v>1828</v>
      </c>
      <c r="P20" s="280">
        <v>27</v>
      </c>
      <c r="Q20" s="280">
        <v>0</v>
      </c>
      <c r="R20" s="280">
        <v>0</v>
      </c>
      <c r="S20" s="280">
        <v>1051</v>
      </c>
      <c r="T20" s="280">
        <f t="shared" si="4"/>
        <v>1392</v>
      </c>
      <c r="U20" s="280">
        <f t="shared" si="5"/>
        <v>738</v>
      </c>
      <c r="V20" s="280">
        <v>0</v>
      </c>
      <c r="W20" s="280">
        <v>0</v>
      </c>
      <c r="X20" s="280">
        <v>278</v>
      </c>
      <c r="Y20" s="280">
        <v>393</v>
      </c>
      <c r="Z20" s="280">
        <v>0</v>
      </c>
      <c r="AA20" s="280">
        <v>67</v>
      </c>
      <c r="AB20" s="280">
        <f t="shared" si="6"/>
        <v>654</v>
      </c>
      <c r="AC20" s="280">
        <v>0</v>
      </c>
      <c r="AD20" s="280">
        <v>0</v>
      </c>
      <c r="AE20" s="280">
        <v>229</v>
      </c>
      <c r="AF20" s="280">
        <v>83</v>
      </c>
      <c r="AG20" s="280">
        <v>0</v>
      </c>
      <c r="AH20" s="280">
        <v>342</v>
      </c>
      <c r="AI20" s="280">
        <f t="shared" si="7"/>
        <v>0</v>
      </c>
      <c r="AJ20" s="280">
        <f t="shared" si="8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9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0"/>
        <v>0</v>
      </c>
      <c r="AY20" s="280">
        <f t="shared" si="11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2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3"/>
        <v>0</v>
      </c>
      <c r="BN20" s="280">
        <f t="shared" si="14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15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16"/>
        <v>0</v>
      </c>
      <c r="CC20" s="280">
        <f t="shared" si="17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1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19"/>
        <v>620</v>
      </c>
      <c r="CR20" s="280">
        <f t="shared" si="20"/>
        <v>604</v>
      </c>
      <c r="CS20" s="280">
        <v>0</v>
      </c>
      <c r="CT20" s="280">
        <v>0</v>
      </c>
      <c r="CU20" s="280">
        <v>0</v>
      </c>
      <c r="CV20" s="280">
        <v>604</v>
      </c>
      <c r="CW20" s="280">
        <v>0</v>
      </c>
      <c r="CX20" s="280">
        <v>0</v>
      </c>
      <c r="CY20" s="280">
        <f t="shared" si="21"/>
        <v>16</v>
      </c>
      <c r="CZ20" s="280">
        <v>0</v>
      </c>
      <c r="DA20" s="280">
        <v>0</v>
      </c>
      <c r="DB20" s="280">
        <v>0</v>
      </c>
      <c r="DC20" s="280">
        <v>16</v>
      </c>
      <c r="DD20" s="280">
        <v>0</v>
      </c>
      <c r="DE20" s="280">
        <v>0</v>
      </c>
      <c r="DF20" s="280">
        <f t="shared" si="22"/>
        <v>0</v>
      </c>
      <c r="DG20" s="280">
        <f t="shared" si="23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4"/>
        <v>0</v>
      </c>
      <c r="DO20" s="280">
        <v>0</v>
      </c>
      <c r="DP20" s="280">
        <v>0</v>
      </c>
      <c r="DQ20" s="280">
        <v>0</v>
      </c>
      <c r="DR20" s="277">
        <v>0</v>
      </c>
      <c r="DS20" s="280">
        <v>0</v>
      </c>
      <c r="DT20" s="280">
        <v>0</v>
      </c>
      <c r="DU20" s="280">
        <f t="shared" si="25"/>
        <v>827</v>
      </c>
      <c r="DV20" s="280">
        <v>662</v>
      </c>
      <c r="DW20" s="280">
        <v>0</v>
      </c>
      <c r="DX20" s="280">
        <v>165</v>
      </c>
      <c r="DY20" s="280">
        <v>0</v>
      </c>
      <c r="DZ20" s="280">
        <f t="shared" si="26"/>
        <v>0</v>
      </c>
      <c r="EA20" s="280">
        <f t="shared" si="27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28"/>
        <v>0</v>
      </c>
      <c r="EI20" s="280">
        <v>0</v>
      </c>
      <c r="EJ20" s="280">
        <v>0</v>
      </c>
      <c r="EK20" s="280">
        <v>0</v>
      </c>
      <c r="EL20" s="280">
        <v>0</v>
      </c>
      <c r="EM20" s="280">
        <v>0</v>
      </c>
      <c r="EN20" s="280">
        <v>0</v>
      </c>
    </row>
    <row r="21" spans="1:144" s="275" customFormat="1" ht="12" customHeight="1">
      <c r="A21" s="270" t="s">
        <v>502</v>
      </c>
      <c r="B21" s="271" t="s">
        <v>530</v>
      </c>
      <c r="C21" s="270" t="s">
        <v>531</v>
      </c>
      <c r="D21" s="280">
        <f t="shared" si="0"/>
        <v>31554</v>
      </c>
      <c r="E21" s="280">
        <f t="shared" si="1"/>
        <v>23596</v>
      </c>
      <c r="F21" s="280">
        <f t="shared" si="2"/>
        <v>23437</v>
      </c>
      <c r="G21" s="280">
        <v>0</v>
      </c>
      <c r="H21" s="280">
        <v>23437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3"/>
        <v>159</v>
      </c>
      <c r="N21" s="280">
        <v>0</v>
      </c>
      <c r="O21" s="280">
        <v>159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4"/>
        <v>7734</v>
      </c>
      <c r="U21" s="280">
        <f t="shared" si="5"/>
        <v>7219</v>
      </c>
      <c r="V21" s="280">
        <v>0</v>
      </c>
      <c r="W21" s="280">
        <v>0</v>
      </c>
      <c r="X21" s="280">
        <v>5678</v>
      </c>
      <c r="Y21" s="280">
        <v>1144</v>
      </c>
      <c r="Z21" s="280">
        <v>0</v>
      </c>
      <c r="AA21" s="280">
        <v>397</v>
      </c>
      <c r="AB21" s="280">
        <f t="shared" si="6"/>
        <v>515</v>
      </c>
      <c r="AC21" s="280">
        <v>0</v>
      </c>
      <c r="AD21" s="280">
        <v>0</v>
      </c>
      <c r="AE21" s="280">
        <v>7</v>
      </c>
      <c r="AF21" s="280">
        <v>3</v>
      </c>
      <c r="AG21" s="280">
        <v>0</v>
      </c>
      <c r="AH21" s="280">
        <v>505</v>
      </c>
      <c r="AI21" s="280">
        <f t="shared" si="7"/>
        <v>224</v>
      </c>
      <c r="AJ21" s="280">
        <f t="shared" si="8"/>
        <v>224</v>
      </c>
      <c r="AK21" s="280">
        <v>0</v>
      </c>
      <c r="AL21" s="280">
        <v>0</v>
      </c>
      <c r="AM21" s="280">
        <v>0</v>
      </c>
      <c r="AN21" s="280">
        <v>224</v>
      </c>
      <c r="AO21" s="280">
        <v>0</v>
      </c>
      <c r="AP21" s="280">
        <v>0</v>
      </c>
      <c r="AQ21" s="280">
        <f t="shared" si="9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0"/>
        <v>0</v>
      </c>
      <c r="AY21" s="280">
        <f t="shared" si="11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2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3"/>
        <v>0</v>
      </c>
      <c r="BN21" s="280">
        <f t="shared" si="14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15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16"/>
        <v>0</v>
      </c>
      <c r="CC21" s="280">
        <f t="shared" si="17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1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19"/>
        <v>0</v>
      </c>
      <c r="CR21" s="280">
        <f t="shared" si="20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f t="shared" si="21"/>
        <v>0</v>
      </c>
      <c r="CZ21" s="280"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f t="shared" si="22"/>
        <v>0</v>
      </c>
      <c r="DG21" s="280">
        <f t="shared" si="23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4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25"/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f t="shared" si="26"/>
        <v>0</v>
      </c>
      <c r="EA21" s="280">
        <f t="shared" si="27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28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s="275" customFormat="1" ht="12" customHeight="1">
      <c r="A22" s="270" t="s">
        <v>502</v>
      </c>
      <c r="B22" s="271" t="s">
        <v>532</v>
      </c>
      <c r="C22" s="270" t="s">
        <v>533</v>
      </c>
      <c r="D22" s="280">
        <f t="shared" si="0"/>
        <v>25363</v>
      </c>
      <c r="E22" s="280">
        <f t="shared" si="1"/>
        <v>23240</v>
      </c>
      <c r="F22" s="280">
        <f t="shared" si="2"/>
        <v>21683</v>
      </c>
      <c r="G22" s="280">
        <v>0</v>
      </c>
      <c r="H22" s="280">
        <v>20650</v>
      </c>
      <c r="I22" s="280">
        <v>1033</v>
      </c>
      <c r="J22" s="280">
        <v>0</v>
      </c>
      <c r="K22" s="280">
        <v>0</v>
      </c>
      <c r="L22" s="280">
        <v>0</v>
      </c>
      <c r="M22" s="280">
        <f t="shared" si="3"/>
        <v>1557</v>
      </c>
      <c r="N22" s="280">
        <v>0</v>
      </c>
      <c r="O22" s="280">
        <v>1168</v>
      </c>
      <c r="P22" s="280">
        <v>389</v>
      </c>
      <c r="Q22" s="280">
        <v>0</v>
      </c>
      <c r="R22" s="280">
        <v>0</v>
      </c>
      <c r="S22" s="280">
        <v>0</v>
      </c>
      <c r="T22" s="280">
        <f t="shared" si="4"/>
        <v>642</v>
      </c>
      <c r="U22" s="280">
        <f t="shared" si="5"/>
        <v>50</v>
      </c>
      <c r="V22" s="280">
        <v>0</v>
      </c>
      <c r="W22" s="280">
        <v>0</v>
      </c>
      <c r="X22" s="280">
        <v>0</v>
      </c>
      <c r="Y22" s="280">
        <v>0</v>
      </c>
      <c r="Z22" s="280">
        <v>0</v>
      </c>
      <c r="AA22" s="280">
        <v>50</v>
      </c>
      <c r="AB22" s="280">
        <f t="shared" si="6"/>
        <v>592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592</v>
      </c>
      <c r="AI22" s="280">
        <f t="shared" si="7"/>
        <v>0</v>
      </c>
      <c r="AJ22" s="280">
        <f t="shared" si="8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9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0"/>
        <v>0</v>
      </c>
      <c r="AY22" s="280">
        <f t="shared" si="11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2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3"/>
        <v>0</v>
      </c>
      <c r="BN22" s="280">
        <f t="shared" si="14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15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16"/>
        <v>0</v>
      </c>
      <c r="CC22" s="280">
        <f t="shared" si="17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1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19"/>
        <v>1148</v>
      </c>
      <c r="CR22" s="280">
        <f t="shared" si="20"/>
        <v>1134</v>
      </c>
      <c r="CS22" s="280">
        <v>0</v>
      </c>
      <c r="CT22" s="280">
        <v>0</v>
      </c>
      <c r="CU22" s="280">
        <v>0</v>
      </c>
      <c r="CV22" s="280">
        <v>1134</v>
      </c>
      <c r="CW22" s="280">
        <v>0</v>
      </c>
      <c r="CX22" s="280">
        <v>0</v>
      </c>
      <c r="CY22" s="280">
        <f t="shared" si="21"/>
        <v>14</v>
      </c>
      <c r="CZ22" s="280">
        <v>0</v>
      </c>
      <c r="DA22" s="280">
        <v>0</v>
      </c>
      <c r="DB22" s="280">
        <v>0</v>
      </c>
      <c r="DC22" s="280">
        <v>0</v>
      </c>
      <c r="DD22" s="280">
        <v>14</v>
      </c>
      <c r="DE22" s="280">
        <v>0</v>
      </c>
      <c r="DF22" s="280">
        <f t="shared" si="22"/>
        <v>0</v>
      </c>
      <c r="DG22" s="280">
        <f t="shared" si="23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4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25"/>
        <v>316</v>
      </c>
      <c r="DV22" s="280">
        <v>316</v>
      </c>
      <c r="DW22" s="280">
        <v>0</v>
      </c>
      <c r="DX22" s="280">
        <v>0</v>
      </c>
      <c r="DY22" s="280">
        <v>0</v>
      </c>
      <c r="DZ22" s="280">
        <f t="shared" si="26"/>
        <v>17</v>
      </c>
      <c r="EA22" s="280">
        <f t="shared" si="27"/>
        <v>17</v>
      </c>
      <c r="EB22" s="280">
        <v>0</v>
      </c>
      <c r="EC22" s="280">
        <v>0</v>
      </c>
      <c r="ED22" s="280">
        <v>0</v>
      </c>
      <c r="EE22" s="280">
        <v>0</v>
      </c>
      <c r="EF22" s="280">
        <v>17</v>
      </c>
      <c r="EG22" s="280">
        <v>0</v>
      </c>
      <c r="EH22" s="280">
        <f t="shared" si="28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s="275" customFormat="1" ht="12" customHeight="1">
      <c r="A23" s="270" t="s">
        <v>502</v>
      </c>
      <c r="B23" s="271" t="s">
        <v>534</v>
      </c>
      <c r="C23" s="270" t="s">
        <v>535</v>
      </c>
      <c r="D23" s="280">
        <f t="shared" si="0"/>
        <v>76855</v>
      </c>
      <c r="E23" s="280">
        <f t="shared" si="1"/>
        <v>66530</v>
      </c>
      <c r="F23" s="280">
        <f t="shared" si="2"/>
        <v>65473</v>
      </c>
      <c r="G23" s="280">
        <v>0</v>
      </c>
      <c r="H23" s="280">
        <v>65473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3"/>
        <v>1057</v>
      </c>
      <c r="N23" s="280">
        <v>0</v>
      </c>
      <c r="O23" s="280">
        <v>1057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4"/>
        <v>4870</v>
      </c>
      <c r="U23" s="280">
        <f t="shared" si="5"/>
        <v>3625</v>
      </c>
      <c r="V23" s="280">
        <v>0</v>
      </c>
      <c r="W23" s="280">
        <v>0</v>
      </c>
      <c r="X23" s="280">
        <v>3063</v>
      </c>
      <c r="Y23" s="280">
        <v>0</v>
      </c>
      <c r="Z23" s="280">
        <v>0</v>
      </c>
      <c r="AA23" s="280">
        <v>562</v>
      </c>
      <c r="AB23" s="280">
        <f t="shared" si="6"/>
        <v>1245</v>
      </c>
      <c r="AC23" s="280">
        <v>0</v>
      </c>
      <c r="AD23" s="280">
        <v>0</v>
      </c>
      <c r="AE23" s="280">
        <v>473</v>
      </c>
      <c r="AF23" s="280">
        <v>0</v>
      </c>
      <c r="AG23" s="280">
        <v>0</v>
      </c>
      <c r="AH23" s="280">
        <v>772</v>
      </c>
      <c r="AI23" s="280">
        <f t="shared" si="7"/>
        <v>0</v>
      </c>
      <c r="AJ23" s="280">
        <f t="shared" si="8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9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0"/>
        <v>0</v>
      </c>
      <c r="AY23" s="280">
        <f t="shared" si="11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2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3"/>
        <v>0</v>
      </c>
      <c r="BN23" s="280">
        <f t="shared" si="14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15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16"/>
        <v>0</v>
      </c>
      <c r="CC23" s="280">
        <f t="shared" si="17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1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19"/>
        <v>5391</v>
      </c>
      <c r="CR23" s="280">
        <f t="shared" si="20"/>
        <v>5290</v>
      </c>
      <c r="CS23" s="280">
        <v>0</v>
      </c>
      <c r="CT23" s="280">
        <v>0</v>
      </c>
      <c r="CU23" s="280">
        <v>0</v>
      </c>
      <c r="CV23" s="280">
        <v>5290</v>
      </c>
      <c r="CW23" s="280">
        <v>0</v>
      </c>
      <c r="CX23" s="280">
        <v>0</v>
      </c>
      <c r="CY23" s="280">
        <f t="shared" si="21"/>
        <v>101</v>
      </c>
      <c r="CZ23" s="280">
        <v>0</v>
      </c>
      <c r="DA23" s="280">
        <v>0</v>
      </c>
      <c r="DB23" s="280">
        <v>0</v>
      </c>
      <c r="DC23" s="280">
        <v>101</v>
      </c>
      <c r="DD23" s="280">
        <v>0</v>
      </c>
      <c r="DE23" s="280">
        <v>0</v>
      </c>
      <c r="DF23" s="280">
        <f t="shared" si="22"/>
        <v>42</v>
      </c>
      <c r="DG23" s="280">
        <f t="shared" si="23"/>
        <v>42</v>
      </c>
      <c r="DH23" s="280">
        <v>0</v>
      </c>
      <c r="DI23" s="280">
        <v>0</v>
      </c>
      <c r="DJ23" s="280">
        <v>0</v>
      </c>
      <c r="DK23" s="280">
        <v>0</v>
      </c>
      <c r="DL23" s="280">
        <v>42</v>
      </c>
      <c r="DM23" s="280">
        <v>0</v>
      </c>
      <c r="DN23" s="280">
        <f t="shared" si="24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25"/>
        <v>22</v>
      </c>
      <c r="DV23" s="280">
        <v>22</v>
      </c>
      <c r="DW23" s="280">
        <v>0</v>
      </c>
      <c r="DX23" s="280">
        <v>0</v>
      </c>
      <c r="DY23" s="280">
        <v>0</v>
      </c>
      <c r="DZ23" s="280">
        <f t="shared" si="26"/>
        <v>0</v>
      </c>
      <c r="EA23" s="280">
        <f t="shared" si="27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28"/>
        <v>0</v>
      </c>
      <c r="EI23" s="280">
        <v>0</v>
      </c>
      <c r="EJ23" s="280">
        <v>0</v>
      </c>
      <c r="EK23" s="280">
        <v>0</v>
      </c>
      <c r="EL23" s="277">
        <v>0</v>
      </c>
      <c r="EM23" s="280">
        <v>0</v>
      </c>
      <c r="EN23" s="280">
        <v>0</v>
      </c>
    </row>
    <row r="24" spans="1:144" s="275" customFormat="1" ht="12" customHeight="1">
      <c r="A24" s="270" t="s">
        <v>502</v>
      </c>
      <c r="B24" s="271" t="s">
        <v>536</v>
      </c>
      <c r="C24" s="270" t="s">
        <v>537</v>
      </c>
      <c r="D24" s="280">
        <f t="shared" si="0"/>
        <v>54552</v>
      </c>
      <c r="E24" s="280">
        <f t="shared" si="1"/>
        <v>50344</v>
      </c>
      <c r="F24" s="280">
        <f t="shared" si="2"/>
        <v>47601</v>
      </c>
      <c r="G24" s="280">
        <v>0</v>
      </c>
      <c r="H24" s="280">
        <v>47601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3"/>
        <v>2743</v>
      </c>
      <c r="N24" s="280">
        <v>0</v>
      </c>
      <c r="O24" s="280">
        <v>2743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4"/>
        <v>3673</v>
      </c>
      <c r="U24" s="280">
        <f t="shared" si="5"/>
        <v>2879</v>
      </c>
      <c r="V24" s="280">
        <v>0</v>
      </c>
      <c r="W24" s="280">
        <v>0</v>
      </c>
      <c r="X24" s="280">
        <v>2824</v>
      </c>
      <c r="Y24" s="280">
        <v>0</v>
      </c>
      <c r="Z24" s="280">
        <v>0</v>
      </c>
      <c r="AA24" s="280">
        <v>55</v>
      </c>
      <c r="AB24" s="280">
        <f t="shared" si="6"/>
        <v>794</v>
      </c>
      <c r="AC24" s="280">
        <v>0</v>
      </c>
      <c r="AD24" s="280">
        <v>0</v>
      </c>
      <c r="AE24" s="280">
        <v>794</v>
      </c>
      <c r="AF24" s="280">
        <v>0</v>
      </c>
      <c r="AG24" s="280">
        <v>0</v>
      </c>
      <c r="AH24" s="280">
        <v>0</v>
      </c>
      <c r="AI24" s="280">
        <f t="shared" si="7"/>
        <v>0</v>
      </c>
      <c r="AJ24" s="280">
        <f t="shared" si="8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9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0"/>
        <v>0</v>
      </c>
      <c r="AY24" s="280">
        <f t="shared" si="11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2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3"/>
        <v>0</v>
      </c>
      <c r="BN24" s="280">
        <f t="shared" si="14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15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16"/>
        <v>0</v>
      </c>
      <c r="CC24" s="280">
        <f t="shared" si="17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1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19"/>
        <v>17</v>
      </c>
      <c r="CR24" s="280">
        <f t="shared" si="20"/>
        <v>17</v>
      </c>
      <c r="CS24" s="280">
        <v>0</v>
      </c>
      <c r="CT24" s="280">
        <v>0</v>
      </c>
      <c r="CU24" s="280">
        <v>0</v>
      </c>
      <c r="CV24" s="280">
        <v>0</v>
      </c>
      <c r="CW24" s="280">
        <v>17</v>
      </c>
      <c r="CX24" s="280">
        <v>0</v>
      </c>
      <c r="CY24" s="280">
        <f t="shared" si="21"/>
        <v>0</v>
      </c>
      <c r="CZ24" s="280"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f t="shared" si="22"/>
        <v>0</v>
      </c>
      <c r="DG24" s="280">
        <f t="shared" si="23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4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25"/>
        <v>518</v>
      </c>
      <c r="DV24" s="280">
        <v>518</v>
      </c>
      <c r="DW24" s="280">
        <v>0</v>
      </c>
      <c r="DX24" s="280">
        <v>0</v>
      </c>
      <c r="DY24" s="280">
        <v>0</v>
      </c>
      <c r="DZ24" s="280">
        <f t="shared" si="26"/>
        <v>0</v>
      </c>
      <c r="EA24" s="280">
        <f t="shared" si="27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28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s="275" customFormat="1" ht="12" customHeight="1">
      <c r="A25" s="270" t="s">
        <v>502</v>
      </c>
      <c r="B25" s="271" t="s">
        <v>538</v>
      </c>
      <c r="C25" s="270" t="s">
        <v>539</v>
      </c>
      <c r="D25" s="280">
        <f t="shared" si="0"/>
        <v>20854</v>
      </c>
      <c r="E25" s="280">
        <f t="shared" si="1"/>
        <v>0</v>
      </c>
      <c r="F25" s="280">
        <f t="shared" si="2"/>
        <v>0</v>
      </c>
      <c r="G25" s="280">
        <v>0</v>
      </c>
      <c r="H25" s="280">
        <v>0</v>
      </c>
      <c r="I25" s="280">
        <v>0</v>
      </c>
      <c r="J25" s="280">
        <v>0</v>
      </c>
      <c r="K25" s="280">
        <v>0</v>
      </c>
      <c r="L25" s="280">
        <v>0</v>
      </c>
      <c r="M25" s="280">
        <f t="shared" si="3"/>
        <v>0</v>
      </c>
      <c r="N25" s="280">
        <v>0</v>
      </c>
      <c r="O25" s="280">
        <v>0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4"/>
        <v>4775</v>
      </c>
      <c r="U25" s="280">
        <f t="shared" si="5"/>
        <v>3099</v>
      </c>
      <c r="V25" s="280">
        <v>0</v>
      </c>
      <c r="W25" s="280">
        <v>0</v>
      </c>
      <c r="X25" s="280">
        <v>2984</v>
      </c>
      <c r="Y25" s="280">
        <v>0</v>
      </c>
      <c r="Z25" s="280">
        <v>3</v>
      </c>
      <c r="AA25" s="280">
        <v>112</v>
      </c>
      <c r="AB25" s="280">
        <f t="shared" si="6"/>
        <v>1676</v>
      </c>
      <c r="AC25" s="280">
        <v>0</v>
      </c>
      <c r="AD25" s="280">
        <v>0</v>
      </c>
      <c r="AE25" s="280">
        <v>827</v>
      </c>
      <c r="AF25" s="280">
        <v>308</v>
      </c>
      <c r="AG25" s="280">
        <v>0</v>
      </c>
      <c r="AH25" s="280">
        <v>541</v>
      </c>
      <c r="AI25" s="280">
        <f t="shared" si="7"/>
        <v>0</v>
      </c>
      <c r="AJ25" s="280">
        <f t="shared" si="8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9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0"/>
        <v>0</v>
      </c>
      <c r="AY25" s="280">
        <f t="shared" si="11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2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3"/>
        <v>0</v>
      </c>
      <c r="BN25" s="280">
        <f t="shared" si="14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15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16"/>
        <v>16079</v>
      </c>
      <c r="CC25" s="280">
        <f t="shared" si="17"/>
        <v>15352</v>
      </c>
      <c r="CD25" s="280">
        <v>0</v>
      </c>
      <c r="CE25" s="280">
        <v>15352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18"/>
        <v>727</v>
      </c>
      <c r="CK25" s="280">
        <v>0</v>
      </c>
      <c r="CL25" s="280">
        <v>727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19"/>
        <v>0</v>
      </c>
      <c r="CR25" s="280">
        <f t="shared" si="20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f t="shared" si="21"/>
        <v>0</v>
      </c>
      <c r="CZ25" s="280"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f t="shared" si="22"/>
        <v>0</v>
      </c>
      <c r="DG25" s="280">
        <f t="shared" si="23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4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25"/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f t="shared" si="26"/>
        <v>0</v>
      </c>
      <c r="EA25" s="280">
        <f t="shared" si="27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28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s="275" customFormat="1" ht="12" customHeight="1">
      <c r="A26" s="270" t="s">
        <v>502</v>
      </c>
      <c r="B26" s="271" t="s">
        <v>540</v>
      </c>
      <c r="C26" s="270" t="s">
        <v>541</v>
      </c>
      <c r="D26" s="280">
        <f t="shared" si="0"/>
        <v>9960</v>
      </c>
      <c r="E26" s="280">
        <f t="shared" si="1"/>
        <v>7517</v>
      </c>
      <c r="F26" s="280">
        <f t="shared" si="2"/>
        <v>6702</v>
      </c>
      <c r="G26" s="280">
        <v>0</v>
      </c>
      <c r="H26" s="280">
        <v>6702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3"/>
        <v>815</v>
      </c>
      <c r="N26" s="280">
        <v>0</v>
      </c>
      <c r="O26" s="280">
        <v>815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4"/>
        <v>879</v>
      </c>
      <c r="U26" s="280">
        <f t="shared" si="5"/>
        <v>534</v>
      </c>
      <c r="V26" s="280">
        <v>0</v>
      </c>
      <c r="W26" s="280">
        <v>0</v>
      </c>
      <c r="X26" s="280">
        <v>531</v>
      </c>
      <c r="Y26" s="280">
        <v>0</v>
      </c>
      <c r="Z26" s="280">
        <v>0</v>
      </c>
      <c r="AA26" s="280">
        <v>3</v>
      </c>
      <c r="AB26" s="280">
        <f t="shared" si="6"/>
        <v>345</v>
      </c>
      <c r="AC26" s="280">
        <v>0</v>
      </c>
      <c r="AD26" s="280">
        <v>0</v>
      </c>
      <c r="AE26" s="280">
        <v>163</v>
      </c>
      <c r="AF26" s="280">
        <v>0</v>
      </c>
      <c r="AG26" s="280">
        <v>0</v>
      </c>
      <c r="AH26" s="280">
        <v>182</v>
      </c>
      <c r="AI26" s="280">
        <f t="shared" si="7"/>
        <v>0</v>
      </c>
      <c r="AJ26" s="280">
        <f t="shared" si="8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9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0"/>
        <v>0</v>
      </c>
      <c r="AY26" s="280">
        <f t="shared" si="11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2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3"/>
        <v>0</v>
      </c>
      <c r="BN26" s="280">
        <f t="shared" si="14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15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16"/>
        <v>0</v>
      </c>
      <c r="CC26" s="280">
        <f t="shared" si="17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18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19"/>
        <v>1564</v>
      </c>
      <c r="CR26" s="280">
        <f t="shared" si="20"/>
        <v>1560</v>
      </c>
      <c r="CS26" s="280">
        <v>0</v>
      </c>
      <c r="CT26" s="280">
        <v>0</v>
      </c>
      <c r="CU26" s="280">
        <v>0</v>
      </c>
      <c r="CV26" s="280">
        <v>1560</v>
      </c>
      <c r="CW26" s="280">
        <v>0</v>
      </c>
      <c r="CX26" s="280">
        <v>0</v>
      </c>
      <c r="CY26" s="280">
        <f t="shared" si="21"/>
        <v>4</v>
      </c>
      <c r="CZ26" s="280">
        <v>0</v>
      </c>
      <c r="DA26" s="280">
        <v>0</v>
      </c>
      <c r="DB26" s="280">
        <v>0</v>
      </c>
      <c r="DC26" s="280">
        <v>4</v>
      </c>
      <c r="DD26" s="280">
        <v>0</v>
      </c>
      <c r="DE26" s="280">
        <v>0</v>
      </c>
      <c r="DF26" s="280">
        <f t="shared" si="22"/>
        <v>0</v>
      </c>
      <c r="DG26" s="280">
        <f t="shared" si="23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4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25"/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f t="shared" si="26"/>
        <v>0</v>
      </c>
      <c r="EA26" s="280">
        <f t="shared" si="27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28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s="275" customFormat="1" ht="12" customHeight="1">
      <c r="A27" s="270" t="s">
        <v>502</v>
      </c>
      <c r="B27" s="271" t="s">
        <v>542</v>
      </c>
      <c r="C27" s="270" t="s">
        <v>543</v>
      </c>
      <c r="D27" s="280">
        <f t="shared" si="0"/>
        <v>18680</v>
      </c>
      <c r="E27" s="280">
        <f t="shared" si="1"/>
        <v>12641</v>
      </c>
      <c r="F27" s="280">
        <f t="shared" si="2"/>
        <v>12572</v>
      </c>
      <c r="G27" s="280">
        <v>0</v>
      </c>
      <c r="H27" s="280">
        <v>12572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3"/>
        <v>69</v>
      </c>
      <c r="N27" s="280">
        <v>0</v>
      </c>
      <c r="O27" s="280">
        <v>69</v>
      </c>
      <c r="P27" s="280">
        <v>0</v>
      </c>
      <c r="Q27" s="280">
        <v>0</v>
      </c>
      <c r="R27" s="280">
        <v>0</v>
      </c>
      <c r="S27" s="280">
        <v>0</v>
      </c>
      <c r="T27" s="280">
        <f t="shared" si="4"/>
        <v>4323</v>
      </c>
      <c r="U27" s="280">
        <f t="shared" si="5"/>
        <v>4170</v>
      </c>
      <c r="V27" s="280">
        <v>0</v>
      </c>
      <c r="W27" s="280">
        <v>0</v>
      </c>
      <c r="X27" s="280">
        <v>2833</v>
      </c>
      <c r="Y27" s="280">
        <v>627</v>
      </c>
      <c r="Z27" s="280">
        <v>0</v>
      </c>
      <c r="AA27" s="280">
        <v>710</v>
      </c>
      <c r="AB27" s="280">
        <f t="shared" si="6"/>
        <v>153</v>
      </c>
      <c r="AC27" s="280">
        <v>0</v>
      </c>
      <c r="AD27" s="280">
        <v>0</v>
      </c>
      <c r="AE27" s="280">
        <v>6</v>
      </c>
      <c r="AF27" s="280">
        <v>3</v>
      </c>
      <c r="AG27" s="280">
        <v>0</v>
      </c>
      <c r="AH27" s="280">
        <v>144</v>
      </c>
      <c r="AI27" s="280">
        <f t="shared" si="7"/>
        <v>339</v>
      </c>
      <c r="AJ27" s="280">
        <f t="shared" si="8"/>
        <v>339</v>
      </c>
      <c r="AK27" s="280">
        <v>0</v>
      </c>
      <c r="AL27" s="280">
        <v>0</v>
      </c>
      <c r="AM27" s="280">
        <v>0</v>
      </c>
      <c r="AN27" s="280">
        <v>339</v>
      </c>
      <c r="AO27" s="280">
        <v>0</v>
      </c>
      <c r="AP27" s="280">
        <v>0</v>
      </c>
      <c r="AQ27" s="280">
        <f t="shared" si="9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0"/>
        <v>0</v>
      </c>
      <c r="AY27" s="280">
        <f t="shared" si="11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2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3"/>
        <v>0</v>
      </c>
      <c r="BN27" s="280">
        <f t="shared" si="14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15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16"/>
        <v>0</v>
      </c>
      <c r="CC27" s="280">
        <f t="shared" si="17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18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19"/>
        <v>0</v>
      </c>
      <c r="CR27" s="280">
        <f t="shared" si="20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f t="shared" si="21"/>
        <v>0</v>
      </c>
      <c r="CZ27" s="280"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f t="shared" si="22"/>
        <v>0</v>
      </c>
      <c r="DG27" s="280">
        <f t="shared" si="23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4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25"/>
        <v>1377</v>
      </c>
      <c r="DV27" s="280">
        <v>1377</v>
      </c>
      <c r="DW27" s="280">
        <v>0</v>
      </c>
      <c r="DX27" s="280">
        <v>0</v>
      </c>
      <c r="DY27" s="280">
        <v>0</v>
      </c>
      <c r="DZ27" s="280">
        <f t="shared" si="26"/>
        <v>0</v>
      </c>
      <c r="EA27" s="280">
        <f t="shared" si="27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28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  <row r="28" spans="1:144" s="275" customFormat="1" ht="12" customHeight="1">
      <c r="A28" s="270" t="s">
        <v>502</v>
      </c>
      <c r="B28" s="271" t="s">
        <v>544</v>
      </c>
      <c r="C28" s="270" t="s">
        <v>545</v>
      </c>
      <c r="D28" s="280">
        <f t="shared" si="0"/>
        <v>14072</v>
      </c>
      <c r="E28" s="280">
        <f t="shared" si="1"/>
        <v>11134</v>
      </c>
      <c r="F28" s="280">
        <f t="shared" si="2"/>
        <v>9899</v>
      </c>
      <c r="G28" s="280">
        <v>0</v>
      </c>
      <c r="H28" s="280">
        <v>9899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3"/>
        <v>1235</v>
      </c>
      <c r="N28" s="280">
        <v>0</v>
      </c>
      <c r="O28" s="280">
        <v>1235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4"/>
        <v>1294</v>
      </c>
      <c r="U28" s="280">
        <f t="shared" si="5"/>
        <v>970</v>
      </c>
      <c r="V28" s="280">
        <v>0</v>
      </c>
      <c r="W28" s="280">
        <v>0</v>
      </c>
      <c r="X28" s="280">
        <v>318</v>
      </c>
      <c r="Y28" s="280">
        <v>0</v>
      </c>
      <c r="Z28" s="280">
        <v>0</v>
      </c>
      <c r="AA28" s="280">
        <v>652</v>
      </c>
      <c r="AB28" s="280">
        <f t="shared" si="6"/>
        <v>324</v>
      </c>
      <c r="AC28" s="280">
        <v>0</v>
      </c>
      <c r="AD28" s="280">
        <v>0</v>
      </c>
      <c r="AE28" s="280">
        <v>61</v>
      </c>
      <c r="AF28" s="280">
        <v>0</v>
      </c>
      <c r="AG28" s="280">
        <v>0</v>
      </c>
      <c r="AH28" s="280">
        <v>263</v>
      </c>
      <c r="AI28" s="280">
        <f t="shared" si="7"/>
        <v>0</v>
      </c>
      <c r="AJ28" s="280">
        <f t="shared" si="8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9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0"/>
        <v>0</v>
      </c>
      <c r="AY28" s="280">
        <f t="shared" si="11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2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3"/>
        <v>0</v>
      </c>
      <c r="BN28" s="280">
        <f t="shared" si="14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15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16"/>
        <v>0</v>
      </c>
      <c r="CC28" s="280">
        <f t="shared" si="17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18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19"/>
        <v>64</v>
      </c>
      <c r="CR28" s="280">
        <f t="shared" si="20"/>
        <v>64</v>
      </c>
      <c r="CS28" s="280">
        <v>0</v>
      </c>
      <c r="CT28" s="280">
        <v>0</v>
      </c>
      <c r="CU28" s="280">
        <v>0</v>
      </c>
      <c r="CV28" s="280">
        <v>63</v>
      </c>
      <c r="CW28" s="280">
        <v>1</v>
      </c>
      <c r="CX28" s="280">
        <v>0</v>
      </c>
      <c r="CY28" s="280">
        <f t="shared" si="21"/>
        <v>0</v>
      </c>
      <c r="CZ28" s="280"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f t="shared" si="22"/>
        <v>0</v>
      </c>
      <c r="DG28" s="280">
        <f t="shared" si="23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4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25"/>
        <v>1580</v>
      </c>
      <c r="DV28" s="280">
        <v>1463</v>
      </c>
      <c r="DW28" s="280">
        <v>0</v>
      </c>
      <c r="DX28" s="280">
        <v>117</v>
      </c>
      <c r="DY28" s="280">
        <v>0</v>
      </c>
      <c r="DZ28" s="280">
        <f t="shared" si="26"/>
        <v>0</v>
      </c>
      <c r="EA28" s="280">
        <f t="shared" si="27"/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f t="shared" si="28"/>
        <v>0</v>
      </c>
      <c r="EI28" s="280">
        <v>0</v>
      </c>
      <c r="EJ28" s="280">
        <v>0</v>
      </c>
      <c r="EK28" s="280">
        <v>0</v>
      </c>
      <c r="EL28" s="280">
        <v>0</v>
      </c>
      <c r="EM28" s="280">
        <v>0</v>
      </c>
      <c r="EN28" s="280">
        <v>0</v>
      </c>
    </row>
    <row r="29" spans="1:144" s="275" customFormat="1" ht="12" customHeight="1">
      <c r="A29" s="270" t="s">
        <v>502</v>
      </c>
      <c r="B29" s="271" t="s">
        <v>546</v>
      </c>
      <c r="C29" s="270" t="s">
        <v>547</v>
      </c>
      <c r="D29" s="280">
        <f t="shared" si="0"/>
        <v>17066</v>
      </c>
      <c r="E29" s="280">
        <f t="shared" si="1"/>
        <v>13781</v>
      </c>
      <c r="F29" s="280">
        <f t="shared" si="2"/>
        <v>11842</v>
      </c>
      <c r="G29" s="280">
        <v>0</v>
      </c>
      <c r="H29" s="280">
        <v>11842</v>
      </c>
      <c r="I29" s="280">
        <v>0</v>
      </c>
      <c r="J29" s="280">
        <v>0</v>
      </c>
      <c r="K29" s="280">
        <v>0</v>
      </c>
      <c r="L29" s="280">
        <v>0</v>
      </c>
      <c r="M29" s="280">
        <f t="shared" si="3"/>
        <v>1939</v>
      </c>
      <c r="N29" s="277">
        <v>0</v>
      </c>
      <c r="O29" s="280">
        <v>1939</v>
      </c>
      <c r="P29" s="280">
        <v>0</v>
      </c>
      <c r="Q29" s="280">
        <v>0</v>
      </c>
      <c r="R29" s="280">
        <v>0</v>
      </c>
      <c r="S29" s="280">
        <v>0</v>
      </c>
      <c r="T29" s="280">
        <f t="shared" si="4"/>
        <v>1282</v>
      </c>
      <c r="U29" s="280">
        <f t="shared" si="5"/>
        <v>608</v>
      </c>
      <c r="V29" s="280">
        <v>0</v>
      </c>
      <c r="W29" s="280">
        <v>0</v>
      </c>
      <c r="X29" s="280">
        <v>414</v>
      </c>
      <c r="Y29" s="280">
        <v>0</v>
      </c>
      <c r="Z29" s="280">
        <v>0</v>
      </c>
      <c r="AA29" s="280">
        <v>194</v>
      </c>
      <c r="AB29" s="280">
        <f t="shared" si="6"/>
        <v>674</v>
      </c>
      <c r="AC29" s="280">
        <v>0</v>
      </c>
      <c r="AD29" s="280">
        <v>0</v>
      </c>
      <c r="AE29" s="280">
        <v>88</v>
      </c>
      <c r="AF29" s="280">
        <v>0</v>
      </c>
      <c r="AG29" s="280">
        <v>0</v>
      </c>
      <c r="AH29" s="280">
        <v>586</v>
      </c>
      <c r="AI29" s="280">
        <f t="shared" si="7"/>
        <v>0</v>
      </c>
      <c r="AJ29" s="280">
        <f t="shared" si="8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9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0"/>
        <v>0</v>
      </c>
      <c r="AY29" s="280">
        <f t="shared" si="11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2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3"/>
        <v>0</v>
      </c>
      <c r="BN29" s="280">
        <f t="shared" si="14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15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16"/>
        <v>0</v>
      </c>
      <c r="CC29" s="280">
        <f t="shared" si="17"/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18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19"/>
        <v>0</v>
      </c>
      <c r="CR29" s="280">
        <f t="shared" si="20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f t="shared" si="21"/>
        <v>0</v>
      </c>
      <c r="CZ29" s="280"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f t="shared" si="22"/>
        <v>0</v>
      </c>
      <c r="DG29" s="280">
        <f t="shared" si="23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4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25"/>
        <v>2003</v>
      </c>
      <c r="DV29" s="280">
        <v>1844</v>
      </c>
      <c r="DW29" s="280">
        <v>0</v>
      </c>
      <c r="DX29" s="280">
        <v>159</v>
      </c>
      <c r="DY29" s="280">
        <v>0</v>
      </c>
      <c r="DZ29" s="280">
        <f t="shared" si="26"/>
        <v>0</v>
      </c>
      <c r="EA29" s="280">
        <f t="shared" si="27"/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f t="shared" si="28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s="275" customFormat="1" ht="12" customHeight="1">
      <c r="A30" s="270" t="s">
        <v>502</v>
      </c>
      <c r="B30" s="271" t="s">
        <v>548</v>
      </c>
      <c r="C30" s="270" t="s">
        <v>549</v>
      </c>
      <c r="D30" s="280">
        <f t="shared" si="0"/>
        <v>32308</v>
      </c>
      <c r="E30" s="280">
        <f t="shared" si="1"/>
        <v>27027</v>
      </c>
      <c r="F30" s="280">
        <f t="shared" si="2"/>
        <v>26605</v>
      </c>
      <c r="G30" s="280">
        <v>0</v>
      </c>
      <c r="H30" s="280">
        <v>26605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3"/>
        <v>422</v>
      </c>
      <c r="N30" s="280">
        <v>0</v>
      </c>
      <c r="O30" s="280">
        <v>422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4"/>
        <v>2290</v>
      </c>
      <c r="U30" s="280">
        <f t="shared" si="5"/>
        <v>2152</v>
      </c>
      <c r="V30" s="280">
        <v>0</v>
      </c>
      <c r="W30" s="280">
        <v>0</v>
      </c>
      <c r="X30" s="280">
        <v>2138</v>
      </c>
      <c r="Y30" s="280">
        <v>0</v>
      </c>
      <c r="Z30" s="280">
        <v>0</v>
      </c>
      <c r="AA30" s="280">
        <v>14</v>
      </c>
      <c r="AB30" s="280">
        <f t="shared" si="6"/>
        <v>138</v>
      </c>
      <c r="AC30" s="280">
        <v>0</v>
      </c>
      <c r="AD30" s="280">
        <v>0</v>
      </c>
      <c r="AE30" s="280">
        <v>138</v>
      </c>
      <c r="AF30" s="280">
        <v>0</v>
      </c>
      <c r="AG30" s="280">
        <v>0</v>
      </c>
      <c r="AH30" s="280">
        <v>0</v>
      </c>
      <c r="AI30" s="280">
        <f t="shared" si="7"/>
        <v>0</v>
      </c>
      <c r="AJ30" s="280">
        <f t="shared" si="8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9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0"/>
        <v>0</v>
      </c>
      <c r="AY30" s="280">
        <f t="shared" si="11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2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3"/>
        <v>0</v>
      </c>
      <c r="BN30" s="280">
        <f t="shared" si="14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15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16"/>
        <v>0</v>
      </c>
      <c r="CC30" s="280">
        <f t="shared" si="17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18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19"/>
        <v>181</v>
      </c>
      <c r="CR30" s="280">
        <f t="shared" si="20"/>
        <v>181</v>
      </c>
      <c r="CS30" s="280">
        <v>0</v>
      </c>
      <c r="CT30" s="280">
        <v>0</v>
      </c>
      <c r="CU30" s="280">
        <v>0</v>
      </c>
      <c r="CV30" s="280">
        <v>180</v>
      </c>
      <c r="CW30" s="280">
        <v>0</v>
      </c>
      <c r="CX30" s="280">
        <v>1</v>
      </c>
      <c r="CY30" s="280">
        <f t="shared" si="21"/>
        <v>0</v>
      </c>
      <c r="CZ30" s="280"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f t="shared" si="22"/>
        <v>0</v>
      </c>
      <c r="DG30" s="280">
        <f t="shared" si="23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4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25"/>
        <v>2810</v>
      </c>
      <c r="DV30" s="280">
        <v>2810</v>
      </c>
      <c r="DW30" s="280">
        <v>0</v>
      </c>
      <c r="DX30" s="280">
        <v>0</v>
      </c>
      <c r="DY30" s="280">
        <v>0</v>
      </c>
      <c r="DZ30" s="280">
        <f t="shared" si="26"/>
        <v>0</v>
      </c>
      <c r="EA30" s="280">
        <f t="shared" si="27"/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f t="shared" si="28"/>
        <v>0</v>
      </c>
      <c r="EI30" s="280">
        <v>0</v>
      </c>
      <c r="EJ30" s="280">
        <v>0</v>
      </c>
      <c r="EK30" s="280">
        <v>0</v>
      </c>
      <c r="EL30" s="280">
        <v>0</v>
      </c>
      <c r="EM30" s="280">
        <v>0</v>
      </c>
      <c r="EN30" s="280">
        <v>0</v>
      </c>
    </row>
    <row r="31" spans="1:144" s="275" customFormat="1" ht="12" customHeight="1">
      <c r="A31" s="270" t="s">
        <v>502</v>
      </c>
      <c r="B31" s="271" t="s">
        <v>550</v>
      </c>
      <c r="C31" s="270" t="s">
        <v>551</v>
      </c>
      <c r="D31" s="280">
        <f t="shared" si="0"/>
        <v>13526</v>
      </c>
      <c r="E31" s="280">
        <f t="shared" si="1"/>
        <v>10896</v>
      </c>
      <c r="F31" s="280">
        <f t="shared" si="2"/>
        <v>10681</v>
      </c>
      <c r="G31" s="280">
        <v>0</v>
      </c>
      <c r="H31" s="280">
        <v>10681</v>
      </c>
      <c r="I31" s="280">
        <v>0</v>
      </c>
      <c r="J31" s="280">
        <v>0</v>
      </c>
      <c r="K31" s="280">
        <v>0</v>
      </c>
      <c r="L31" s="280">
        <v>0</v>
      </c>
      <c r="M31" s="280">
        <f t="shared" si="3"/>
        <v>215</v>
      </c>
      <c r="N31" s="280">
        <v>0</v>
      </c>
      <c r="O31" s="280">
        <v>215</v>
      </c>
      <c r="P31" s="280">
        <v>0</v>
      </c>
      <c r="Q31" s="280">
        <v>0</v>
      </c>
      <c r="R31" s="280">
        <v>0</v>
      </c>
      <c r="S31" s="277">
        <v>0</v>
      </c>
      <c r="T31" s="280">
        <f t="shared" si="4"/>
        <v>2630</v>
      </c>
      <c r="U31" s="280">
        <f t="shared" si="5"/>
        <v>2580</v>
      </c>
      <c r="V31" s="280">
        <v>0</v>
      </c>
      <c r="W31" s="280">
        <v>0</v>
      </c>
      <c r="X31" s="280">
        <v>479</v>
      </c>
      <c r="Y31" s="280">
        <v>1704</v>
      </c>
      <c r="Z31" s="280">
        <v>0</v>
      </c>
      <c r="AA31" s="280">
        <v>397</v>
      </c>
      <c r="AB31" s="280">
        <f t="shared" si="6"/>
        <v>50</v>
      </c>
      <c r="AC31" s="280">
        <v>0</v>
      </c>
      <c r="AD31" s="280">
        <v>0</v>
      </c>
      <c r="AE31" s="280">
        <v>5</v>
      </c>
      <c r="AF31" s="280">
        <v>3</v>
      </c>
      <c r="AG31" s="280">
        <v>0</v>
      </c>
      <c r="AH31" s="280">
        <v>42</v>
      </c>
      <c r="AI31" s="280">
        <f t="shared" si="7"/>
        <v>0</v>
      </c>
      <c r="AJ31" s="280">
        <f t="shared" si="8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9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0"/>
        <v>0</v>
      </c>
      <c r="AY31" s="280">
        <f t="shared" si="11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2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3"/>
        <v>0</v>
      </c>
      <c r="BN31" s="280">
        <f t="shared" si="14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15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16"/>
        <v>0</v>
      </c>
      <c r="CC31" s="280">
        <f t="shared" si="17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18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19"/>
        <v>0</v>
      </c>
      <c r="CR31" s="280">
        <f t="shared" si="20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f t="shared" si="21"/>
        <v>0</v>
      </c>
      <c r="CZ31" s="280"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f t="shared" si="22"/>
        <v>0</v>
      </c>
      <c r="DG31" s="280">
        <f t="shared" si="23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4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25"/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f t="shared" si="26"/>
        <v>0</v>
      </c>
      <c r="EA31" s="280">
        <f t="shared" si="27"/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0</v>
      </c>
      <c r="EG31" s="280">
        <v>0</v>
      </c>
      <c r="EH31" s="280">
        <f t="shared" si="28"/>
        <v>0</v>
      </c>
      <c r="EI31" s="280">
        <v>0</v>
      </c>
      <c r="EJ31" s="280">
        <v>0</v>
      </c>
      <c r="EK31" s="280">
        <v>0</v>
      </c>
      <c r="EL31" s="280">
        <v>0</v>
      </c>
      <c r="EM31" s="280">
        <v>0</v>
      </c>
      <c r="EN31" s="280">
        <v>0</v>
      </c>
    </row>
    <row r="32" spans="1:144" s="275" customFormat="1" ht="12" customHeight="1">
      <c r="A32" s="270" t="s">
        <v>502</v>
      </c>
      <c r="B32" s="271" t="s">
        <v>552</v>
      </c>
      <c r="C32" s="270" t="s">
        <v>553</v>
      </c>
      <c r="D32" s="280">
        <f t="shared" si="0"/>
        <v>14628</v>
      </c>
      <c r="E32" s="280">
        <f t="shared" si="1"/>
        <v>12779</v>
      </c>
      <c r="F32" s="280">
        <f t="shared" si="2"/>
        <v>12226</v>
      </c>
      <c r="G32" s="280">
        <v>0</v>
      </c>
      <c r="H32" s="280">
        <v>12226</v>
      </c>
      <c r="I32" s="280">
        <v>0</v>
      </c>
      <c r="J32" s="280">
        <v>0</v>
      </c>
      <c r="K32" s="280">
        <v>0</v>
      </c>
      <c r="L32" s="280">
        <v>0</v>
      </c>
      <c r="M32" s="280">
        <f t="shared" si="3"/>
        <v>553</v>
      </c>
      <c r="N32" s="280">
        <v>0</v>
      </c>
      <c r="O32" s="280">
        <v>553</v>
      </c>
      <c r="P32" s="280">
        <v>0</v>
      </c>
      <c r="Q32" s="280">
        <v>0</v>
      </c>
      <c r="R32" s="280">
        <v>0</v>
      </c>
      <c r="S32" s="280">
        <v>0</v>
      </c>
      <c r="T32" s="280">
        <f t="shared" si="4"/>
        <v>924</v>
      </c>
      <c r="U32" s="280">
        <f t="shared" si="5"/>
        <v>179</v>
      </c>
      <c r="V32" s="280">
        <v>0</v>
      </c>
      <c r="W32" s="280">
        <v>0</v>
      </c>
      <c r="X32" s="280">
        <v>0</v>
      </c>
      <c r="Y32" s="280">
        <v>0</v>
      </c>
      <c r="Z32" s="280">
        <v>0</v>
      </c>
      <c r="AA32" s="280">
        <v>179</v>
      </c>
      <c r="AB32" s="280">
        <f t="shared" si="6"/>
        <v>745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745</v>
      </c>
      <c r="AI32" s="280">
        <f t="shared" si="7"/>
        <v>0</v>
      </c>
      <c r="AJ32" s="280">
        <f t="shared" si="8"/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f t="shared" si="9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0"/>
        <v>0</v>
      </c>
      <c r="AY32" s="280">
        <f t="shared" si="11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2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3"/>
        <v>0</v>
      </c>
      <c r="BN32" s="280">
        <f t="shared" si="14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15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16"/>
        <v>0</v>
      </c>
      <c r="CC32" s="280">
        <f t="shared" si="17"/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18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f t="shared" si="19"/>
        <v>765</v>
      </c>
      <c r="CR32" s="280">
        <f t="shared" si="20"/>
        <v>725</v>
      </c>
      <c r="CS32" s="280">
        <v>0</v>
      </c>
      <c r="CT32" s="280">
        <v>0</v>
      </c>
      <c r="CU32" s="280">
        <v>725</v>
      </c>
      <c r="CV32" s="280">
        <v>0</v>
      </c>
      <c r="CW32" s="280">
        <v>0</v>
      </c>
      <c r="CX32" s="280">
        <v>0</v>
      </c>
      <c r="CY32" s="280">
        <f t="shared" si="21"/>
        <v>40</v>
      </c>
      <c r="CZ32" s="280">
        <v>0</v>
      </c>
      <c r="DA32" s="280">
        <v>0</v>
      </c>
      <c r="DB32" s="280">
        <v>40</v>
      </c>
      <c r="DC32" s="280">
        <v>0</v>
      </c>
      <c r="DD32" s="280">
        <v>0</v>
      </c>
      <c r="DE32" s="280">
        <v>0</v>
      </c>
      <c r="DF32" s="280">
        <f t="shared" si="22"/>
        <v>0</v>
      </c>
      <c r="DG32" s="280">
        <f t="shared" si="23"/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f t="shared" si="24"/>
        <v>0</v>
      </c>
      <c r="DO32" s="280">
        <v>0</v>
      </c>
      <c r="DP32" s="280">
        <v>0</v>
      </c>
      <c r="DQ32" s="280">
        <v>0</v>
      </c>
      <c r="DR32" s="280">
        <v>0</v>
      </c>
      <c r="DS32" s="280">
        <v>0</v>
      </c>
      <c r="DT32" s="280">
        <v>0</v>
      </c>
      <c r="DU32" s="280">
        <f t="shared" si="25"/>
        <v>160</v>
      </c>
      <c r="DV32" s="280">
        <v>52</v>
      </c>
      <c r="DW32" s="280">
        <v>81</v>
      </c>
      <c r="DX32" s="280">
        <v>0</v>
      </c>
      <c r="DY32" s="280">
        <v>27</v>
      </c>
      <c r="DZ32" s="280">
        <f t="shared" si="26"/>
        <v>0</v>
      </c>
      <c r="EA32" s="280">
        <f t="shared" si="27"/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f t="shared" si="28"/>
        <v>0</v>
      </c>
      <c r="EI32" s="280">
        <v>0</v>
      </c>
      <c r="EJ32" s="280">
        <v>0</v>
      </c>
      <c r="EK32" s="280">
        <v>0</v>
      </c>
      <c r="EL32" s="280">
        <v>0</v>
      </c>
      <c r="EM32" s="280">
        <v>0</v>
      </c>
      <c r="EN32" s="280">
        <v>0</v>
      </c>
    </row>
    <row r="33" spans="1:144" s="275" customFormat="1" ht="12" customHeight="1">
      <c r="A33" s="270" t="s">
        <v>502</v>
      </c>
      <c r="B33" s="271" t="s">
        <v>554</v>
      </c>
      <c r="C33" s="270" t="s">
        <v>555</v>
      </c>
      <c r="D33" s="280">
        <f t="shared" si="0"/>
        <v>14926</v>
      </c>
      <c r="E33" s="280">
        <f t="shared" si="1"/>
        <v>12880</v>
      </c>
      <c r="F33" s="280">
        <f t="shared" si="2"/>
        <v>11715</v>
      </c>
      <c r="G33" s="280">
        <v>0</v>
      </c>
      <c r="H33" s="280">
        <v>11715</v>
      </c>
      <c r="I33" s="280">
        <v>0</v>
      </c>
      <c r="J33" s="280">
        <v>0</v>
      </c>
      <c r="K33" s="280">
        <v>0</v>
      </c>
      <c r="L33" s="280">
        <v>0</v>
      </c>
      <c r="M33" s="280">
        <f t="shared" si="3"/>
        <v>1165</v>
      </c>
      <c r="N33" s="280">
        <v>0</v>
      </c>
      <c r="O33" s="280">
        <v>1165</v>
      </c>
      <c r="P33" s="280">
        <v>0</v>
      </c>
      <c r="Q33" s="280">
        <v>0</v>
      </c>
      <c r="R33" s="280">
        <v>0</v>
      </c>
      <c r="S33" s="280">
        <v>0</v>
      </c>
      <c r="T33" s="280">
        <f t="shared" si="4"/>
        <v>1142</v>
      </c>
      <c r="U33" s="280">
        <f t="shared" si="5"/>
        <v>787</v>
      </c>
      <c r="V33" s="280">
        <v>0</v>
      </c>
      <c r="W33" s="280">
        <v>0</v>
      </c>
      <c r="X33" s="280">
        <v>503</v>
      </c>
      <c r="Y33" s="280">
        <v>0</v>
      </c>
      <c r="Z33" s="280">
        <v>0</v>
      </c>
      <c r="AA33" s="280">
        <v>284</v>
      </c>
      <c r="AB33" s="280">
        <f t="shared" si="6"/>
        <v>355</v>
      </c>
      <c r="AC33" s="280">
        <v>0</v>
      </c>
      <c r="AD33" s="280">
        <v>0</v>
      </c>
      <c r="AE33" s="280">
        <v>42</v>
      </c>
      <c r="AF33" s="280">
        <v>0</v>
      </c>
      <c r="AG33" s="280">
        <v>0</v>
      </c>
      <c r="AH33" s="280">
        <v>313</v>
      </c>
      <c r="AI33" s="280">
        <f t="shared" si="7"/>
        <v>0</v>
      </c>
      <c r="AJ33" s="280">
        <f t="shared" si="8"/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f t="shared" si="9"/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f t="shared" si="10"/>
        <v>0</v>
      </c>
      <c r="AY33" s="280">
        <f t="shared" si="11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2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3"/>
        <v>0</v>
      </c>
      <c r="BN33" s="280">
        <f t="shared" si="14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15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16"/>
        <v>0</v>
      </c>
      <c r="CC33" s="280">
        <f t="shared" si="17"/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18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19"/>
        <v>588</v>
      </c>
      <c r="CR33" s="280">
        <f t="shared" si="20"/>
        <v>580</v>
      </c>
      <c r="CS33" s="280">
        <v>0</v>
      </c>
      <c r="CT33" s="280">
        <v>0</v>
      </c>
      <c r="CU33" s="280">
        <v>0</v>
      </c>
      <c r="CV33" s="280">
        <v>580</v>
      </c>
      <c r="CW33" s="280">
        <v>0</v>
      </c>
      <c r="CX33" s="280">
        <v>0</v>
      </c>
      <c r="CY33" s="280">
        <f t="shared" si="21"/>
        <v>8</v>
      </c>
      <c r="CZ33" s="280">
        <v>0</v>
      </c>
      <c r="DA33" s="280">
        <v>0</v>
      </c>
      <c r="DB33" s="280">
        <v>0</v>
      </c>
      <c r="DC33" s="280">
        <v>8</v>
      </c>
      <c r="DD33" s="280">
        <v>0</v>
      </c>
      <c r="DE33" s="280">
        <v>0</v>
      </c>
      <c r="DF33" s="280">
        <f t="shared" si="22"/>
        <v>0</v>
      </c>
      <c r="DG33" s="280">
        <f t="shared" si="23"/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f t="shared" si="24"/>
        <v>0</v>
      </c>
      <c r="DO33" s="280">
        <v>0</v>
      </c>
      <c r="DP33" s="280">
        <v>0</v>
      </c>
      <c r="DQ33" s="280">
        <v>0</v>
      </c>
      <c r="DR33" s="280">
        <v>0</v>
      </c>
      <c r="DS33" s="280">
        <v>0</v>
      </c>
      <c r="DT33" s="280">
        <v>0</v>
      </c>
      <c r="DU33" s="280">
        <f t="shared" si="25"/>
        <v>316</v>
      </c>
      <c r="DV33" s="280">
        <v>316</v>
      </c>
      <c r="DW33" s="280">
        <v>0</v>
      </c>
      <c r="DX33" s="280">
        <v>0</v>
      </c>
      <c r="DY33" s="280">
        <v>0</v>
      </c>
      <c r="DZ33" s="280">
        <f t="shared" si="26"/>
        <v>0</v>
      </c>
      <c r="EA33" s="280">
        <f t="shared" si="27"/>
        <v>0</v>
      </c>
      <c r="EB33" s="280">
        <v>0</v>
      </c>
      <c r="EC33" s="280">
        <v>0</v>
      </c>
      <c r="ED33" s="280">
        <v>0</v>
      </c>
      <c r="EE33" s="280">
        <v>0</v>
      </c>
      <c r="EF33" s="280">
        <v>0</v>
      </c>
      <c r="EG33" s="280">
        <v>0</v>
      </c>
      <c r="EH33" s="280">
        <f t="shared" si="28"/>
        <v>0</v>
      </c>
      <c r="EI33" s="280">
        <v>0</v>
      </c>
      <c r="EJ33" s="280">
        <v>0</v>
      </c>
      <c r="EK33" s="280">
        <v>0</v>
      </c>
      <c r="EL33" s="280">
        <v>0</v>
      </c>
      <c r="EM33" s="280">
        <v>0</v>
      </c>
      <c r="EN33" s="280">
        <v>0</v>
      </c>
    </row>
    <row r="34" spans="1:144" s="275" customFormat="1" ht="12" customHeight="1">
      <c r="A34" s="270" t="s">
        <v>502</v>
      </c>
      <c r="B34" s="271" t="s">
        <v>556</v>
      </c>
      <c r="C34" s="270" t="s">
        <v>557</v>
      </c>
      <c r="D34" s="280">
        <f t="shared" si="0"/>
        <v>11496</v>
      </c>
      <c r="E34" s="280">
        <f t="shared" si="1"/>
        <v>10919</v>
      </c>
      <c r="F34" s="280">
        <f t="shared" si="2"/>
        <v>10834</v>
      </c>
      <c r="G34" s="280">
        <v>0</v>
      </c>
      <c r="H34" s="280">
        <v>10310</v>
      </c>
      <c r="I34" s="280">
        <v>407</v>
      </c>
      <c r="J34" s="280">
        <v>0</v>
      </c>
      <c r="K34" s="280">
        <v>0</v>
      </c>
      <c r="L34" s="280">
        <v>117</v>
      </c>
      <c r="M34" s="280">
        <f t="shared" si="3"/>
        <v>85</v>
      </c>
      <c r="N34" s="280">
        <v>0</v>
      </c>
      <c r="O34" s="280">
        <v>66</v>
      </c>
      <c r="P34" s="280">
        <v>19</v>
      </c>
      <c r="Q34" s="280">
        <v>0</v>
      </c>
      <c r="R34" s="280">
        <v>0</v>
      </c>
      <c r="S34" s="280">
        <v>0</v>
      </c>
      <c r="T34" s="280">
        <f t="shared" si="4"/>
        <v>0</v>
      </c>
      <c r="U34" s="280">
        <f t="shared" si="5"/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v>0</v>
      </c>
      <c r="AA34" s="280">
        <v>0</v>
      </c>
      <c r="AB34" s="280">
        <f t="shared" si="6"/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f t="shared" si="7"/>
        <v>0</v>
      </c>
      <c r="AJ34" s="280">
        <f t="shared" si="8"/>
        <v>0</v>
      </c>
      <c r="AK34" s="280">
        <v>0</v>
      </c>
      <c r="AL34" s="280">
        <v>0</v>
      </c>
      <c r="AM34" s="280">
        <v>0</v>
      </c>
      <c r="AN34" s="280">
        <v>0</v>
      </c>
      <c r="AO34" s="280">
        <v>0</v>
      </c>
      <c r="AP34" s="280">
        <v>0</v>
      </c>
      <c r="AQ34" s="280">
        <f t="shared" si="9"/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f t="shared" si="10"/>
        <v>0</v>
      </c>
      <c r="AY34" s="280">
        <f t="shared" si="11"/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f t="shared" si="12"/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0</v>
      </c>
      <c r="BM34" s="280">
        <f t="shared" si="13"/>
        <v>0</v>
      </c>
      <c r="BN34" s="280">
        <f t="shared" si="14"/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f t="shared" si="15"/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16"/>
        <v>0</v>
      </c>
      <c r="CC34" s="280">
        <f t="shared" si="17"/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18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f t="shared" si="19"/>
        <v>422</v>
      </c>
      <c r="CR34" s="280">
        <f t="shared" si="20"/>
        <v>422</v>
      </c>
      <c r="CS34" s="280">
        <v>0</v>
      </c>
      <c r="CT34" s="280">
        <v>0</v>
      </c>
      <c r="CU34" s="280">
        <v>317</v>
      </c>
      <c r="CV34" s="280">
        <v>0</v>
      </c>
      <c r="CW34" s="280">
        <v>0</v>
      </c>
      <c r="CX34" s="280">
        <v>105</v>
      </c>
      <c r="CY34" s="280">
        <f t="shared" si="21"/>
        <v>0</v>
      </c>
      <c r="CZ34" s="280">
        <v>0</v>
      </c>
      <c r="DA34" s="280">
        <v>0</v>
      </c>
      <c r="DB34" s="280">
        <v>0</v>
      </c>
      <c r="DC34" s="280">
        <v>0</v>
      </c>
      <c r="DD34" s="280">
        <v>0</v>
      </c>
      <c r="DE34" s="280">
        <v>0</v>
      </c>
      <c r="DF34" s="280">
        <f t="shared" si="22"/>
        <v>0</v>
      </c>
      <c r="DG34" s="280">
        <f t="shared" si="23"/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f t="shared" si="24"/>
        <v>0</v>
      </c>
      <c r="DO34" s="280">
        <v>0</v>
      </c>
      <c r="DP34" s="280">
        <v>0</v>
      </c>
      <c r="DQ34" s="280">
        <v>0</v>
      </c>
      <c r="DR34" s="280">
        <v>0</v>
      </c>
      <c r="DS34" s="280">
        <v>0</v>
      </c>
      <c r="DT34" s="280">
        <v>0</v>
      </c>
      <c r="DU34" s="280">
        <f t="shared" si="25"/>
        <v>0</v>
      </c>
      <c r="DV34" s="280">
        <v>0</v>
      </c>
      <c r="DW34" s="280">
        <v>0</v>
      </c>
      <c r="DX34" s="280">
        <v>0</v>
      </c>
      <c r="DY34" s="280">
        <v>0</v>
      </c>
      <c r="DZ34" s="280">
        <f t="shared" si="26"/>
        <v>155</v>
      </c>
      <c r="EA34" s="280">
        <f t="shared" si="27"/>
        <v>155</v>
      </c>
      <c r="EB34" s="280">
        <v>0</v>
      </c>
      <c r="EC34" s="280">
        <v>0</v>
      </c>
      <c r="ED34" s="280">
        <v>0</v>
      </c>
      <c r="EE34" s="280">
        <v>0</v>
      </c>
      <c r="EF34" s="280">
        <v>0</v>
      </c>
      <c r="EG34" s="280">
        <v>155</v>
      </c>
      <c r="EH34" s="280">
        <f t="shared" si="28"/>
        <v>0</v>
      </c>
      <c r="EI34" s="280">
        <v>0</v>
      </c>
      <c r="EJ34" s="280">
        <v>0</v>
      </c>
      <c r="EK34" s="280">
        <v>0</v>
      </c>
      <c r="EL34" s="280">
        <v>0</v>
      </c>
      <c r="EM34" s="280">
        <v>0</v>
      </c>
      <c r="EN34" s="280">
        <v>0</v>
      </c>
    </row>
    <row r="35" spans="1:144" s="275" customFormat="1" ht="12" customHeight="1">
      <c r="A35" s="270" t="s">
        <v>502</v>
      </c>
      <c r="B35" s="271" t="s">
        <v>558</v>
      </c>
      <c r="C35" s="270" t="s">
        <v>559</v>
      </c>
      <c r="D35" s="280">
        <f t="shared" si="0"/>
        <v>34951</v>
      </c>
      <c r="E35" s="280">
        <f t="shared" si="1"/>
        <v>0</v>
      </c>
      <c r="F35" s="280">
        <f t="shared" si="2"/>
        <v>0</v>
      </c>
      <c r="G35" s="280">
        <v>0</v>
      </c>
      <c r="H35" s="280">
        <v>0</v>
      </c>
      <c r="I35" s="280">
        <v>0</v>
      </c>
      <c r="J35" s="280">
        <v>0</v>
      </c>
      <c r="K35" s="280">
        <v>0</v>
      </c>
      <c r="L35" s="280">
        <v>0</v>
      </c>
      <c r="M35" s="280">
        <f t="shared" si="3"/>
        <v>0</v>
      </c>
      <c r="N35" s="280">
        <v>0</v>
      </c>
      <c r="O35" s="280">
        <v>0</v>
      </c>
      <c r="P35" s="280">
        <v>0</v>
      </c>
      <c r="Q35" s="280">
        <v>0</v>
      </c>
      <c r="R35" s="280">
        <v>0</v>
      </c>
      <c r="S35" s="280">
        <v>0</v>
      </c>
      <c r="T35" s="280">
        <f t="shared" si="4"/>
        <v>0</v>
      </c>
      <c r="U35" s="280">
        <f t="shared" si="5"/>
        <v>0</v>
      </c>
      <c r="V35" s="280">
        <v>0</v>
      </c>
      <c r="W35" s="280">
        <v>0</v>
      </c>
      <c r="X35" s="280">
        <v>0</v>
      </c>
      <c r="Y35" s="280">
        <v>0</v>
      </c>
      <c r="Z35" s="280">
        <v>0</v>
      </c>
      <c r="AA35" s="280">
        <v>0</v>
      </c>
      <c r="AB35" s="280">
        <f t="shared" si="6"/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f t="shared" si="7"/>
        <v>0</v>
      </c>
      <c r="AJ35" s="280">
        <f t="shared" si="8"/>
        <v>0</v>
      </c>
      <c r="AK35" s="280">
        <v>0</v>
      </c>
      <c r="AL35" s="280">
        <v>0</v>
      </c>
      <c r="AM35" s="280">
        <v>0</v>
      </c>
      <c r="AN35" s="280">
        <v>0</v>
      </c>
      <c r="AO35" s="280">
        <v>0</v>
      </c>
      <c r="AP35" s="280">
        <v>0</v>
      </c>
      <c r="AQ35" s="280">
        <f t="shared" si="9"/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f t="shared" si="10"/>
        <v>0</v>
      </c>
      <c r="AY35" s="280">
        <f t="shared" si="11"/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v>0</v>
      </c>
      <c r="BE35" s="280">
        <v>0</v>
      </c>
      <c r="BF35" s="280">
        <f t="shared" si="12"/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v>0</v>
      </c>
      <c r="BM35" s="280">
        <f t="shared" si="13"/>
        <v>0</v>
      </c>
      <c r="BN35" s="280">
        <f t="shared" si="14"/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f t="shared" si="15"/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16"/>
        <v>24945</v>
      </c>
      <c r="CC35" s="280">
        <f t="shared" si="17"/>
        <v>24281</v>
      </c>
      <c r="CD35" s="277">
        <v>0</v>
      </c>
      <c r="CE35" s="280">
        <v>24281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18"/>
        <v>664</v>
      </c>
      <c r="CK35" s="280">
        <v>0</v>
      </c>
      <c r="CL35" s="280">
        <v>664</v>
      </c>
      <c r="CM35" s="280">
        <v>0</v>
      </c>
      <c r="CN35" s="280">
        <v>0</v>
      </c>
      <c r="CO35" s="280">
        <v>0</v>
      </c>
      <c r="CP35" s="280">
        <v>0</v>
      </c>
      <c r="CQ35" s="280">
        <f t="shared" si="19"/>
        <v>7270</v>
      </c>
      <c r="CR35" s="280">
        <f t="shared" si="20"/>
        <v>5080</v>
      </c>
      <c r="CS35" s="280">
        <v>0</v>
      </c>
      <c r="CT35" s="280">
        <v>0</v>
      </c>
      <c r="CU35" s="280">
        <v>3621</v>
      </c>
      <c r="CV35" s="280">
        <v>1062</v>
      </c>
      <c r="CW35" s="280">
        <v>47</v>
      </c>
      <c r="CX35" s="280">
        <v>350</v>
      </c>
      <c r="CY35" s="280">
        <f t="shared" si="21"/>
        <v>2190</v>
      </c>
      <c r="CZ35" s="280">
        <v>0</v>
      </c>
      <c r="DA35" s="280">
        <v>0</v>
      </c>
      <c r="DB35" s="280">
        <v>821</v>
      </c>
      <c r="DC35" s="280">
        <v>339</v>
      </c>
      <c r="DD35" s="280">
        <v>4</v>
      </c>
      <c r="DE35" s="280">
        <v>1026</v>
      </c>
      <c r="DF35" s="280">
        <f t="shared" si="22"/>
        <v>0</v>
      </c>
      <c r="DG35" s="280">
        <f t="shared" si="23"/>
        <v>0</v>
      </c>
      <c r="DH35" s="280">
        <v>0</v>
      </c>
      <c r="DI35" s="280">
        <v>0</v>
      </c>
      <c r="DJ35" s="280">
        <v>0</v>
      </c>
      <c r="DK35" s="280">
        <v>0</v>
      </c>
      <c r="DL35" s="280">
        <v>0</v>
      </c>
      <c r="DM35" s="280">
        <v>0</v>
      </c>
      <c r="DN35" s="280">
        <f t="shared" si="24"/>
        <v>0</v>
      </c>
      <c r="DO35" s="280">
        <v>0</v>
      </c>
      <c r="DP35" s="280">
        <v>0</v>
      </c>
      <c r="DQ35" s="280">
        <v>0</v>
      </c>
      <c r="DR35" s="280">
        <v>0</v>
      </c>
      <c r="DS35" s="280">
        <v>0</v>
      </c>
      <c r="DT35" s="280">
        <v>0</v>
      </c>
      <c r="DU35" s="280">
        <f t="shared" si="25"/>
        <v>2736</v>
      </c>
      <c r="DV35" s="280">
        <v>2246</v>
      </c>
      <c r="DW35" s="280">
        <v>0</v>
      </c>
      <c r="DX35" s="280">
        <v>490</v>
      </c>
      <c r="DY35" s="280">
        <v>0</v>
      </c>
      <c r="DZ35" s="280">
        <f t="shared" si="26"/>
        <v>0</v>
      </c>
      <c r="EA35" s="280">
        <f t="shared" si="27"/>
        <v>0</v>
      </c>
      <c r="EB35" s="280">
        <v>0</v>
      </c>
      <c r="EC35" s="280">
        <v>0</v>
      </c>
      <c r="ED35" s="280">
        <v>0</v>
      </c>
      <c r="EE35" s="280">
        <v>0</v>
      </c>
      <c r="EF35" s="280">
        <v>0</v>
      </c>
      <c r="EG35" s="280">
        <v>0</v>
      </c>
      <c r="EH35" s="280">
        <f t="shared" si="28"/>
        <v>0</v>
      </c>
      <c r="EI35" s="280">
        <v>0</v>
      </c>
      <c r="EJ35" s="280">
        <v>0</v>
      </c>
      <c r="EK35" s="280">
        <v>0</v>
      </c>
      <c r="EL35" s="280">
        <v>0</v>
      </c>
      <c r="EM35" s="280">
        <v>0</v>
      </c>
      <c r="EN35" s="280">
        <v>0</v>
      </c>
    </row>
    <row r="36" spans="1:144" s="275" customFormat="1" ht="12" customHeight="1">
      <c r="A36" s="270" t="s">
        <v>502</v>
      </c>
      <c r="B36" s="271" t="s">
        <v>560</v>
      </c>
      <c r="C36" s="270" t="s">
        <v>561</v>
      </c>
      <c r="D36" s="280">
        <f t="shared" si="0"/>
        <v>10856</v>
      </c>
      <c r="E36" s="280">
        <f t="shared" si="1"/>
        <v>9080</v>
      </c>
      <c r="F36" s="280">
        <f t="shared" si="2"/>
        <v>7807</v>
      </c>
      <c r="G36" s="280">
        <v>0</v>
      </c>
      <c r="H36" s="280">
        <v>7807</v>
      </c>
      <c r="I36" s="280">
        <v>0</v>
      </c>
      <c r="J36" s="280">
        <v>0</v>
      </c>
      <c r="K36" s="280">
        <v>0</v>
      </c>
      <c r="L36" s="280">
        <v>0</v>
      </c>
      <c r="M36" s="280">
        <f t="shared" si="3"/>
        <v>1273</v>
      </c>
      <c r="N36" s="280">
        <v>0</v>
      </c>
      <c r="O36" s="280">
        <v>1273</v>
      </c>
      <c r="P36" s="280">
        <v>0</v>
      </c>
      <c r="Q36" s="280">
        <v>0</v>
      </c>
      <c r="R36" s="280">
        <v>0</v>
      </c>
      <c r="S36" s="280">
        <v>0</v>
      </c>
      <c r="T36" s="280">
        <f t="shared" si="4"/>
        <v>1486</v>
      </c>
      <c r="U36" s="280">
        <f t="shared" si="5"/>
        <v>982</v>
      </c>
      <c r="V36" s="280">
        <v>0</v>
      </c>
      <c r="W36" s="280">
        <v>0</v>
      </c>
      <c r="X36" s="280">
        <v>444</v>
      </c>
      <c r="Y36" s="280">
        <v>536</v>
      </c>
      <c r="Z36" s="280">
        <v>0</v>
      </c>
      <c r="AA36" s="280">
        <v>2</v>
      </c>
      <c r="AB36" s="280">
        <f t="shared" si="6"/>
        <v>504</v>
      </c>
      <c r="AC36" s="280">
        <v>0</v>
      </c>
      <c r="AD36" s="280">
        <v>0</v>
      </c>
      <c r="AE36" s="280">
        <v>179</v>
      </c>
      <c r="AF36" s="280">
        <v>69</v>
      </c>
      <c r="AG36" s="280">
        <v>0</v>
      </c>
      <c r="AH36" s="280">
        <v>256</v>
      </c>
      <c r="AI36" s="280">
        <f t="shared" si="7"/>
        <v>0</v>
      </c>
      <c r="AJ36" s="280">
        <f t="shared" si="8"/>
        <v>0</v>
      </c>
      <c r="AK36" s="280">
        <v>0</v>
      </c>
      <c r="AL36" s="280">
        <v>0</v>
      </c>
      <c r="AM36" s="280">
        <v>0</v>
      </c>
      <c r="AN36" s="280">
        <v>0</v>
      </c>
      <c r="AO36" s="280">
        <v>0</v>
      </c>
      <c r="AP36" s="280">
        <v>0</v>
      </c>
      <c r="AQ36" s="280">
        <f t="shared" si="9"/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0</v>
      </c>
      <c r="AX36" s="280">
        <f t="shared" si="10"/>
        <v>0</v>
      </c>
      <c r="AY36" s="280">
        <f t="shared" si="11"/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v>0</v>
      </c>
      <c r="BE36" s="280">
        <v>0</v>
      </c>
      <c r="BF36" s="280">
        <f t="shared" si="12"/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v>0</v>
      </c>
      <c r="BM36" s="280">
        <f t="shared" si="13"/>
        <v>0</v>
      </c>
      <c r="BN36" s="280">
        <f t="shared" si="14"/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f t="shared" si="15"/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16"/>
        <v>0</v>
      </c>
      <c r="CC36" s="280">
        <f t="shared" si="17"/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18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f t="shared" si="19"/>
        <v>0</v>
      </c>
      <c r="CR36" s="280">
        <f t="shared" si="20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f t="shared" si="21"/>
        <v>0</v>
      </c>
      <c r="CZ36" s="280">
        <v>0</v>
      </c>
      <c r="DA36" s="280">
        <v>0</v>
      </c>
      <c r="DB36" s="280">
        <v>0</v>
      </c>
      <c r="DC36" s="280">
        <v>0</v>
      </c>
      <c r="DD36" s="280">
        <v>0</v>
      </c>
      <c r="DE36" s="280">
        <v>0</v>
      </c>
      <c r="DF36" s="280">
        <f t="shared" si="22"/>
        <v>0</v>
      </c>
      <c r="DG36" s="280">
        <f t="shared" si="23"/>
        <v>0</v>
      </c>
      <c r="DH36" s="280">
        <v>0</v>
      </c>
      <c r="DI36" s="280">
        <v>0</v>
      </c>
      <c r="DJ36" s="280">
        <v>0</v>
      </c>
      <c r="DK36" s="280">
        <v>0</v>
      </c>
      <c r="DL36" s="280">
        <v>0</v>
      </c>
      <c r="DM36" s="280">
        <v>0</v>
      </c>
      <c r="DN36" s="280">
        <f t="shared" si="24"/>
        <v>0</v>
      </c>
      <c r="DO36" s="280">
        <v>0</v>
      </c>
      <c r="DP36" s="280">
        <v>0</v>
      </c>
      <c r="DQ36" s="280">
        <v>0</v>
      </c>
      <c r="DR36" s="280">
        <v>0</v>
      </c>
      <c r="DS36" s="280">
        <v>0</v>
      </c>
      <c r="DT36" s="280">
        <v>0</v>
      </c>
      <c r="DU36" s="280">
        <f t="shared" si="25"/>
        <v>290</v>
      </c>
      <c r="DV36" s="280">
        <v>290</v>
      </c>
      <c r="DW36" s="280">
        <v>0</v>
      </c>
      <c r="DX36" s="280">
        <v>0</v>
      </c>
      <c r="DY36" s="280">
        <v>0</v>
      </c>
      <c r="DZ36" s="280">
        <f t="shared" si="26"/>
        <v>0</v>
      </c>
      <c r="EA36" s="280">
        <f t="shared" si="27"/>
        <v>0</v>
      </c>
      <c r="EB36" s="280">
        <v>0</v>
      </c>
      <c r="EC36" s="280">
        <v>0</v>
      </c>
      <c r="ED36" s="280">
        <v>0</v>
      </c>
      <c r="EE36" s="280">
        <v>0</v>
      </c>
      <c r="EF36" s="280">
        <v>0</v>
      </c>
      <c r="EG36" s="280">
        <v>0</v>
      </c>
      <c r="EH36" s="280">
        <f t="shared" si="28"/>
        <v>0</v>
      </c>
      <c r="EI36" s="280">
        <v>0</v>
      </c>
      <c r="EJ36" s="280">
        <v>0</v>
      </c>
      <c r="EK36" s="280">
        <v>0</v>
      </c>
      <c r="EL36" s="280">
        <v>0</v>
      </c>
      <c r="EM36" s="280">
        <v>0</v>
      </c>
      <c r="EN36" s="280">
        <v>0</v>
      </c>
    </row>
    <row r="37" spans="1:144" s="275" customFormat="1" ht="12" customHeight="1">
      <c r="A37" s="270" t="s">
        <v>502</v>
      </c>
      <c r="B37" s="271" t="s">
        <v>562</v>
      </c>
      <c r="C37" s="270" t="s">
        <v>563</v>
      </c>
      <c r="D37" s="280">
        <f t="shared" si="0"/>
        <v>12146</v>
      </c>
      <c r="E37" s="280">
        <f t="shared" si="1"/>
        <v>10041</v>
      </c>
      <c r="F37" s="280">
        <f t="shared" si="2"/>
        <v>8700</v>
      </c>
      <c r="G37" s="280">
        <v>0</v>
      </c>
      <c r="H37" s="280">
        <v>8700</v>
      </c>
      <c r="I37" s="280">
        <v>0</v>
      </c>
      <c r="J37" s="280">
        <v>0</v>
      </c>
      <c r="K37" s="280">
        <v>0</v>
      </c>
      <c r="L37" s="280">
        <v>0</v>
      </c>
      <c r="M37" s="280">
        <f t="shared" si="3"/>
        <v>1341</v>
      </c>
      <c r="N37" s="280">
        <v>0</v>
      </c>
      <c r="O37" s="280">
        <v>1261</v>
      </c>
      <c r="P37" s="280">
        <v>0</v>
      </c>
      <c r="Q37" s="280">
        <v>0</v>
      </c>
      <c r="R37" s="280">
        <v>0</v>
      </c>
      <c r="S37" s="280">
        <v>80</v>
      </c>
      <c r="T37" s="280">
        <f t="shared" si="4"/>
        <v>256</v>
      </c>
      <c r="U37" s="280">
        <f t="shared" si="5"/>
        <v>227</v>
      </c>
      <c r="V37" s="280">
        <v>0</v>
      </c>
      <c r="W37" s="280">
        <v>0</v>
      </c>
      <c r="X37" s="280">
        <v>223</v>
      </c>
      <c r="Y37" s="280">
        <v>0</v>
      </c>
      <c r="Z37" s="280">
        <v>0</v>
      </c>
      <c r="AA37" s="280">
        <v>4</v>
      </c>
      <c r="AB37" s="280">
        <f t="shared" si="6"/>
        <v>29</v>
      </c>
      <c r="AC37" s="280">
        <v>0</v>
      </c>
      <c r="AD37" s="280">
        <v>0</v>
      </c>
      <c r="AE37" s="280">
        <v>6</v>
      </c>
      <c r="AF37" s="280">
        <v>0</v>
      </c>
      <c r="AG37" s="280">
        <v>0</v>
      </c>
      <c r="AH37" s="280">
        <v>23</v>
      </c>
      <c r="AI37" s="280">
        <f t="shared" si="7"/>
        <v>0</v>
      </c>
      <c r="AJ37" s="280">
        <f t="shared" si="8"/>
        <v>0</v>
      </c>
      <c r="AK37" s="280">
        <v>0</v>
      </c>
      <c r="AL37" s="280">
        <v>0</v>
      </c>
      <c r="AM37" s="280">
        <v>0</v>
      </c>
      <c r="AN37" s="280">
        <v>0</v>
      </c>
      <c r="AO37" s="280">
        <v>0</v>
      </c>
      <c r="AP37" s="280">
        <v>0</v>
      </c>
      <c r="AQ37" s="280">
        <f t="shared" si="9"/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f t="shared" si="10"/>
        <v>0</v>
      </c>
      <c r="AY37" s="280">
        <f t="shared" si="11"/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v>0</v>
      </c>
      <c r="BE37" s="280">
        <v>0</v>
      </c>
      <c r="BF37" s="280">
        <f t="shared" si="12"/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v>0</v>
      </c>
      <c r="BM37" s="280">
        <f t="shared" si="13"/>
        <v>0</v>
      </c>
      <c r="BN37" s="280">
        <f t="shared" si="14"/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f t="shared" si="15"/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16"/>
        <v>0</v>
      </c>
      <c r="CC37" s="280">
        <f t="shared" si="17"/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18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f t="shared" si="19"/>
        <v>1110</v>
      </c>
      <c r="CR37" s="280">
        <f t="shared" si="20"/>
        <v>800</v>
      </c>
      <c r="CS37" s="280">
        <v>0</v>
      </c>
      <c r="CT37" s="280">
        <v>0</v>
      </c>
      <c r="CU37" s="280">
        <v>739</v>
      </c>
      <c r="CV37" s="280">
        <v>61</v>
      </c>
      <c r="CW37" s="280">
        <v>0</v>
      </c>
      <c r="CX37" s="280">
        <v>0</v>
      </c>
      <c r="CY37" s="280">
        <f t="shared" si="21"/>
        <v>310</v>
      </c>
      <c r="CZ37" s="280">
        <v>0</v>
      </c>
      <c r="DA37" s="280">
        <v>0</v>
      </c>
      <c r="DB37" s="280">
        <v>308</v>
      </c>
      <c r="DC37" s="280">
        <v>2</v>
      </c>
      <c r="DD37" s="280">
        <v>0</v>
      </c>
      <c r="DE37" s="280">
        <v>0</v>
      </c>
      <c r="DF37" s="280">
        <f t="shared" si="22"/>
        <v>230</v>
      </c>
      <c r="DG37" s="280">
        <f t="shared" si="23"/>
        <v>0</v>
      </c>
      <c r="DH37" s="280">
        <v>0</v>
      </c>
      <c r="DI37" s="280">
        <v>0</v>
      </c>
      <c r="DJ37" s="280">
        <v>0</v>
      </c>
      <c r="DK37" s="280">
        <v>0</v>
      </c>
      <c r="DL37" s="280">
        <v>0</v>
      </c>
      <c r="DM37" s="280">
        <v>0</v>
      </c>
      <c r="DN37" s="280">
        <f t="shared" si="24"/>
        <v>230</v>
      </c>
      <c r="DO37" s="280">
        <v>0</v>
      </c>
      <c r="DP37" s="280">
        <v>0</v>
      </c>
      <c r="DQ37" s="280">
        <v>0</v>
      </c>
      <c r="DR37" s="280">
        <v>0</v>
      </c>
      <c r="DS37" s="280">
        <v>0</v>
      </c>
      <c r="DT37" s="280">
        <v>230</v>
      </c>
      <c r="DU37" s="280">
        <f t="shared" si="25"/>
        <v>509</v>
      </c>
      <c r="DV37" s="280">
        <v>367</v>
      </c>
      <c r="DW37" s="280">
        <v>0</v>
      </c>
      <c r="DX37" s="280">
        <v>142</v>
      </c>
      <c r="DY37" s="280">
        <v>0</v>
      </c>
      <c r="DZ37" s="280">
        <f t="shared" si="26"/>
        <v>0</v>
      </c>
      <c r="EA37" s="280">
        <f t="shared" si="27"/>
        <v>0</v>
      </c>
      <c r="EB37" s="280">
        <v>0</v>
      </c>
      <c r="EC37" s="280">
        <v>0</v>
      </c>
      <c r="ED37" s="280">
        <v>0</v>
      </c>
      <c r="EE37" s="280">
        <v>0</v>
      </c>
      <c r="EF37" s="280">
        <v>0</v>
      </c>
      <c r="EG37" s="280">
        <v>0</v>
      </c>
      <c r="EH37" s="280">
        <f t="shared" si="28"/>
        <v>0</v>
      </c>
      <c r="EI37" s="280">
        <v>0</v>
      </c>
      <c r="EJ37" s="280">
        <v>0</v>
      </c>
      <c r="EK37" s="280">
        <v>0</v>
      </c>
      <c r="EL37" s="280">
        <v>0</v>
      </c>
      <c r="EM37" s="280">
        <v>0</v>
      </c>
      <c r="EN37" s="280">
        <v>0</v>
      </c>
    </row>
    <row r="38" spans="1:144" s="275" customFormat="1" ht="12" customHeight="1">
      <c r="A38" s="270" t="s">
        <v>502</v>
      </c>
      <c r="B38" s="271" t="s">
        <v>564</v>
      </c>
      <c r="C38" s="270" t="s">
        <v>565</v>
      </c>
      <c r="D38" s="280">
        <f t="shared" si="0"/>
        <v>12016</v>
      </c>
      <c r="E38" s="280">
        <f t="shared" si="1"/>
        <v>7961</v>
      </c>
      <c r="F38" s="280">
        <f t="shared" si="2"/>
        <v>7943</v>
      </c>
      <c r="G38" s="280">
        <v>0</v>
      </c>
      <c r="H38" s="280">
        <v>7943</v>
      </c>
      <c r="I38" s="280">
        <v>0</v>
      </c>
      <c r="J38" s="280">
        <v>0</v>
      </c>
      <c r="K38" s="280">
        <v>0</v>
      </c>
      <c r="L38" s="280">
        <v>0</v>
      </c>
      <c r="M38" s="280">
        <f t="shared" si="3"/>
        <v>18</v>
      </c>
      <c r="N38" s="280">
        <v>0</v>
      </c>
      <c r="O38" s="280">
        <v>18</v>
      </c>
      <c r="P38" s="280">
        <v>0</v>
      </c>
      <c r="Q38" s="280">
        <v>0</v>
      </c>
      <c r="R38" s="280">
        <v>0</v>
      </c>
      <c r="S38" s="280">
        <v>0</v>
      </c>
      <c r="T38" s="280">
        <f t="shared" si="4"/>
        <v>3170</v>
      </c>
      <c r="U38" s="280">
        <f t="shared" si="5"/>
        <v>3150</v>
      </c>
      <c r="V38" s="280">
        <v>0</v>
      </c>
      <c r="W38" s="280">
        <v>0</v>
      </c>
      <c r="X38" s="280">
        <v>1997</v>
      </c>
      <c r="Y38" s="280">
        <v>478</v>
      </c>
      <c r="Z38" s="280">
        <v>0</v>
      </c>
      <c r="AA38" s="280">
        <v>675</v>
      </c>
      <c r="AB38" s="280">
        <f t="shared" si="6"/>
        <v>20</v>
      </c>
      <c r="AC38" s="280">
        <v>0</v>
      </c>
      <c r="AD38" s="280">
        <v>0</v>
      </c>
      <c r="AE38" s="280">
        <v>1</v>
      </c>
      <c r="AF38" s="280">
        <v>0</v>
      </c>
      <c r="AG38" s="280">
        <v>0</v>
      </c>
      <c r="AH38" s="280">
        <v>19</v>
      </c>
      <c r="AI38" s="280">
        <f t="shared" si="7"/>
        <v>86</v>
      </c>
      <c r="AJ38" s="280">
        <f t="shared" si="8"/>
        <v>86</v>
      </c>
      <c r="AK38" s="280">
        <v>0</v>
      </c>
      <c r="AL38" s="280">
        <v>0</v>
      </c>
      <c r="AM38" s="280">
        <v>0</v>
      </c>
      <c r="AN38" s="280">
        <v>86</v>
      </c>
      <c r="AO38" s="280">
        <v>0</v>
      </c>
      <c r="AP38" s="280">
        <v>0</v>
      </c>
      <c r="AQ38" s="280">
        <f t="shared" si="9"/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v>0</v>
      </c>
      <c r="AW38" s="280">
        <v>0</v>
      </c>
      <c r="AX38" s="280">
        <f t="shared" si="10"/>
        <v>0</v>
      </c>
      <c r="AY38" s="280">
        <f t="shared" si="11"/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v>0</v>
      </c>
      <c r="BE38" s="280">
        <v>0</v>
      </c>
      <c r="BF38" s="280">
        <f t="shared" si="12"/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v>0</v>
      </c>
      <c r="BM38" s="280">
        <f t="shared" si="13"/>
        <v>0</v>
      </c>
      <c r="BN38" s="280">
        <f t="shared" si="14"/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f t="shared" si="15"/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16"/>
        <v>0</v>
      </c>
      <c r="CC38" s="280">
        <f t="shared" si="17"/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18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f t="shared" si="19"/>
        <v>0</v>
      </c>
      <c r="CR38" s="280">
        <f t="shared" si="20"/>
        <v>0</v>
      </c>
      <c r="CS38" s="280">
        <v>0</v>
      </c>
      <c r="CT38" s="280">
        <v>0</v>
      </c>
      <c r="CU38" s="280">
        <v>0</v>
      </c>
      <c r="CV38" s="280">
        <v>0</v>
      </c>
      <c r="CW38" s="280">
        <v>0</v>
      </c>
      <c r="CX38" s="280">
        <v>0</v>
      </c>
      <c r="CY38" s="280">
        <f t="shared" si="21"/>
        <v>0</v>
      </c>
      <c r="CZ38" s="280">
        <v>0</v>
      </c>
      <c r="DA38" s="280">
        <v>0</v>
      </c>
      <c r="DB38" s="280">
        <v>0</v>
      </c>
      <c r="DC38" s="280">
        <v>0</v>
      </c>
      <c r="DD38" s="280">
        <v>0</v>
      </c>
      <c r="DE38" s="280">
        <v>0</v>
      </c>
      <c r="DF38" s="280">
        <f t="shared" si="22"/>
        <v>0</v>
      </c>
      <c r="DG38" s="280">
        <f t="shared" si="23"/>
        <v>0</v>
      </c>
      <c r="DH38" s="280">
        <v>0</v>
      </c>
      <c r="DI38" s="280">
        <v>0</v>
      </c>
      <c r="DJ38" s="280">
        <v>0</v>
      </c>
      <c r="DK38" s="280">
        <v>0</v>
      </c>
      <c r="DL38" s="280">
        <v>0</v>
      </c>
      <c r="DM38" s="280">
        <v>0</v>
      </c>
      <c r="DN38" s="280">
        <f t="shared" si="24"/>
        <v>0</v>
      </c>
      <c r="DO38" s="280">
        <v>0</v>
      </c>
      <c r="DP38" s="280">
        <v>0</v>
      </c>
      <c r="DQ38" s="280">
        <v>0</v>
      </c>
      <c r="DR38" s="280">
        <v>0</v>
      </c>
      <c r="DS38" s="280">
        <v>0</v>
      </c>
      <c r="DT38" s="280">
        <v>0</v>
      </c>
      <c r="DU38" s="280">
        <f t="shared" si="25"/>
        <v>799</v>
      </c>
      <c r="DV38" s="280">
        <v>799</v>
      </c>
      <c r="DW38" s="280">
        <v>0</v>
      </c>
      <c r="DX38" s="280">
        <v>0</v>
      </c>
      <c r="DY38" s="280">
        <v>0</v>
      </c>
      <c r="DZ38" s="280">
        <f t="shared" si="26"/>
        <v>0</v>
      </c>
      <c r="EA38" s="280">
        <f t="shared" si="27"/>
        <v>0</v>
      </c>
      <c r="EB38" s="280">
        <v>0</v>
      </c>
      <c r="EC38" s="280">
        <v>0</v>
      </c>
      <c r="ED38" s="280">
        <v>0</v>
      </c>
      <c r="EE38" s="280">
        <v>0</v>
      </c>
      <c r="EF38" s="280">
        <v>0</v>
      </c>
      <c r="EG38" s="280">
        <v>0</v>
      </c>
      <c r="EH38" s="280">
        <f t="shared" si="28"/>
        <v>0</v>
      </c>
      <c r="EI38" s="280">
        <v>0</v>
      </c>
      <c r="EJ38" s="280">
        <v>0</v>
      </c>
      <c r="EK38" s="280">
        <v>0</v>
      </c>
      <c r="EL38" s="280">
        <v>0</v>
      </c>
      <c r="EM38" s="280">
        <v>0</v>
      </c>
      <c r="EN38" s="280">
        <v>0</v>
      </c>
    </row>
    <row r="39" spans="1:144" s="275" customFormat="1" ht="12" customHeight="1">
      <c r="A39" s="270" t="s">
        <v>502</v>
      </c>
      <c r="B39" s="271" t="s">
        <v>566</v>
      </c>
      <c r="C39" s="270" t="s">
        <v>567</v>
      </c>
      <c r="D39" s="280">
        <f t="shared" si="0"/>
        <v>15199</v>
      </c>
      <c r="E39" s="280">
        <f t="shared" si="1"/>
        <v>13534</v>
      </c>
      <c r="F39" s="280">
        <f t="shared" si="2"/>
        <v>11319</v>
      </c>
      <c r="G39" s="280">
        <v>0</v>
      </c>
      <c r="H39" s="280">
        <v>11319</v>
      </c>
      <c r="I39" s="277">
        <v>0</v>
      </c>
      <c r="J39" s="277">
        <v>0</v>
      </c>
      <c r="K39" s="280">
        <v>0</v>
      </c>
      <c r="L39" s="280">
        <v>0</v>
      </c>
      <c r="M39" s="280">
        <f t="shared" si="3"/>
        <v>2215</v>
      </c>
      <c r="N39" s="280">
        <v>0</v>
      </c>
      <c r="O39" s="280">
        <v>2215</v>
      </c>
      <c r="P39" s="280">
        <v>0</v>
      </c>
      <c r="Q39" s="280">
        <v>0</v>
      </c>
      <c r="R39" s="280">
        <v>0</v>
      </c>
      <c r="S39" s="280">
        <v>0</v>
      </c>
      <c r="T39" s="280">
        <f t="shared" si="4"/>
        <v>831</v>
      </c>
      <c r="U39" s="280">
        <f t="shared" si="5"/>
        <v>580</v>
      </c>
      <c r="V39" s="280">
        <v>0</v>
      </c>
      <c r="W39" s="280">
        <v>0</v>
      </c>
      <c r="X39" s="280">
        <v>554</v>
      </c>
      <c r="Y39" s="280">
        <v>0</v>
      </c>
      <c r="Z39" s="280">
        <v>0</v>
      </c>
      <c r="AA39" s="280">
        <v>26</v>
      </c>
      <c r="AB39" s="280">
        <f t="shared" si="6"/>
        <v>251</v>
      </c>
      <c r="AC39" s="280">
        <v>0</v>
      </c>
      <c r="AD39" s="280">
        <v>0</v>
      </c>
      <c r="AE39" s="280">
        <v>131</v>
      </c>
      <c r="AF39" s="280">
        <v>0</v>
      </c>
      <c r="AG39" s="280">
        <v>0</v>
      </c>
      <c r="AH39" s="280">
        <v>120</v>
      </c>
      <c r="AI39" s="280">
        <f t="shared" si="7"/>
        <v>0</v>
      </c>
      <c r="AJ39" s="280">
        <f t="shared" si="8"/>
        <v>0</v>
      </c>
      <c r="AK39" s="280">
        <v>0</v>
      </c>
      <c r="AL39" s="280">
        <v>0</v>
      </c>
      <c r="AM39" s="280">
        <v>0</v>
      </c>
      <c r="AN39" s="280">
        <v>0</v>
      </c>
      <c r="AO39" s="280">
        <v>0</v>
      </c>
      <c r="AP39" s="280">
        <v>0</v>
      </c>
      <c r="AQ39" s="280">
        <f t="shared" si="9"/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v>0</v>
      </c>
      <c r="AW39" s="280">
        <v>0</v>
      </c>
      <c r="AX39" s="280">
        <f t="shared" si="10"/>
        <v>0</v>
      </c>
      <c r="AY39" s="280">
        <f t="shared" si="11"/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v>0</v>
      </c>
      <c r="BE39" s="280">
        <v>0</v>
      </c>
      <c r="BF39" s="280">
        <f t="shared" si="12"/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v>0</v>
      </c>
      <c r="BM39" s="280">
        <f t="shared" si="13"/>
        <v>0</v>
      </c>
      <c r="BN39" s="280">
        <f t="shared" si="14"/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f t="shared" si="15"/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16"/>
        <v>0</v>
      </c>
      <c r="CC39" s="280">
        <f t="shared" si="17"/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18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f t="shared" si="19"/>
        <v>411</v>
      </c>
      <c r="CR39" s="280">
        <f t="shared" si="20"/>
        <v>411</v>
      </c>
      <c r="CS39" s="280">
        <v>0</v>
      </c>
      <c r="CT39" s="280">
        <v>0</v>
      </c>
      <c r="CU39" s="280">
        <v>141</v>
      </c>
      <c r="CV39" s="280">
        <v>270</v>
      </c>
      <c r="CW39" s="280">
        <v>0</v>
      </c>
      <c r="CX39" s="280">
        <v>0</v>
      </c>
      <c r="CY39" s="280">
        <f t="shared" si="21"/>
        <v>0</v>
      </c>
      <c r="CZ39" s="280">
        <v>0</v>
      </c>
      <c r="DA39" s="280">
        <v>0</v>
      </c>
      <c r="DB39" s="280">
        <v>0</v>
      </c>
      <c r="DC39" s="280">
        <v>0</v>
      </c>
      <c r="DD39" s="280">
        <v>0</v>
      </c>
      <c r="DE39" s="280">
        <v>0</v>
      </c>
      <c r="DF39" s="280">
        <f t="shared" si="22"/>
        <v>0</v>
      </c>
      <c r="DG39" s="280">
        <f t="shared" si="23"/>
        <v>0</v>
      </c>
      <c r="DH39" s="280">
        <v>0</v>
      </c>
      <c r="DI39" s="280">
        <v>0</v>
      </c>
      <c r="DJ39" s="280">
        <v>0</v>
      </c>
      <c r="DK39" s="280">
        <v>0</v>
      </c>
      <c r="DL39" s="280">
        <v>0</v>
      </c>
      <c r="DM39" s="280">
        <v>0</v>
      </c>
      <c r="DN39" s="280">
        <f t="shared" si="24"/>
        <v>0</v>
      </c>
      <c r="DO39" s="280">
        <v>0</v>
      </c>
      <c r="DP39" s="280">
        <v>0</v>
      </c>
      <c r="DQ39" s="280">
        <v>0</v>
      </c>
      <c r="DR39" s="280">
        <v>0</v>
      </c>
      <c r="DS39" s="280">
        <v>0</v>
      </c>
      <c r="DT39" s="280">
        <v>0</v>
      </c>
      <c r="DU39" s="280">
        <f t="shared" si="25"/>
        <v>423</v>
      </c>
      <c r="DV39" s="280">
        <v>412</v>
      </c>
      <c r="DW39" s="280">
        <v>0</v>
      </c>
      <c r="DX39" s="280">
        <v>11</v>
      </c>
      <c r="DY39" s="280">
        <v>0</v>
      </c>
      <c r="DZ39" s="280">
        <f t="shared" si="26"/>
        <v>0</v>
      </c>
      <c r="EA39" s="280">
        <f t="shared" si="27"/>
        <v>0</v>
      </c>
      <c r="EB39" s="280">
        <v>0</v>
      </c>
      <c r="EC39" s="280">
        <v>0</v>
      </c>
      <c r="ED39" s="280">
        <v>0</v>
      </c>
      <c r="EE39" s="280">
        <v>0</v>
      </c>
      <c r="EF39" s="280">
        <v>0</v>
      </c>
      <c r="EG39" s="280">
        <v>0</v>
      </c>
      <c r="EH39" s="280">
        <f t="shared" si="28"/>
        <v>0</v>
      </c>
      <c r="EI39" s="280">
        <v>0</v>
      </c>
      <c r="EJ39" s="280">
        <v>0</v>
      </c>
      <c r="EK39" s="280">
        <v>0</v>
      </c>
      <c r="EL39" s="280">
        <v>0</v>
      </c>
      <c r="EM39" s="280">
        <v>0</v>
      </c>
      <c r="EN39" s="280">
        <v>0</v>
      </c>
    </row>
    <row r="40" spans="1:144" s="275" customFormat="1" ht="12" customHeight="1">
      <c r="A40" s="270" t="s">
        <v>502</v>
      </c>
      <c r="B40" s="271" t="s">
        <v>568</v>
      </c>
      <c r="C40" s="270" t="s">
        <v>569</v>
      </c>
      <c r="D40" s="280">
        <f t="shared" si="0"/>
        <v>9224</v>
      </c>
      <c r="E40" s="280">
        <f t="shared" si="1"/>
        <v>8305</v>
      </c>
      <c r="F40" s="280">
        <f t="shared" si="2"/>
        <v>7830</v>
      </c>
      <c r="G40" s="280">
        <v>0</v>
      </c>
      <c r="H40" s="280">
        <v>7830</v>
      </c>
      <c r="I40" s="280">
        <v>0</v>
      </c>
      <c r="J40" s="280">
        <v>0</v>
      </c>
      <c r="K40" s="280">
        <v>0</v>
      </c>
      <c r="L40" s="280">
        <v>0</v>
      </c>
      <c r="M40" s="280">
        <f t="shared" si="3"/>
        <v>475</v>
      </c>
      <c r="N40" s="280">
        <v>0</v>
      </c>
      <c r="O40" s="280">
        <v>475</v>
      </c>
      <c r="P40" s="280">
        <v>0</v>
      </c>
      <c r="Q40" s="280">
        <v>0</v>
      </c>
      <c r="R40" s="280">
        <v>0</v>
      </c>
      <c r="S40" s="280">
        <v>0</v>
      </c>
      <c r="T40" s="280">
        <f t="shared" si="4"/>
        <v>50</v>
      </c>
      <c r="U40" s="280">
        <f t="shared" si="5"/>
        <v>0</v>
      </c>
      <c r="V40" s="280">
        <v>0</v>
      </c>
      <c r="W40" s="280">
        <v>0</v>
      </c>
      <c r="X40" s="280">
        <v>0</v>
      </c>
      <c r="Y40" s="280">
        <v>0</v>
      </c>
      <c r="Z40" s="280">
        <v>0</v>
      </c>
      <c r="AA40" s="280">
        <v>0</v>
      </c>
      <c r="AB40" s="280">
        <f t="shared" si="6"/>
        <v>50</v>
      </c>
      <c r="AC40" s="280">
        <v>0</v>
      </c>
      <c r="AD40" s="280">
        <v>0</v>
      </c>
      <c r="AE40" s="280">
        <v>50</v>
      </c>
      <c r="AF40" s="280">
        <v>0</v>
      </c>
      <c r="AG40" s="280">
        <v>0</v>
      </c>
      <c r="AH40" s="280">
        <v>0</v>
      </c>
      <c r="AI40" s="280">
        <f t="shared" si="7"/>
        <v>120</v>
      </c>
      <c r="AJ40" s="280">
        <f t="shared" si="8"/>
        <v>120</v>
      </c>
      <c r="AK40" s="280">
        <v>0</v>
      </c>
      <c r="AL40" s="280">
        <v>0</v>
      </c>
      <c r="AM40" s="280">
        <v>100</v>
      </c>
      <c r="AN40" s="280">
        <v>0</v>
      </c>
      <c r="AO40" s="280">
        <v>0</v>
      </c>
      <c r="AP40" s="280">
        <v>20</v>
      </c>
      <c r="AQ40" s="280">
        <f t="shared" si="9"/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v>0</v>
      </c>
      <c r="AW40" s="280">
        <v>0</v>
      </c>
      <c r="AX40" s="280">
        <f t="shared" si="10"/>
        <v>0</v>
      </c>
      <c r="AY40" s="280">
        <f t="shared" si="11"/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v>0</v>
      </c>
      <c r="BE40" s="280">
        <v>0</v>
      </c>
      <c r="BF40" s="280">
        <f t="shared" si="12"/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v>0</v>
      </c>
      <c r="BM40" s="280">
        <f t="shared" si="13"/>
        <v>0</v>
      </c>
      <c r="BN40" s="280">
        <f t="shared" si="14"/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f t="shared" si="15"/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16"/>
        <v>0</v>
      </c>
      <c r="CC40" s="280">
        <f t="shared" si="17"/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18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f t="shared" si="19"/>
        <v>564</v>
      </c>
      <c r="CR40" s="280">
        <f t="shared" si="20"/>
        <v>564</v>
      </c>
      <c r="CS40" s="280">
        <v>0</v>
      </c>
      <c r="CT40" s="280">
        <v>0</v>
      </c>
      <c r="CU40" s="280">
        <v>194</v>
      </c>
      <c r="CV40" s="280">
        <v>370</v>
      </c>
      <c r="CW40" s="280">
        <v>0</v>
      </c>
      <c r="CX40" s="280">
        <v>0</v>
      </c>
      <c r="CY40" s="280">
        <f t="shared" si="21"/>
        <v>0</v>
      </c>
      <c r="CZ40" s="280">
        <v>0</v>
      </c>
      <c r="DA40" s="280">
        <v>0</v>
      </c>
      <c r="DB40" s="280">
        <v>0</v>
      </c>
      <c r="DC40" s="280">
        <v>0</v>
      </c>
      <c r="DD40" s="280">
        <v>0</v>
      </c>
      <c r="DE40" s="280">
        <v>0</v>
      </c>
      <c r="DF40" s="280">
        <f t="shared" si="22"/>
        <v>0</v>
      </c>
      <c r="DG40" s="280">
        <f t="shared" si="23"/>
        <v>0</v>
      </c>
      <c r="DH40" s="280">
        <v>0</v>
      </c>
      <c r="DI40" s="280">
        <v>0</v>
      </c>
      <c r="DJ40" s="280">
        <v>0</v>
      </c>
      <c r="DK40" s="280">
        <v>0</v>
      </c>
      <c r="DL40" s="280">
        <v>0</v>
      </c>
      <c r="DM40" s="280">
        <v>0</v>
      </c>
      <c r="DN40" s="280">
        <f t="shared" si="24"/>
        <v>0</v>
      </c>
      <c r="DO40" s="280">
        <v>0</v>
      </c>
      <c r="DP40" s="280">
        <v>0</v>
      </c>
      <c r="DQ40" s="280">
        <v>0</v>
      </c>
      <c r="DR40" s="280">
        <v>0</v>
      </c>
      <c r="DS40" s="280">
        <v>0</v>
      </c>
      <c r="DT40" s="280">
        <v>0</v>
      </c>
      <c r="DU40" s="280">
        <f t="shared" si="25"/>
        <v>185</v>
      </c>
      <c r="DV40" s="280">
        <v>185</v>
      </c>
      <c r="DW40" s="280">
        <v>0</v>
      </c>
      <c r="DX40" s="280">
        <v>0</v>
      </c>
      <c r="DY40" s="280">
        <v>0</v>
      </c>
      <c r="DZ40" s="280">
        <f t="shared" si="26"/>
        <v>0</v>
      </c>
      <c r="EA40" s="280">
        <f t="shared" si="27"/>
        <v>0</v>
      </c>
      <c r="EB40" s="280">
        <v>0</v>
      </c>
      <c r="EC40" s="280">
        <v>0</v>
      </c>
      <c r="ED40" s="280">
        <v>0</v>
      </c>
      <c r="EE40" s="280">
        <v>0</v>
      </c>
      <c r="EF40" s="280">
        <v>0</v>
      </c>
      <c r="EG40" s="280">
        <v>0</v>
      </c>
      <c r="EH40" s="280">
        <f t="shared" si="28"/>
        <v>0</v>
      </c>
      <c r="EI40" s="280">
        <v>0</v>
      </c>
      <c r="EJ40" s="280">
        <v>0</v>
      </c>
      <c r="EK40" s="280">
        <v>0</v>
      </c>
      <c r="EL40" s="280">
        <v>0</v>
      </c>
      <c r="EM40" s="280">
        <v>0</v>
      </c>
      <c r="EN40" s="280">
        <v>0</v>
      </c>
    </row>
    <row r="41" spans="1:144" s="275" customFormat="1" ht="12" customHeight="1">
      <c r="A41" s="270" t="s">
        <v>502</v>
      </c>
      <c r="B41" s="271" t="s">
        <v>570</v>
      </c>
      <c r="C41" s="270" t="s">
        <v>571</v>
      </c>
      <c r="D41" s="280">
        <f t="shared" si="0"/>
        <v>9449</v>
      </c>
      <c r="E41" s="280">
        <f t="shared" si="1"/>
        <v>8337</v>
      </c>
      <c r="F41" s="280">
        <f t="shared" si="2"/>
        <v>7614</v>
      </c>
      <c r="G41" s="280">
        <v>0</v>
      </c>
      <c r="H41" s="280">
        <v>7614</v>
      </c>
      <c r="I41" s="280">
        <v>0</v>
      </c>
      <c r="J41" s="280">
        <v>0</v>
      </c>
      <c r="K41" s="280">
        <v>0</v>
      </c>
      <c r="L41" s="280">
        <v>0</v>
      </c>
      <c r="M41" s="280">
        <f t="shared" si="3"/>
        <v>723</v>
      </c>
      <c r="N41" s="280">
        <v>0</v>
      </c>
      <c r="O41" s="280">
        <v>723</v>
      </c>
      <c r="P41" s="280">
        <v>0</v>
      </c>
      <c r="Q41" s="280">
        <v>0</v>
      </c>
      <c r="R41" s="280">
        <v>0</v>
      </c>
      <c r="S41" s="280">
        <v>0</v>
      </c>
      <c r="T41" s="280">
        <f t="shared" si="4"/>
        <v>305</v>
      </c>
      <c r="U41" s="280">
        <f t="shared" si="5"/>
        <v>243</v>
      </c>
      <c r="V41" s="280">
        <v>0</v>
      </c>
      <c r="W41" s="280">
        <v>0</v>
      </c>
      <c r="X41" s="280">
        <v>214</v>
      </c>
      <c r="Y41" s="280">
        <v>0</v>
      </c>
      <c r="Z41" s="280">
        <v>0</v>
      </c>
      <c r="AA41" s="280">
        <v>29</v>
      </c>
      <c r="AB41" s="280">
        <f t="shared" si="6"/>
        <v>62</v>
      </c>
      <c r="AC41" s="280">
        <v>0</v>
      </c>
      <c r="AD41" s="280">
        <v>0</v>
      </c>
      <c r="AE41" s="280">
        <v>19</v>
      </c>
      <c r="AF41" s="280">
        <v>0</v>
      </c>
      <c r="AG41" s="280">
        <v>0</v>
      </c>
      <c r="AH41" s="280">
        <v>43</v>
      </c>
      <c r="AI41" s="280">
        <f t="shared" si="7"/>
        <v>0</v>
      </c>
      <c r="AJ41" s="280">
        <f t="shared" si="8"/>
        <v>0</v>
      </c>
      <c r="AK41" s="280">
        <v>0</v>
      </c>
      <c r="AL41" s="280">
        <v>0</v>
      </c>
      <c r="AM41" s="280">
        <v>0</v>
      </c>
      <c r="AN41" s="280">
        <v>0</v>
      </c>
      <c r="AO41" s="280">
        <v>0</v>
      </c>
      <c r="AP41" s="280">
        <v>0</v>
      </c>
      <c r="AQ41" s="280">
        <f t="shared" si="9"/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v>0</v>
      </c>
      <c r="AW41" s="280">
        <v>0</v>
      </c>
      <c r="AX41" s="280">
        <f t="shared" si="10"/>
        <v>0</v>
      </c>
      <c r="AY41" s="280">
        <f t="shared" si="11"/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v>0</v>
      </c>
      <c r="BE41" s="280">
        <v>0</v>
      </c>
      <c r="BF41" s="280">
        <f t="shared" si="12"/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v>0</v>
      </c>
      <c r="BM41" s="280">
        <f t="shared" si="13"/>
        <v>0</v>
      </c>
      <c r="BN41" s="280">
        <f t="shared" si="14"/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f t="shared" si="15"/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16"/>
        <v>0</v>
      </c>
      <c r="CC41" s="280">
        <f t="shared" si="17"/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18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f t="shared" si="19"/>
        <v>0</v>
      </c>
      <c r="CR41" s="280">
        <f t="shared" si="20"/>
        <v>0</v>
      </c>
      <c r="CS41" s="280">
        <v>0</v>
      </c>
      <c r="CT41" s="280">
        <v>0</v>
      </c>
      <c r="CU41" s="280">
        <v>0</v>
      </c>
      <c r="CV41" s="280">
        <v>0</v>
      </c>
      <c r="CW41" s="280">
        <v>0</v>
      </c>
      <c r="CX41" s="280">
        <v>0</v>
      </c>
      <c r="CY41" s="280">
        <f t="shared" si="21"/>
        <v>0</v>
      </c>
      <c r="CZ41" s="280">
        <v>0</v>
      </c>
      <c r="DA41" s="280">
        <v>0</v>
      </c>
      <c r="DB41" s="280">
        <v>0</v>
      </c>
      <c r="DC41" s="280">
        <v>0</v>
      </c>
      <c r="DD41" s="280">
        <v>0</v>
      </c>
      <c r="DE41" s="280">
        <v>0</v>
      </c>
      <c r="DF41" s="280">
        <f t="shared" si="22"/>
        <v>0</v>
      </c>
      <c r="DG41" s="280">
        <f t="shared" si="23"/>
        <v>0</v>
      </c>
      <c r="DH41" s="280">
        <v>0</v>
      </c>
      <c r="DI41" s="280">
        <v>0</v>
      </c>
      <c r="DJ41" s="280">
        <v>0</v>
      </c>
      <c r="DK41" s="280">
        <v>0</v>
      </c>
      <c r="DL41" s="280">
        <v>0</v>
      </c>
      <c r="DM41" s="280">
        <v>0</v>
      </c>
      <c r="DN41" s="280">
        <f t="shared" si="24"/>
        <v>0</v>
      </c>
      <c r="DO41" s="280">
        <v>0</v>
      </c>
      <c r="DP41" s="280">
        <v>0</v>
      </c>
      <c r="DQ41" s="280">
        <v>0</v>
      </c>
      <c r="DR41" s="280">
        <v>0</v>
      </c>
      <c r="DS41" s="280">
        <v>0</v>
      </c>
      <c r="DT41" s="280">
        <v>0</v>
      </c>
      <c r="DU41" s="280">
        <f t="shared" si="25"/>
        <v>807</v>
      </c>
      <c r="DV41" s="280">
        <v>807</v>
      </c>
      <c r="DW41" s="280">
        <v>0</v>
      </c>
      <c r="DX41" s="280">
        <v>0</v>
      </c>
      <c r="DY41" s="280">
        <v>0</v>
      </c>
      <c r="DZ41" s="280">
        <f t="shared" si="26"/>
        <v>0</v>
      </c>
      <c r="EA41" s="280">
        <f t="shared" si="27"/>
        <v>0</v>
      </c>
      <c r="EB41" s="280">
        <v>0</v>
      </c>
      <c r="EC41" s="280">
        <v>0</v>
      </c>
      <c r="ED41" s="280">
        <v>0</v>
      </c>
      <c r="EE41" s="280">
        <v>0</v>
      </c>
      <c r="EF41" s="280">
        <v>0</v>
      </c>
      <c r="EG41" s="280">
        <v>0</v>
      </c>
      <c r="EH41" s="280">
        <f t="shared" si="28"/>
        <v>0</v>
      </c>
      <c r="EI41" s="280">
        <v>0</v>
      </c>
      <c r="EJ41" s="280">
        <v>0</v>
      </c>
      <c r="EK41" s="280">
        <v>0</v>
      </c>
      <c r="EL41" s="280">
        <v>0</v>
      </c>
      <c r="EM41" s="280">
        <v>0</v>
      </c>
      <c r="EN41" s="280">
        <v>0</v>
      </c>
    </row>
    <row r="42" spans="1:144" s="275" customFormat="1" ht="12" customHeight="1">
      <c r="A42" s="270" t="s">
        <v>502</v>
      </c>
      <c r="B42" s="271" t="s">
        <v>572</v>
      </c>
      <c r="C42" s="270" t="s">
        <v>573</v>
      </c>
      <c r="D42" s="280">
        <f t="shared" si="0"/>
        <v>5800</v>
      </c>
      <c r="E42" s="280">
        <f t="shared" si="1"/>
        <v>4934</v>
      </c>
      <c r="F42" s="280">
        <f t="shared" si="2"/>
        <v>4587</v>
      </c>
      <c r="G42" s="280">
        <v>0</v>
      </c>
      <c r="H42" s="280">
        <v>4587</v>
      </c>
      <c r="I42" s="280">
        <v>0</v>
      </c>
      <c r="J42" s="280">
        <v>0</v>
      </c>
      <c r="K42" s="280">
        <v>0</v>
      </c>
      <c r="L42" s="280">
        <v>0</v>
      </c>
      <c r="M42" s="280">
        <f t="shared" si="3"/>
        <v>347</v>
      </c>
      <c r="N42" s="280">
        <v>0</v>
      </c>
      <c r="O42" s="280">
        <v>347</v>
      </c>
      <c r="P42" s="280">
        <v>0</v>
      </c>
      <c r="Q42" s="280">
        <v>0</v>
      </c>
      <c r="R42" s="280">
        <v>0</v>
      </c>
      <c r="S42" s="280">
        <v>0</v>
      </c>
      <c r="T42" s="280">
        <f t="shared" si="4"/>
        <v>462</v>
      </c>
      <c r="U42" s="280">
        <f t="shared" si="5"/>
        <v>421</v>
      </c>
      <c r="V42" s="280">
        <v>0</v>
      </c>
      <c r="W42" s="280">
        <v>0</v>
      </c>
      <c r="X42" s="280">
        <v>0</v>
      </c>
      <c r="Y42" s="280">
        <v>0</v>
      </c>
      <c r="Z42" s="280">
        <v>0</v>
      </c>
      <c r="AA42" s="280">
        <v>421</v>
      </c>
      <c r="AB42" s="280">
        <f t="shared" si="6"/>
        <v>41</v>
      </c>
      <c r="AC42" s="280">
        <v>0</v>
      </c>
      <c r="AD42" s="280">
        <v>0</v>
      </c>
      <c r="AE42" s="280">
        <v>0</v>
      </c>
      <c r="AF42" s="280">
        <v>0</v>
      </c>
      <c r="AG42" s="280">
        <v>0</v>
      </c>
      <c r="AH42" s="280">
        <v>41</v>
      </c>
      <c r="AI42" s="280">
        <f t="shared" si="7"/>
        <v>0</v>
      </c>
      <c r="AJ42" s="280">
        <f t="shared" si="8"/>
        <v>0</v>
      </c>
      <c r="AK42" s="280">
        <v>0</v>
      </c>
      <c r="AL42" s="280">
        <v>0</v>
      </c>
      <c r="AM42" s="280">
        <v>0</v>
      </c>
      <c r="AN42" s="280">
        <v>0</v>
      </c>
      <c r="AO42" s="280">
        <v>0</v>
      </c>
      <c r="AP42" s="280">
        <v>0</v>
      </c>
      <c r="AQ42" s="280">
        <f t="shared" si="9"/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v>0</v>
      </c>
      <c r="AW42" s="280">
        <v>0</v>
      </c>
      <c r="AX42" s="280">
        <f t="shared" si="10"/>
        <v>0</v>
      </c>
      <c r="AY42" s="280">
        <f t="shared" si="11"/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v>0</v>
      </c>
      <c r="BE42" s="280">
        <v>0</v>
      </c>
      <c r="BF42" s="280">
        <f t="shared" si="12"/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v>0</v>
      </c>
      <c r="BM42" s="280">
        <f t="shared" si="13"/>
        <v>0</v>
      </c>
      <c r="BN42" s="280">
        <f t="shared" si="14"/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f t="shared" si="15"/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16"/>
        <v>0</v>
      </c>
      <c r="CC42" s="280">
        <f t="shared" si="17"/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18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f t="shared" si="19"/>
        <v>404</v>
      </c>
      <c r="CR42" s="280">
        <f t="shared" si="20"/>
        <v>377</v>
      </c>
      <c r="CS42" s="280">
        <v>0</v>
      </c>
      <c r="CT42" s="280">
        <v>0</v>
      </c>
      <c r="CU42" s="280">
        <v>0</v>
      </c>
      <c r="CV42" s="280">
        <v>368</v>
      </c>
      <c r="CW42" s="280">
        <v>9</v>
      </c>
      <c r="CX42" s="280">
        <v>0</v>
      </c>
      <c r="CY42" s="280">
        <f t="shared" si="21"/>
        <v>27</v>
      </c>
      <c r="CZ42" s="280">
        <v>0</v>
      </c>
      <c r="DA42" s="280">
        <v>0</v>
      </c>
      <c r="DB42" s="280">
        <v>0</v>
      </c>
      <c r="DC42" s="280">
        <v>27</v>
      </c>
      <c r="DD42" s="280">
        <v>0</v>
      </c>
      <c r="DE42" s="280">
        <v>0</v>
      </c>
      <c r="DF42" s="280">
        <f t="shared" si="22"/>
        <v>0</v>
      </c>
      <c r="DG42" s="280">
        <f t="shared" si="23"/>
        <v>0</v>
      </c>
      <c r="DH42" s="280">
        <v>0</v>
      </c>
      <c r="DI42" s="280">
        <v>0</v>
      </c>
      <c r="DJ42" s="280">
        <v>0</v>
      </c>
      <c r="DK42" s="280">
        <v>0</v>
      </c>
      <c r="DL42" s="280">
        <v>0</v>
      </c>
      <c r="DM42" s="280">
        <v>0</v>
      </c>
      <c r="DN42" s="280">
        <f t="shared" si="24"/>
        <v>0</v>
      </c>
      <c r="DO42" s="280">
        <v>0</v>
      </c>
      <c r="DP42" s="280">
        <v>0</v>
      </c>
      <c r="DQ42" s="280">
        <v>0</v>
      </c>
      <c r="DR42" s="280">
        <v>0</v>
      </c>
      <c r="DS42" s="280">
        <v>0</v>
      </c>
      <c r="DT42" s="280">
        <v>0</v>
      </c>
      <c r="DU42" s="280">
        <f t="shared" si="25"/>
        <v>0</v>
      </c>
      <c r="DV42" s="280">
        <v>0</v>
      </c>
      <c r="DW42" s="280">
        <v>0</v>
      </c>
      <c r="DX42" s="280">
        <v>0</v>
      </c>
      <c r="DY42" s="280">
        <v>0</v>
      </c>
      <c r="DZ42" s="280">
        <f t="shared" si="26"/>
        <v>0</v>
      </c>
      <c r="EA42" s="280">
        <f t="shared" si="27"/>
        <v>0</v>
      </c>
      <c r="EB42" s="280">
        <v>0</v>
      </c>
      <c r="EC42" s="280">
        <v>0</v>
      </c>
      <c r="ED42" s="280">
        <v>0</v>
      </c>
      <c r="EE42" s="280">
        <v>0</v>
      </c>
      <c r="EF42" s="280">
        <v>0</v>
      </c>
      <c r="EG42" s="280">
        <v>0</v>
      </c>
      <c r="EH42" s="280">
        <f t="shared" si="28"/>
        <v>0</v>
      </c>
      <c r="EI42" s="280">
        <v>0</v>
      </c>
      <c r="EJ42" s="280">
        <v>0</v>
      </c>
      <c r="EK42" s="280">
        <v>0</v>
      </c>
      <c r="EL42" s="280">
        <v>0</v>
      </c>
      <c r="EM42" s="280">
        <v>0</v>
      </c>
      <c r="EN42" s="280">
        <v>0</v>
      </c>
    </row>
    <row r="43" spans="1:144" s="275" customFormat="1" ht="12" customHeight="1">
      <c r="A43" s="270" t="s">
        <v>502</v>
      </c>
      <c r="B43" s="271" t="s">
        <v>574</v>
      </c>
      <c r="C43" s="270" t="s">
        <v>575</v>
      </c>
      <c r="D43" s="280">
        <f t="shared" si="0"/>
        <v>13482</v>
      </c>
      <c r="E43" s="280">
        <f t="shared" si="1"/>
        <v>9482</v>
      </c>
      <c r="F43" s="280">
        <f t="shared" si="2"/>
        <v>8412</v>
      </c>
      <c r="G43" s="280">
        <v>0</v>
      </c>
      <c r="H43" s="280">
        <v>8412</v>
      </c>
      <c r="I43" s="280">
        <v>0</v>
      </c>
      <c r="J43" s="280">
        <v>0</v>
      </c>
      <c r="K43" s="280">
        <v>0</v>
      </c>
      <c r="L43" s="280">
        <v>0</v>
      </c>
      <c r="M43" s="280">
        <f t="shared" si="3"/>
        <v>1070</v>
      </c>
      <c r="N43" s="280">
        <v>0</v>
      </c>
      <c r="O43" s="280">
        <v>1070</v>
      </c>
      <c r="P43" s="280">
        <v>0</v>
      </c>
      <c r="Q43" s="280">
        <v>0</v>
      </c>
      <c r="R43" s="280">
        <v>0</v>
      </c>
      <c r="S43" s="280">
        <v>0</v>
      </c>
      <c r="T43" s="280">
        <f t="shared" si="4"/>
        <v>905</v>
      </c>
      <c r="U43" s="280">
        <f t="shared" si="5"/>
        <v>702</v>
      </c>
      <c r="V43" s="280">
        <v>0</v>
      </c>
      <c r="W43" s="280">
        <v>0</v>
      </c>
      <c r="X43" s="280">
        <v>702</v>
      </c>
      <c r="Y43" s="280">
        <v>0</v>
      </c>
      <c r="Z43" s="280">
        <v>0</v>
      </c>
      <c r="AA43" s="280">
        <v>0</v>
      </c>
      <c r="AB43" s="280">
        <f t="shared" si="6"/>
        <v>203</v>
      </c>
      <c r="AC43" s="280">
        <v>0</v>
      </c>
      <c r="AD43" s="280">
        <v>0</v>
      </c>
      <c r="AE43" s="280">
        <v>203</v>
      </c>
      <c r="AF43" s="280">
        <v>0</v>
      </c>
      <c r="AG43" s="280">
        <v>0</v>
      </c>
      <c r="AH43" s="280">
        <v>0</v>
      </c>
      <c r="AI43" s="280">
        <f t="shared" si="7"/>
        <v>587</v>
      </c>
      <c r="AJ43" s="280">
        <f t="shared" si="8"/>
        <v>0</v>
      </c>
      <c r="AK43" s="280">
        <v>0</v>
      </c>
      <c r="AL43" s="280">
        <v>0</v>
      </c>
      <c r="AM43" s="280">
        <v>0</v>
      </c>
      <c r="AN43" s="280">
        <v>0</v>
      </c>
      <c r="AO43" s="280">
        <v>0</v>
      </c>
      <c r="AP43" s="280">
        <v>0</v>
      </c>
      <c r="AQ43" s="280">
        <f t="shared" si="9"/>
        <v>587</v>
      </c>
      <c r="AR43" s="280">
        <v>0</v>
      </c>
      <c r="AS43" s="280">
        <v>587</v>
      </c>
      <c r="AT43" s="280">
        <v>0</v>
      </c>
      <c r="AU43" s="280">
        <v>0</v>
      </c>
      <c r="AV43" s="280">
        <v>0</v>
      </c>
      <c r="AW43" s="280">
        <v>0</v>
      </c>
      <c r="AX43" s="280">
        <f t="shared" si="10"/>
        <v>0</v>
      </c>
      <c r="AY43" s="280">
        <f t="shared" si="11"/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v>0</v>
      </c>
      <c r="BE43" s="280">
        <v>0</v>
      </c>
      <c r="BF43" s="280">
        <f t="shared" si="12"/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v>0</v>
      </c>
      <c r="BM43" s="280">
        <f t="shared" si="13"/>
        <v>0</v>
      </c>
      <c r="BN43" s="280">
        <f t="shared" si="14"/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f t="shared" si="15"/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f t="shared" si="16"/>
        <v>0</v>
      </c>
      <c r="CC43" s="280">
        <f t="shared" si="17"/>
        <v>0</v>
      </c>
      <c r="CD43" s="280">
        <v>0</v>
      </c>
      <c r="CE43" s="280">
        <v>0</v>
      </c>
      <c r="CF43" s="280">
        <v>0</v>
      </c>
      <c r="CG43" s="280">
        <v>0</v>
      </c>
      <c r="CH43" s="280">
        <v>0</v>
      </c>
      <c r="CI43" s="280">
        <v>0</v>
      </c>
      <c r="CJ43" s="280">
        <f t="shared" si="18"/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f t="shared" si="19"/>
        <v>875</v>
      </c>
      <c r="CR43" s="280">
        <f t="shared" si="20"/>
        <v>770</v>
      </c>
      <c r="CS43" s="280">
        <v>0</v>
      </c>
      <c r="CT43" s="280">
        <v>0</v>
      </c>
      <c r="CU43" s="280">
        <v>0</v>
      </c>
      <c r="CV43" s="280">
        <v>770</v>
      </c>
      <c r="CW43" s="280">
        <v>0</v>
      </c>
      <c r="CX43" s="280">
        <v>0</v>
      </c>
      <c r="CY43" s="280">
        <f t="shared" si="21"/>
        <v>105</v>
      </c>
      <c r="CZ43" s="280">
        <v>0</v>
      </c>
      <c r="DA43" s="280">
        <v>0</v>
      </c>
      <c r="DB43" s="280">
        <v>0</v>
      </c>
      <c r="DC43" s="280">
        <v>105</v>
      </c>
      <c r="DD43" s="280">
        <v>0</v>
      </c>
      <c r="DE43" s="280">
        <v>0</v>
      </c>
      <c r="DF43" s="280">
        <f t="shared" si="22"/>
        <v>0</v>
      </c>
      <c r="DG43" s="280">
        <f t="shared" si="23"/>
        <v>0</v>
      </c>
      <c r="DH43" s="280">
        <v>0</v>
      </c>
      <c r="DI43" s="280">
        <v>0</v>
      </c>
      <c r="DJ43" s="280">
        <v>0</v>
      </c>
      <c r="DK43" s="280">
        <v>0</v>
      </c>
      <c r="DL43" s="280">
        <v>0</v>
      </c>
      <c r="DM43" s="280">
        <v>0</v>
      </c>
      <c r="DN43" s="280">
        <f t="shared" si="24"/>
        <v>0</v>
      </c>
      <c r="DO43" s="280">
        <v>0</v>
      </c>
      <c r="DP43" s="280">
        <v>0</v>
      </c>
      <c r="DQ43" s="280">
        <v>0</v>
      </c>
      <c r="DR43" s="280">
        <v>0</v>
      </c>
      <c r="DS43" s="280">
        <v>0</v>
      </c>
      <c r="DT43" s="280">
        <v>0</v>
      </c>
      <c r="DU43" s="280">
        <f t="shared" si="25"/>
        <v>1633</v>
      </c>
      <c r="DV43" s="280">
        <v>1437</v>
      </c>
      <c r="DW43" s="280">
        <v>0</v>
      </c>
      <c r="DX43" s="280">
        <v>196</v>
      </c>
      <c r="DY43" s="280">
        <v>0</v>
      </c>
      <c r="DZ43" s="280">
        <f t="shared" si="26"/>
        <v>0</v>
      </c>
      <c r="EA43" s="280">
        <f t="shared" si="27"/>
        <v>0</v>
      </c>
      <c r="EB43" s="280">
        <v>0</v>
      </c>
      <c r="EC43" s="280">
        <v>0</v>
      </c>
      <c r="ED43" s="280">
        <v>0</v>
      </c>
      <c r="EE43" s="280">
        <v>0</v>
      </c>
      <c r="EF43" s="280">
        <v>0</v>
      </c>
      <c r="EG43" s="280">
        <v>0</v>
      </c>
      <c r="EH43" s="280">
        <f t="shared" si="28"/>
        <v>0</v>
      </c>
      <c r="EI43" s="280">
        <v>0</v>
      </c>
      <c r="EJ43" s="280">
        <v>0</v>
      </c>
      <c r="EK43" s="280">
        <v>0</v>
      </c>
      <c r="EL43" s="280">
        <v>0</v>
      </c>
      <c r="EM43" s="280">
        <v>0</v>
      </c>
      <c r="EN43" s="280">
        <v>0</v>
      </c>
    </row>
    <row r="44" spans="1:144" s="275" customFormat="1" ht="12" customHeight="1">
      <c r="A44" s="270" t="s">
        <v>502</v>
      </c>
      <c r="B44" s="271" t="s">
        <v>576</v>
      </c>
      <c r="C44" s="270" t="s">
        <v>577</v>
      </c>
      <c r="D44" s="280">
        <f t="shared" si="0"/>
        <v>5830</v>
      </c>
      <c r="E44" s="280">
        <f t="shared" si="1"/>
        <v>4719</v>
      </c>
      <c r="F44" s="280">
        <f t="shared" si="2"/>
        <v>3963</v>
      </c>
      <c r="G44" s="280">
        <v>0</v>
      </c>
      <c r="H44" s="280">
        <v>3963</v>
      </c>
      <c r="I44" s="280">
        <v>0</v>
      </c>
      <c r="J44" s="280">
        <v>0</v>
      </c>
      <c r="K44" s="280">
        <v>0</v>
      </c>
      <c r="L44" s="280">
        <v>0</v>
      </c>
      <c r="M44" s="280">
        <f t="shared" si="3"/>
        <v>756</v>
      </c>
      <c r="N44" s="280">
        <v>0</v>
      </c>
      <c r="O44" s="280">
        <v>756</v>
      </c>
      <c r="P44" s="280">
        <v>0</v>
      </c>
      <c r="Q44" s="280">
        <v>0</v>
      </c>
      <c r="R44" s="280">
        <v>0</v>
      </c>
      <c r="S44" s="280">
        <v>0</v>
      </c>
      <c r="T44" s="280">
        <f t="shared" si="4"/>
        <v>261</v>
      </c>
      <c r="U44" s="280">
        <f t="shared" si="5"/>
        <v>219</v>
      </c>
      <c r="V44" s="280">
        <v>0</v>
      </c>
      <c r="W44" s="280">
        <v>0</v>
      </c>
      <c r="X44" s="280">
        <v>120</v>
      </c>
      <c r="Y44" s="280">
        <v>99</v>
      </c>
      <c r="Z44" s="280">
        <v>0</v>
      </c>
      <c r="AA44" s="280">
        <v>0</v>
      </c>
      <c r="AB44" s="280">
        <f t="shared" si="6"/>
        <v>42</v>
      </c>
      <c r="AC44" s="280">
        <v>0</v>
      </c>
      <c r="AD44" s="280">
        <v>0</v>
      </c>
      <c r="AE44" s="280">
        <v>23</v>
      </c>
      <c r="AF44" s="280">
        <v>19</v>
      </c>
      <c r="AG44" s="280">
        <v>0</v>
      </c>
      <c r="AH44" s="280">
        <v>0</v>
      </c>
      <c r="AI44" s="280">
        <f t="shared" si="7"/>
        <v>0</v>
      </c>
      <c r="AJ44" s="280">
        <f t="shared" si="8"/>
        <v>0</v>
      </c>
      <c r="AK44" s="280">
        <v>0</v>
      </c>
      <c r="AL44" s="280">
        <v>0</v>
      </c>
      <c r="AM44" s="280">
        <v>0</v>
      </c>
      <c r="AN44" s="280">
        <v>0</v>
      </c>
      <c r="AO44" s="280">
        <v>0</v>
      </c>
      <c r="AP44" s="280">
        <v>0</v>
      </c>
      <c r="AQ44" s="280">
        <f t="shared" si="9"/>
        <v>0</v>
      </c>
      <c r="AR44" s="280">
        <v>0</v>
      </c>
      <c r="AS44" s="280">
        <v>0</v>
      </c>
      <c r="AT44" s="280">
        <v>0</v>
      </c>
      <c r="AU44" s="280">
        <v>0</v>
      </c>
      <c r="AV44" s="280">
        <v>0</v>
      </c>
      <c r="AW44" s="280">
        <v>0</v>
      </c>
      <c r="AX44" s="280">
        <f t="shared" si="10"/>
        <v>0</v>
      </c>
      <c r="AY44" s="280">
        <f t="shared" si="11"/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v>0</v>
      </c>
      <c r="BE44" s="280">
        <v>0</v>
      </c>
      <c r="BF44" s="280">
        <f t="shared" si="12"/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v>0</v>
      </c>
      <c r="BM44" s="280">
        <f t="shared" si="13"/>
        <v>0</v>
      </c>
      <c r="BN44" s="280">
        <f t="shared" si="14"/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v>0</v>
      </c>
      <c r="BU44" s="280">
        <f t="shared" si="15"/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f t="shared" si="16"/>
        <v>0</v>
      </c>
      <c r="CC44" s="280">
        <f t="shared" si="17"/>
        <v>0</v>
      </c>
      <c r="CD44" s="280">
        <v>0</v>
      </c>
      <c r="CE44" s="280">
        <v>0</v>
      </c>
      <c r="CF44" s="280">
        <v>0</v>
      </c>
      <c r="CG44" s="280">
        <v>0</v>
      </c>
      <c r="CH44" s="280">
        <v>0</v>
      </c>
      <c r="CI44" s="280">
        <v>0</v>
      </c>
      <c r="CJ44" s="280">
        <f t="shared" si="18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f t="shared" si="19"/>
        <v>164</v>
      </c>
      <c r="CR44" s="280">
        <f t="shared" si="20"/>
        <v>138</v>
      </c>
      <c r="CS44" s="280">
        <v>0</v>
      </c>
      <c r="CT44" s="280">
        <v>0</v>
      </c>
      <c r="CU44" s="280">
        <v>0</v>
      </c>
      <c r="CV44" s="280">
        <v>27</v>
      </c>
      <c r="CW44" s="280">
        <v>0</v>
      </c>
      <c r="CX44" s="280">
        <v>111</v>
      </c>
      <c r="CY44" s="280">
        <f t="shared" si="21"/>
        <v>26</v>
      </c>
      <c r="CZ44" s="280">
        <v>0</v>
      </c>
      <c r="DA44" s="280">
        <v>0</v>
      </c>
      <c r="DB44" s="280">
        <v>0</v>
      </c>
      <c r="DC44" s="280">
        <v>5</v>
      </c>
      <c r="DD44" s="280">
        <v>0</v>
      </c>
      <c r="DE44" s="280">
        <v>21</v>
      </c>
      <c r="DF44" s="280">
        <f t="shared" si="22"/>
        <v>0</v>
      </c>
      <c r="DG44" s="280">
        <f t="shared" si="23"/>
        <v>0</v>
      </c>
      <c r="DH44" s="280">
        <v>0</v>
      </c>
      <c r="DI44" s="280">
        <v>0</v>
      </c>
      <c r="DJ44" s="280">
        <v>0</v>
      </c>
      <c r="DK44" s="280">
        <v>0</v>
      </c>
      <c r="DL44" s="280">
        <v>0</v>
      </c>
      <c r="DM44" s="280">
        <v>0</v>
      </c>
      <c r="DN44" s="280">
        <f t="shared" si="24"/>
        <v>0</v>
      </c>
      <c r="DO44" s="280">
        <v>0</v>
      </c>
      <c r="DP44" s="280">
        <v>0</v>
      </c>
      <c r="DQ44" s="280">
        <v>0</v>
      </c>
      <c r="DR44" s="280">
        <v>0</v>
      </c>
      <c r="DS44" s="280">
        <v>0</v>
      </c>
      <c r="DT44" s="280">
        <v>0</v>
      </c>
      <c r="DU44" s="280">
        <f t="shared" si="25"/>
        <v>686</v>
      </c>
      <c r="DV44" s="280">
        <v>575</v>
      </c>
      <c r="DW44" s="280">
        <v>0</v>
      </c>
      <c r="DX44" s="280">
        <v>111</v>
      </c>
      <c r="DY44" s="280">
        <v>0</v>
      </c>
      <c r="DZ44" s="280">
        <f t="shared" si="26"/>
        <v>0</v>
      </c>
      <c r="EA44" s="280">
        <f t="shared" si="27"/>
        <v>0</v>
      </c>
      <c r="EB44" s="280">
        <v>0</v>
      </c>
      <c r="EC44" s="280">
        <v>0</v>
      </c>
      <c r="ED44" s="280">
        <v>0</v>
      </c>
      <c r="EE44" s="280">
        <v>0</v>
      </c>
      <c r="EF44" s="280">
        <v>0</v>
      </c>
      <c r="EG44" s="280">
        <v>0</v>
      </c>
      <c r="EH44" s="280">
        <f t="shared" si="28"/>
        <v>0</v>
      </c>
      <c r="EI44" s="280">
        <v>0</v>
      </c>
      <c r="EJ44" s="280">
        <v>0</v>
      </c>
      <c r="EK44" s="280">
        <v>0</v>
      </c>
      <c r="EL44" s="280">
        <v>0</v>
      </c>
      <c r="EM44" s="280">
        <v>0</v>
      </c>
      <c r="EN44" s="280">
        <v>0</v>
      </c>
    </row>
    <row r="45" spans="1:144" s="275" customFormat="1" ht="12" customHeight="1">
      <c r="A45" s="270" t="s">
        <v>502</v>
      </c>
      <c r="B45" s="271" t="s">
        <v>578</v>
      </c>
      <c r="C45" s="270" t="s">
        <v>579</v>
      </c>
      <c r="D45" s="280">
        <f t="shared" si="0"/>
        <v>5447</v>
      </c>
      <c r="E45" s="280">
        <f t="shared" si="1"/>
        <v>4699</v>
      </c>
      <c r="F45" s="280">
        <f t="shared" si="2"/>
        <v>4616</v>
      </c>
      <c r="G45" s="280">
        <v>0</v>
      </c>
      <c r="H45" s="280">
        <v>4616</v>
      </c>
      <c r="I45" s="280">
        <v>0</v>
      </c>
      <c r="J45" s="280">
        <v>0</v>
      </c>
      <c r="K45" s="280">
        <v>0</v>
      </c>
      <c r="L45" s="280">
        <v>0</v>
      </c>
      <c r="M45" s="280">
        <f t="shared" si="3"/>
        <v>83</v>
      </c>
      <c r="N45" s="280">
        <v>0</v>
      </c>
      <c r="O45" s="280">
        <v>83</v>
      </c>
      <c r="P45" s="280">
        <v>0</v>
      </c>
      <c r="Q45" s="280">
        <v>0</v>
      </c>
      <c r="R45" s="280">
        <v>0</v>
      </c>
      <c r="S45" s="280">
        <v>0</v>
      </c>
      <c r="T45" s="280">
        <f t="shared" si="4"/>
        <v>369</v>
      </c>
      <c r="U45" s="280">
        <f t="shared" si="5"/>
        <v>151</v>
      </c>
      <c r="V45" s="280">
        <v>0</v>
      </c>
      <c r="W45" s="280">
        <v>0</v>
      </c>
      <c r="X45" s="280">
        <v>0</v>
      </c>
      <c r="Y45" s="280">
        <v>0</v>
      </c>
      <c r="Z45" s="280">
        <v>0</v>
      </c>
      <c r="AA45" s="280">
        <v>151</v>
      </c>
      <c r="AB45" s="280">
        <f t="shared" si="6"/>
        <v>218</v>
      </c>
      <c r="AC45" s="280">
        <v>0</v>
      </c>
      <c r="AD45" s="280">
        <v>0</v>
      </c>
      <c r="AE45" s="280">
        <v>0</v>
      </c>
      <c r="AF45" s="280">
        <v>0</v>
      </c>
      <c r="AG45" s="280">
        <v>0</v>
      </c>
      <c r="AH45" s="280">
        <v>218</v>
      </c>
      <c r="AI45" s="280">
        <f t="shared" si="7"/>
        <v>0</v>
      </c>
      <c r="AJ45" s="280">
        <f t="shared" si="8"/>
        <v>0</v>
      </c>
      <c r="AK45" s="280">
        <v>0</v>
      </c>
      <c r="AL45" s="280">
        <v>0</v>
      </c>
      <c r="AM45" s="280">
        <v>0</v>
      </c>
      <c r="AN45" s="280">
        <v>0</v>
      </c>
      <c r="AO45" s="280">
        <v>0</v>
      </c>
      <c r="AP45" s="280">
        <v>0</v>
      </c>
      <c r="AQ45" s="280">
        <f t="shared" si="9"/>
        <v>0</v>
      </c>
      <c r="AR45" s="280">
        <v>0</v>
      </c>
      <c r="AS45" s="280">
        <v>0</v>
      </c>
      <c r="AT45" s="280">
        <v>0</v>
      </c>
      <c r="AU45" s="280">
        <v>0</v>
      </c>
      <c r="AV45" s="280">
        <v>0</v>
      </c>
      <c r="AW45" s="280">
        <v>0</v>
      </c>
      <c r="AX45" s="280">
        <f t="shared" si="10"/>
        <v>0</v>
      </c>
      <c r="AY45" s="280">
        <f t="shared" si="11"/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v>0</v>
      </c>
      <c r="BE45" s="280">
        <v>0</v>
      </c>
      <c r="BF45" s="280">
        <f t="shared" si="12"/>
        <v>0</v>
      </c>
      <c r="BG45" s="280">
        <v>0</v>
      </c>
      <c r="BH45" s="280">
        <v>0</v>
      </c>
      <c r="BI45" s="280">
        <v>0</v>
      </c>
      <c r="BJ45" s="280">
        <v>0</v>
      </c>
      <c r="BK45" s="280">
        <v>0</v>
      </c>
      <c r="BL45" s="280">
        <v>0</v>
      </c>
      <c r="BM45" s="280">
        <f t="shared" si="13"/>
        <v>0</v>
      </c>
      <c r="BN45" s="280">
        <f t="shared" si="14"/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v>0</v>
      </c>
      <c r="BU45" s="280">
        <f t="shared" si="15"/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>
        <f t="shared" si="16"/>
        <v>0</v>
      </c>
      <c r="CC45" s="280">
        <f t="shared" si="17"/>
        <v>0</v>
      </c>
      <c r="CD45" s="280">
        <v>0</v>
      </c>
      <c r="CE45" s="280">
        <v>0</v>
      </c>
      <c r="CF45" s="280">
        <v>0</v>
      </c>
      <c r="CG45" s="280">
        <v>0</v>
      </c>
      <c r="CH45" s="280">
        <v>0</v>
      </c>
      <c r="CI45" s="280">
        <v>0</v>
      </c>
      <c r="CJ45" s="280">
        <f t="shared" si="18"/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f t="shared" si="19"/>
        <v>0</v>
      </c>
      <c r="CR45" s="280">
        <f t="shared" si="20"/>
        <v>0</v>
      </c>
      <c r="CS45" s="280">
        <v>0</v>
      </c>
      <c r="CT45" s="280">
        <v>0</v>
      </c>
      <c r="CU45" s="280">
        <v>0</v>
      </c>
      <c r="CV45" s="280">
        <v>0</v>
      </c>
      <c r="CW45" s="280">
        <v>0</v>
      </c>
      <c r="CX45" s="280">
        <v>0</v>
      </c>
      <c r="CY45" s="280">
        <f t="shared" si="21"/>
        <v>0</v>
      </c>
      <c r="CZ45" s="280">
        <v>0</v>
      </c>
      <c r="DA45" s="280">
        <v>0</v>
      </c>
      <c r="DB45" s="280">
        <v>0</v>
      </c>
      <c r="DC45" s="280">
        <v>0</v>
      </c>
      <c r="DD45" s="280">
        <v>0</v>
      </c>
      <c r="DE45" s="280">
        <v>0</v>
      </c>
      <c r="DF45" s="280">
        <f t="shared" si="22"/>
        <v>313</v>
      </c>
      <c r="DG45" s="280">
        <f t="shared" si="23"/>
        <v>307</v>
      </c>
      <c r="DH45" s="280">
        <v>0</v>
      </c>
      <c r="DI45" s="280">
        <v>0</v>
      </c>
      <c r="DJ45" s="280">
        <v>307</v>
      </c>
      <c r="DK45" s="280">
        <v>0</v>
      </c>
      <c r="DL45" s="280">
        <v>0</v>
      </c>
      <c r="DM45" s="280">
        <v>0</v>
      </c>
      <c r="DN45" s="280">
        <f t="shared" si="24"/>
        <v>6</v>
      </c>
      <c r="DO45" s="280">
        <v>0</v>
      </c>
      <c r="DP45" s="280">
        <v>0</v>
      </c>
      <c r="DQ45" s="280">
        <v>6</v>
      </c>
      <c r="DR45" s="280">
        <v>0</v>
      </c>
      <c r="DS45" s="280">
        <v>0</v>
      </c>
      <c r="DT45" s="280">
        <v>0</v>
      </c>
      <c r="DU45" s="280">
        <f t="shared" si="25"/>
        <v>66</v>
      </c>
      <c r="DV45" s="280">
        <v>22</v>
      </c>
      <c r="DW45" s="280">
        <v>34</v>
      </c>
      <c r="DX45" s="280">
        <v>0</v>
      </c>
      <c r="DY45" s="280">
        <v>10</v>
      </c>
      <c r="DZ45" s="280">
        <f t="shared" si="26"/>
        <v>0</v>
      </c>
      <c r="EA45" s="280">
        <f t="shared" si="27"/>
        <v>0</v>
      </c>
      <c r="EB45" s="280">
        <v>0</v>
      </c>
      <c r="EC45" s="280">
        <v>0</v>
      </c>
      <c r="ED45" s="280">
        <v>0</v>
      </c>
      <c r="EE45" s="280">
        <v>0</v>
      </c>
      <c r="EF45" s="280">
        <v>0</v>
      </c>
      <c r="EG45" s="280">
        <v>0</v>
      </c>
      <c r="EH45" s="280">
        <f t="shared" si="28"/>
        <v>0</v>
      </c>
      <c r="EI45" s="280">
        <v>0</v>
      </c>
      <c r="EJ45" s="280">
        <v>0</v>
      </c>
      <c r="EK45" s="280">
        <v>0</v>
      </c>
      <c r="EL45" s="280">
        <v>0</v>
      </c>
      <c r="EM45" s="280">
        <v>0</v>
      </c>
      <c r="EN45" s="280">
        <v>0</v>
      </c>
    </row>
    <row r="46" spans="1:144" s="275" customFormat="1" ht="12" customHeight="1">
      <c r="A46" s="270" t="s">
        <v>502</v>
      </c>
      <c r="B46" s="271" t="s">
        <v>580</v>
      </c>
      <c r="C46" s="270" t="s">
        <v>581</v>
      </c>
      <c r="D46" s="280">
        <f t="shared" si="0"/>
        <v>18774</v>
      </c>
      <c r="E46" s="280">
        <f t="shared" si="1"/>
        <v>16197</v>
      </c>
      <c r="F46" s="280">
        <f t="shared" si="2"/>
        <v>14832</v>
      </c>
      <c r="G46" s="280">
        <v>0</v>
      </c>
      <c r="H46" s="280">
        <v>14832</v>
      </c>
      <c r="I46" s="280">
        <v>0</v>
      </c>
      <c r="J46" s="280">
        <v>0</v>
      </c>
      <c r="K46" s="280">
        <v>0</v>
      </c>
      <c r="L46" s="280">
        <v>0</v>
      </c>
      <c r="M46" s="280">
        <f t="shared" si="3"/>
        <v>1365</v>
      </c>
      <c r="N46" s="280">
        <v>0</v>
      </c>
      <c r="O46" s="280">
        <v>1365</v>
      </c>
      <c r="P46" s="280">
        <v>0</v>
      </c>
      <c r="Q46" s="280">
        <v>0</v>
      </c>
      <c r="R46" s="280">
        <v>0</v>
      </c>
      <c r="S46" s="280">
        <v>0</v>
      </c>
      <c r="T46" s="280">
        <f t="shared" si="4"/>
        <v>1767</v>
      </c>
      <c r="U46" s="280">
        <f t="shared" si="5"/>
        <v>1158</v>
      </c>
      <c r="V46" s="280">
        <v>0</v>
      </c>
      <c r="W46" s="280">
        <v>0</v>
      </c>
      <c r="X46" s="280">
        <v>642</v>
      </c>
      <c r="Y46" s="280">
        <v>471</v>
      </c>
      <c r="Z46" s="280">
        <v>0</v>
      </c>
      <c r="AA46" s="280">
        <v>45</v>
      </c>
      <c r="AB46" s="280">
        <f t="shared" si="6"/>
        <v>609</v>
      </c>
      <c r="AC46" s="280">
        <v>0</v>
      </c>
      <c r="AD46" s="280">
        <v>0</v>
      </c>
      <c r="AE46" s="280">
        <v>22</v>
      </c>
      <c r="AF46" s="280">
        <v>0</v>
      </c>
      <c r="AG46" s="280">
        <v>0</v>
      </c>
      <c r="AH46" s="280">
        <v>587</v>
      </c>
      <c r="AI46" s="280">
        <f t="shared" si="7"/>
        <v>0</v>
      </c>
      <c r="AJ46" s="280">
        <f t="shared" si="8"/>
        <v>0</v>
      </c>
      <c r="AK46" s="280">
        <v>0</v>
      </c>
      <c r="AL46" s="280">
        <v>0</v>
      </c>
      <c r="AM46" s="280">
        <v>0</v>
      </c>
      <c r="AN46" s="280">
        <v>0</v>
      </c>
      <c r="AO46" s="280">
        <v>0</v>
      </c>
      <c r="AP46" s="280">
        <v>0</v>
      </c>
      <c r="AQ46" s="280">
        <f t="shared" si="9"/>
        <v>0</v>
      </c>
      <c r="AR46" s="280">
        <v>0</v>
      </c>
      <c r="AS46" s="280">
        <v>0</v>
      </c>
      <c r="AT46" s="280">
        <v>0</v>
      </c>
      <c r="AU46" s="280">
        <v>0</v>
      </c>
      <c r="AV46" s="280">
        <v>0</v>
      </c>
      <c r="AW46" s="280">
        <v>0</v>
      </c>
      <c r="AX46" s="280">
        <f t="shared" si="10"/>
        <v>0</v>
      </c>
      <c r="AY46" s="280">
        <f t="shared" si="11"/>
        <v>0</v>
      </c>
      <c r="AZ46" s="280">
        <v>0</v>
      </c>
      <c r="BA46" s="280">
        <v>0</v>
      </c>
      <c r="BB46" s="280">
        <v>0</v>
      </c>
      <c r="BC46" s="280">
        <v>0</v>
      </c>
      <c r="BD46" s="280">
        <v>0</v>
      </c>
      <c r="BE46" s="280">
        <v>0</v>
      </c>
      <c r="BF46" s="280">
        <f t="shared" si="12"/>
        <v>0</v>
      </c>
      <c r="BG46" s="280">
        <v>0</v>
      </c>
      <c r="BH46" s="280">
        <v>0</v>
      </c>
      <c r="BI46" s="280">
        <v>0</v>
      </c>
      <c r="BJ46" s="280">
        <v>0</v>
      </c>
      <c r="BK46" s="280">
        <v>0</v>
      </c>
      <c r="BL46" s="280">
        <v>0</v>
      </c>
      <c r="BM46" s="280">
        <f t="shared" si="13"/>
        <v>0</v>
      </c>
      <c r="BN46" s="280">
        <f t="shared" si="14"/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v>0</v>
      </c>
      <c r="BU46" s="280">
        <f t="shared" si="15"/>
        <v>0</v>
      </c>
      <c r="BV46" s="280">
        <v>0</v>
      </c>
      <c r="BW46" s="280">
        <v>0</v>
      </c>
      <c r="BX46" s="280">
        <v>0</v>
      </c>
      <c r="BY46" s="280">
        <v>0</v>
      </c>
      <c r="BZ46" s="280">
        <v>0</v>
      </c>
      <c r="CA46" s="280">
        <v>0</v>
      </c>
      <c r="CB46" s="280">
        <f t="shared" si="16"/>
        <v>0</v>
      </c>
      <c r="CC46" s="280">
        <f t="shared" si="17"/>
        <v>0</v>
      </c>
      <c r="CD46" s="280">
        <v>0</v>
      </c>
      <c r="CE46" s="280">
        <v>0</v>
      </c>
      <c r="CF46" s="280">
        <v>0</v>
      </c>
      <c r="CG46" s="280">
        <v>0</v>
      </c>
      <c r="CH46" s="280">
        <v>0</v>
      </c>
      <c r="CI46" s="280">
        <v>0</v>
      </c>
      <c r="CJ46" s="280">
        <f t="shared" si="18"/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f t="shared" si="19"/>
        <v>136</v>
      </c>
      <c r="CR46" s="280">
        <f t="shared" si="20"/>
        <v>136</v>
      </c>
      <c r="CS46" s="280">
        <v>0</v>
      </c>
      <c r="CT46" s="280">
        <v>0</v>
      </c>
      <c r="CU46" s="280">
        <v>0</v>
      </c>
      <c r="CV46" s="280">
        <v>136</v>
      </c>
      <c r="CW46" s="280">
        <v>0</v>
      </c>
      <c r="CX46" s="280">
        <v>0</v>
      </c>
      <c r="CY46" s="280">
        <f t="shared" si="21"/>
        <v>0</v>
      </c>
      <c r="CZ46" s="280">
        <v>0</v>
      </c>
      <c r="DA46" s="280">
        <v>0</v>
      </c>
      <c r="DB46" s="280">
        <v>0</v>
      </c>
      <c r="DC46" s="280">
        <v>0</v>
      </c>
      <c r="DD46" s="280">
        <v>0</v>
      </c>
      <c r="DE46" s="280">
        <v>0</v>
      </c>
      <c r="DF46" s="280">
        <f t="shared" si="22"/>
        <v>0</v>
      </c>
      <c r="DG46" s="280">
        <f t="shared" si="23"/>
        <v>0</v>
      </c>
      <c r="DH46" s="280">
        <v>0</v>
      </c>
      <c r="DI46" s="280">
        <v>0</v>
      </c>
      <c r="DJ46" s="280">
        <v>0</v>
      </c>
      <c r="DK46" s="280">
        <v>0</v>
      </c>
      <c r="DL46" s="280">
        <v>0</v>
      </c>
      <c r="DM46" s="280">
        <v>0</v>
      </c>
      <c r="DN46" s="280">
        <f t="shared" si="24"/>
        <v>0</v>
      </c>
      <c r="DO46" s="280">
        <v>0</v>
      </c>
      <c r="DP46" s="280">
        <v>0</v>
      </c>
      <c r="DQ46" s="280">
        <v>0</v>
      </c>
      <c r="DR46" s="280">
        <v>0</v>
      </c>
      <c r="DS46" s="280">
        <v>0</v>
      </c>
      <c r="DT46" s="280">
        <v>0</v>
      </c>
      <c r="DU46" s="280">
        <f t="shared" si="25"/>
        <v>674</v>
      </c>
      <c r="DV46" s="280">
        <v>674</v>
      </c>
      <c r="DW46" s="280">
        <v>0</v>
      </c>
      <c r="DX46" s="280">
        <v>0</v>
      </c>
      <c r="DY46" s="280">
        <v>0</v>
      </c>
      <c r="DZ46" s="280">
        <f t="shared" si="26"/>
        <v>0</v>
      </c>
      <c r="EA46" s="280">
        <f t="shared" si="27"/>
        <v>0</v>
      </c>
      <c r="EB46" s="280">
        <v>0</v>
      </c>
      <c r="EC46" s="280">
        <v>0</v>
      </c>
      <c r="ED46" s="280">
        <v>0</v>
      </c>
      <c r="EE46" s="280">
        <v>0</v>
      </c>
      <c r="EF46" s="280">
        <v>0</v>
      </c>
      <c r="EG46" s="280">
        <v>0</v>
      </c>
      <c r="EH46" s="280">
        <f t="shared" si="28"/>
        <v>0</v>
      </c>
      <c r="EI46" s="280">
        <v>0</v>
      </c>
      <c r="EJ46" s="280">
        <v>0</v>
      </c>
      <c r="EK46" s="280">
        <v>0</v>
      </c>
      <c r="EL46" s="280">
        <v>0</v>
      </c>
      <c r="EM46" s="280">
        <v>0</v>
      </c>
      <c r="EN46" s="280">
        <v>0</v>
      </c>
    </row>
    <row r="47" spans="1:144" s="275" customFormat="1" ht="12" customHeight="1">
      <c r="A47" s="270" t="s">
        <v>502</v>
      </c>
      <c r="B47" s="271" t="s">
        <v>582</v>
      </c>
      <c r="C47" s="270" t="s">
        <v>583</v>
      </c>
      <c r="D47" s="280">
        <f t="shared" si="0"/>
        <v>2848</v>
      </c>
      <c r="E47" s="280">
        <f t="shared" si="1"/>
        <v>2256</v>
      </c>
      <c r="F47" s="280">
        <f t="shared" si="2"/>
        <v>2228</v>
      </c>
      <c r="G47" s="280">
        <v>0</v>
      </c>
      <c r="H47" s="280">
        <v>2213</v>
      </c>
      <c r="I47" s="280">
        <v>0</v>
      </c>
      <c r="J47" s="280">
        <v>0</v>
      </c>
      <c r="K47" s="280">
        <v>0</v>
      </c>
      <c r="L47" s="280">
        <v>15</v>
      </c>
      <c r="M47" s="280">
        <f t="shared" si="3"/>
        <v>28</v>
      </c>
      <c r="N47" s="280">
        <v>0</v>
      </c>
      <c r="O47" s="280">
        <v>22</v>
      </c>
      <c r="P47" s="280">
        <v>0</v>
      </c>
      <c r="Q47" s="280">
        <v>0</v>
      </c>
      <c r="R47" s="280">
        <v>0</v>
      </c>
      <c r="S47" s="280">
        <v>6</v>
      </c>
      <c r="T47" s="280">
        <f t="shared" si="4"/>
        <v>181</v>
      </c>
      <c r="U47" s="280">
        <f t="shared" si="5"/>
        <v>174</v>
      </c>
      <c r="V47" s="280">
        <v>0</v>
      </c>
      <c r="W47" s="280">
        <v>0</v>
      </c>
      <c r="X47" s="280">
        <v>159</v>
      </c>
      <c r="Y47" s="280">
        <v>0</v>
      </c>
      <c r="Z47" s="280">
        <v>0</v>
      </c>
      <c r="AA47" s="280">
        <v>15</v>
      </c>
      <c r="AB47" s="280">
        <f t="shared" si="6"/>
        <v>7</v>
      </c>
      <c r="AC47" s="280">
        <v>0</v>
      </c>
      <c r="AD47" s="280">
        <v>0</v>
      </c>
      <c r="AE47" s="280">
        <v>2</v>
      </c>
      <c r="AF47" s="280">
        <v>0</v>
      </c>
      <c r="AG47" s="280">
        <v>0</v>
      </c>
      <c r="AH47" s="280">
        <v>5</v>
      </c>
      <c r="AI47" s="280">
        <f t="shared" si="7"/>
        <v>0</v>
      </c>
      <c r="AJ47" s="280">
        <f t="shared" si="8"/>
        <v>0</v>
      </c>
      <c r="AK47" s="280">
        <v>0</v>
      </c>
      <c r="AL47" s="280">
        <v>0</v>
      </c>
      <c r="AM47" s="280">
        <v>0</v>
      </c>
      <c r="AN47" s="280">
        <v>0</v>
      </c>
      <c r="AO47" s="280">
        <v>0</v>
      </c>
      <c r="AP47" s="280">
        <v>0</v>
      </c>
      <c r="AQ47" s="280">
        <f t="shared" si="9"/>
        <v>0</v>
      </c>
      <c r="AR47" s="280">
        <v>0</v>
      </c>
      <c r="AS47" s="280">
        <v>0</v>
      </c>
      <c r="AT47" s="280">
        <v>0</v>
      </c>
      <c r="AU47" s="280">
        <v>0</v>
      </c>
      <c r="AV47" s="280">
        <v>0</v>
      </c>
      <c r="AW47" s="280">
        <v>0</v>
      </c>
      <c r="AX47" s="280">
        <f t="shared" si="10"/>
        <v>0</v>
      </c>
      <c r="AY47" s="280">
        <f t="shared" si="11"/>
        <v>0</v>
      </c>
      <c r="AZ47" s="280">
        <v>0</v>
      </c>
      <c r="BA47" s="280">
        <v>0</v>
      </c>
      <c r="BB47" s="280">
        <v>0</v>
      </c>
      <c r="BC47" s="280">
        <v>0</v>
      </c>
      <c r="BD47" s="280">
        <v>0</v>
      </c>
      <c r="BE47" s="280">
        <v>0</v>
      </c>
      <c r="BF47" s="280">
        <f t="shared" si="12"/>
        <v>0</v>
      </c>
      <c r="BG47" s="280">
        <v>0</v>
      </c>
      <c r="BH47" s="280">
        <v>0</v>
      </c>
      <c r="BI47" s="280">
        <v>0</v>
      </c>
      <c r="BJ47" s="280">
        <v>0</v>
      </c>
      <c r="BK47" s="280">
        <v>0</v>
      </c>
      <c r="BL47" s="280">
        <v>0</v>
      </c>
      <c r="BM47" s="280">
        <f t="shared" si="13"/>
        <v>0</v>
      </c>
      <c r="BN47" s="280">
        <f t="shared" si="14"/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v>0</v>
      </c>
      <c r="BU47" s="280">
        <f t="shared" si="15"/>
        <v>0</v>
      </c>
      <c r="BV47" s="280">
        <v>0</v>
      </c>
      <c r="BW47" s="280">
        <v>0</v>
      </c>
      <c r="BX47" s="280">
        <v>0</v>
      </c>
      <c r="BY47" s="280">
        <v>0</v>
      </c>
      <c r="BZ47" s="280">
        <v>0</v>
      </c>
      <c r="CA47" s="280">
        <v>0</v>
      </c>
      <c r="CB47" s="280">
        <f t="shared" si="16"/>
        <v>0</v>
      </c>
      <c r="CC47" s="280">
        <f t="shared" si="17"/>
        <v>0</v>
      </c>
      <c r="CD47" s="280">
        <v>0</v>
      </c>
      <c r="CE47" s="280">
        <v>0</v>
      </c>
      <c r="CF47" s="280">
        <v>0</v>
      </c>
      <c r="CG47" s="280">
        <v>0</v>
      </c>
      <c r="CH47" s="280">
        <v>0</v>
      </c>
      <c r="CI47" s="280">
        <v>0</v>
      </c>
      <c r="CJ47" s="280">
        <f t="shared" si="18"/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f t="shared" si="19"/>
        <v>67</v>
      </c>
      <c r="CR47" s="280">
        <f t="shared" si="20"/>
        <v>67</v>
      </c>
      <c r="CS47" s="280">
        <v>0</v>
      </c>
      <c r="CT47" s="280">
        <v>0</v>
      </c>
      <c r="CU47" s="280">
        <v>0</v>
      </c>
      <c r="CV47" s="280">
        <v>67</v>
      </c>
      <c r="CW47" s="280">
        <v>0</v>
      </c>
      <c r="CX47" s="280">
        <v>0</v>
      </c>
      <c r="CY47" s="280">
        <f t="shared" si="21"/>
        <v>0</v>
      </c>
      <c r="CZ47" s="280">
        <v>0</v>
      </c>
      <c r="DA47" s="280">
        <v>0</v>
      </c>
      <c r="DB47" s="280">
        <v>0</v>
      </c>
      <c r="DC47" s="280">
        <v>0</v>
      </c>
      <c r="DD47" s="280">
        <v>0</v>
      </c>
      <c r="DE47" s="280">
        <v>0</v>
      </c>
      <c r="DF47" s="280">
        <f t="shared" si="22"/>
        <v>0</v>
      </c>
      <c r="DG47" s="280">
        <f t="shared" si="23"/>
        <v>0</v>
      </c>
      <c r="DH47" s="280">
        <v>0</v>
      </c>
      <c r="DI47" s="280">
        <v>0</v>
      </c>
      <c r="DJ47" s="280">
        <v>0</v>
      </c>
      <c r="DK47" s="280">
        <v>0</v>
      </c>
      <c r="DL47" s="280">
        <v>0</v>
      </c>
      <c r="DM47" s="280">
        <v>0</v>
      </c>
      <c r="DN47" s="280">
        <f t="shared" si="24"/>
        <v>0</v>
      </c>
      <c r="DO47" s="280">
        <v>0</v>
      </c>
      <c r="DP47" s="280">
        <v>0</v>
      </c>
      <c r="DQ47" s="280">
        <v>0</v>
      </c>
      <c r="DR47" s="280">
        <v>0</v>
      </c>
      <c r="DS47" s="280">
        <v>0</v>
      </c>
      <c r="DT47" s="280">
        <v>0</v>
      </c>
      <c r="DU47" s="280">
        <f t="shared" si="25"/>
        <v>344</v>
      </c>
      <c r="DV47" s="280">
        <v>344</v>
      </c>
      <c r="DW47" s="280">
        <v>0</v>
      </c>
      <c r="DX47" s="280">
        <v>0</v>
      </c>
      <c r="DY47" s="280">
        <v>0</v>
      </c>
      <c r="DZ47" s="280">
        <f t="shared" si="26"/>
        <v>0</v>
      </c>
      <c r="EA47" s="280">
        <f t="shared" si="27"/>
        <v>0</v>
      </c>
      <c r="EB47" s="280">
        <v>0</v>
      </c>
      <c r="EC47" s="280">
        <v>0</v>
      </c>
      <c r="ED47" s="280">
        <v>0</v>
      </c>
      <c r="EE47" s="280">
        <v>0</v>
      </c>
      <c r="EF47" s="280">
        <v>0</v>
      </c>
      <c r="EG47" s="280">
        <v>0</v>
      </c>
      <c r="EH47" s="280">
        <f t="shared" si="28"/>
        <v>0</v>
      </c>
      <c r="EI47" s="280">
        <v>0</v>
      </c>
      <c r="EJ47" s="280">
        <v>0</v>
      </c>
      <c r="EK47" s="280">
        <v>0</v>
      </c>
      <c r="EL47" s="280">
        <v>0</v>
      </c>
      <c r="EM47" s="280">
        <v>0</v>
      </c>
      <c r="EN47" s="280">
        <v>0</v>
      </c>
    </row>
    <row r="48" spans="1:144" s="275" customFormat="1" ht="12" customHeight="1">
      <c r="A48" s="270" t="s">
        <v>502</v>
      </c>
      <c r="B48" s="271" t="s">
        <v>584</v>
      </c>
      <c r="C48" s="270" t="s">
        <v>585</v>
      </c>
      <c r="D48" s="280">
        <f t="shared" si="0"/>
        <v>4743</v>
      </c>
      <c r="E48" s="280">
        <f t="shared" si="1"/>
        <v>4083</v>
      </c>
      <c r="F48" s="280">
        <f t="shared" si="2"/>
        <v>3292</v>
      </c>
      <c r="G48" s="280">
        <v>0</v>
      </c>
      <c r="H48" s="280">
        <v>3292</v>
      </c>
      <c r="I48" s="280">
        <v>0</v>
      </c>
      <c r="J48" s="280">
        <v>0</v>
      </c>
      <c r="K48" s="280">
        <v>0</v>
      </c>
      <c r="L48" s="280">
        <v>0</v>
      </c>
      <c r="M48" s="280">
        <f t="shared" si="3"/>
        <v>791</v>
      </c>
      <c r="N48" s="280">
        <v>0</v>
      </c>
      <c r="O48" s="280">
        <v>641</v>
      </c>
      <c r="P48" s="280">
        <v>0</v>
      </c>
      <c r="Q48" s="280">
        <v>0</v>
      </c>
      <c r="R48" s="280">
        <v>0</v>
      </c>
      <c r="S48" s="280">
        <v>150</v>
      </c>
      <c r="T48" s="280">
        <f t="shared" si="4"/>
        <v>276</v>
      </c>
      <c r="U48" s="280">
        <f t="shared" si="5"/>
        <v>182</v>
      </c>
      <c r="V48" s="280">
        <v>0</v>
      </c>
      <c r="W48" s="280">
        <v>0</v>
      </c>
      <c r="X48" s="280">
        <v>177</v>
      </c>
      <c r="Y48" s="280">
        <v>0</v>
      </c>
      <c r="Z48" s="280">
        <v>0</v>
      </c>
      <c r="AA48" s="280">
        <v>5</v>
      </c>
      <c r="AB48" s="280">
        <f t="shared" si="6"/>
        <v>94</v>
      </c>
      <c r="AC48" s="280">
        <v>0</v>
      </c>
      <c r="AD48" s="280">
        <v>0</v>
      </c>
      <c r="AE48" s="280">
        <v>53</v>
      </c>
      <c r="AF48" s="280">
        <v>0</v>
      </c>
      <c r="AG48" s="280">
        <v>0</v>
      </c>
      <c r="AH48" s="280">
        <v>41</v>
      </c>
      <c r="AI48" s="280">
        <f t="shared" si="7"/>
        <v>0</v>
      </c>
      <c r="AJ48" s="280">
        <f t="shared" si="8"/>
        <v>0</v>
      </c>
      <c r="AK48" s="280">
        <v>0</v>
      </c>
      <c r="AL48" s="280">
        <v>0</v>
      </c>
      <c r="AM48" s="280">
        <v>0</v>
      </c>
      <c r="AN48" s="280">
        <v>0</v>
      </c>
      <c r="AO48" s="280">
        <v>0</v>
      </c>
      <c r="AP48" s="280">
        <v>0</v>
      </c>
      <c r="AQ48" s="280">
        <f t="shared" si="9"/>
        <v>0</v>
      </c>
      <c r="AR48" s="280">
        <v>0</v>
      </c>
      <c r="AS48" s="280">
        <v>0</v>
      </c>
      <c r="AT48" s="280">
        <v>0</v>
      </c>
      <c r="AU48" s="280">
        <v>0</v>
      </c>
      <c r="AV48" s="280">
        <v>0</v>
      </c>
      <c r="AW48" s="280">
        <v>0</v>
      </c>
      <c r="AX48" s="280">
        <f t="shared" si="10"/>
        <v>0</v>
      </c>
      <c r="AY48" s="280">
        <f t="shared" si="11"/>
        <v>0</v>
      </c>
      <c r="AZ48" s="280">
        <v>0</v>
      </c>
      <c r="BA48" s="280">
        <v>0</v>
      </c>
      <c r="BB48" s="280">
        <v>0</v>
      </c>
      <c r="BC48" s="280">
        <v>0</v>
      </c>
      <c r="BD48" s="280">
        <v>0</v>
      </c>
      <c r="BE48" s="280">
        <v>0</v>
      </c>
      <c r="BF48" s="280">
        <f t="shared" si="12"/>
        <v>0</v>
      </c>
      <c r="BG48" s="280">
        <v>0</v>
      </c>
      <c r="BH48" s="280">
        <v>0</v>
      </c>
      <c r="BI48" s="280">
        <v>0</v>
      </c>
      <c r="BJ48" s="280">
        <v>0</v>
      </c>
      <c r="BK48" s="280">
        <v>0</v>
      </c>
      <c r="BL48" s="280">
        <v>0</v>
      </c>
      <c r="BM48" s="280">
        <f t="shared" si="13"/>
        <v>0</v>
      </c>
      <c r="BN48" s="280">
        <f t="shared" si="14"/>
        <v>0</v>
      </c>
      <c r="BO48" s="280">
        <v>0</v>
      </c>
      <c r="BP48" s="280">
        <v>0</v>
      </c>
      <c r="BQ48" s="280">
        <v>0</v>
      </c>
      <c r="BR48" s="280">
        <v>0</v>
      </c>
      <c r="BS48" s="280">
        <v>0</v>
      </c>
      <c r="BT48" s="280">
        <v>0</v>
      </c>
      <c r="BU48" s="280">
        <f t="shared" si="15"/>
        <v>0</v>
      </c>
      <c r="BV48" s="280">
        <v>0</v>
      </c>
      <c r="BW48" s="280">
        <v>0</v>
      </c>
      <c r="BX48" s="280">
        <v>0</v>
      </c>
      <c r="BY48" s="280">
        <v>0</v>
      </c>
      <c r="BZ48" s="280">
        <v>0</v>
      </c>
      <c r="CA48" s="280">
        <v>0</v>
      </c>
      <c r="CB48" s="280">
        <f t="shared" si="16"/>
        <v>0</v>
      </c>
      <c r="CC48" s="280">
        <f t="shared" si="17"/>
        <v>0</v>
      </c>
      <c r="CD48" s="280">
        <v>0</v>
      </c>
      <c r="CE48" s="280">
        <v>0</v>
      </c>
      <c r="CF48" s="280">
        <v>0</v>
      </c>
      <c r="CG48" s="280">
        <v>0</v>
      </c>
      <c r="CH48" s="280">
        <v>0</v>
      </c>
      <c r="CI48" s="280">
        <v>0</v>
      </c>
      <c r="CJ48" s="280">
        <f t="shared" si="18"/>
        <v>0</v>
      </c>
      <c r="CK48" s="280">
        <v>0</v>
      </c>
      <c r="CL48" s="280">
        <v>0</v>
      </c>
      <c r="CM48" s="280">
        <v>0</v>
      </c>
      <c r="CN48" s="280">
        <v>0</v>
      </c>
      <c r="CO48" s="280">
        <v>0</v>
      </c>
      <c r="CP48" s="280">
        <v>0</v>
      </c>
      <c r="CQ48" s="280">
        <f t="shared" si="19"/>
        <v>8</v>
      </c>
      <c r="CR48" s="280">
        <f t="shared" si="20"/>
        <v>8</v>
      </c>
      <c r="CS48" s="280">
        <v>0</v>
      </c>
      <c r="CT48" s="280">
        <v>0</v>
      </c>
      <c r="CU48" s="280">
        <v>0</v>
      </c>
      <c r="CV48" s="280">
        <v>0</v>
      </c>
      <c r="CW48" s="280">
        <v>8</v>
      </c>
      <c r="CX48" s="280">
        <v>0</v>
      </c>
      <c r="CY48" s="280">
        <f t="shared" si="21"/>
        <v>0</v>
      </c>
      <c r="CZ48" s="280">
        <v>0</v>
      </c>
      <c r="DA48" s="280">
        <v>0</v>
      </c>
      <c r="DB48" s="280">
        <v>0</v>
      </c>
      <c r="DC48" s="280">
        <v>0</v>
      </c>
      <c r="DD48" s="280">
        <v>0</v>
      </c>
      <c r="DE48" s="280">
        <v>0</v>
      </c>
      <c r="DF48" s="280">
        <f t="shared" si="22"/>
        <v>0</v>
      </c>
      <c r="DG48" s="280">
        <f t="shared" si="23"/>
        <v>0</v>
      </c>
      <c r="DH48" s="280">
        <v>0</v>
      </c>
      <c r="DI48" s="280">
        <v>0</v>
      </c>
      <c r="DJ48" s="280">
        <v>0</v>
      </c>
      <c r="DK48" s="280">
        <v>0</v>
      </c>
      <c r="DL48" s="280">
        <v>0</v>
      </c>
      <c r="DM48" s="280">
        <v>0</v>
      </c>
      <c r="DN48" s="280">
        <f t="shared" si="24"/>
        <v>0</v>
      </c>
      <c r="DO48" s="280">
        <v>0</v>
      </c>
      <c r="DP48" s="280">
        <v>0</v>
      </c>
      <c r="DQ48" s="280">
        <v>0</v>
      </c>
      <c r="DR48" s="280">
        <v>0</v>
      </c>
      <c r="DS48" s="280">
        <v>0</v>
      </c>
      <c r="DT48" s="280">
        <v>0</v>
      </c>
      <c r="DU48" s="280">
        <f t="shared" si="25"/>
        <v>376</v>
      </c>
      <c r="DV48" s="280">
        <v>376</v>
      </c>
      <c r="DW48" s="280">
        <v>0</v>
      </c>
      <c r="DX48" s="280">
        <v>0</v>
      </c>
      <c r="DY48" s="280">
        <v>0</v>
      </c>
      <c r="DZ48" s="280">
        <f t="shared" si="26"/>
        <v>0</v>
      </c>
      <c r="EA48" s="280">
        <f t="shared" si="27"/>
        <v>0</v>
      </c>
      <c r="EB48" s="280">
        <v>0</v>
      </c>
      <c r="EC48" s="280">
        <v>0</v>
      </c>
      <c r="ED48" s="280">
        <v>0</v>
      </c>
      <c r="EE48" s="280">
        <v>0</v>
      </c>
      <c r="EF48" s="280">
        <v>0</v>
      </c>
      <c r="EG48" s="280">
        <v>0</v>
      </c>
      <c r="EH48" s="280">
        <f t="shared" si="28"/>
        <v>0</v>
      </c>
      <c r="EI48" s="280">
        <v>0</v>
      </c>
      <c r="EJ48" s="280">
        <v>0</v>
      </c>
      <c r="EK48" s="280">
        <v>0</v>
      </c>
      <c r="EL48" s="280">
        <v>0</v>
      </c>
      <c r="EM48" s="280">
        <v>0</v>
      </c>
      <c r="EN48" s="280">
        <v>0</v>
      </c>
    </row>
    <row r="49" spans="1:144" s="275" customFormat="1" ht="12" customHeight="1">
      <c r="A49" s="270" t="s">
        <v>502</v>
      </c>
      <c r="B49" s="271" t="s">
        <v>586</v>
      </c>
      <c r="C49" s="270" t="s">
        <v>587</v>
      </c>
      <c r="D49" s="280">
        <f t="shared" si="0"/>
        <v>3179</v>
      </c>
      <c r="E49" s="280">
        <f t="shared" si="1"/>
        <v>2765</v>
      </c>
      <c r="F49" s="280">
        <f t="shared" si="2"/>
        <v>2702</v>
      </c>
      <c r="G49" s="280">
        <v>0</v>
      </c>
      <c r="H49" s="280">
        <v>2702</v>
      </c>
      <c r="I49" s="280">
        <v>0</v>
      </c>
      <c r="J49" s="280">
        <v>0</v>
      </c>
      <c r="K49" s="280">
        <v>0</v>
      </c>
      <c r="L49" s="280">
        <v>0</v>
      </c>
      <c r="M49" s="280">
        <f t="shared" si="3"/>
        <v>63</v>
      </c>
      <c r="N49" s="280">
        <v>0</v>
      </c>
      <c r="O49" s="280">
        <v>63</v>
      </c>
      <c r="P49" s="280">
        <v>0</v>
      </c>
      <c r="Q49" s="280">
        <v>0</v>
      </c>
      <c r="R49" s="280">
        <v>0</v>
      </c>
      <c r="S49" s="280">
        <v>0</v>
      </c>
      <c r="T49" s="280">
        <f t="shared" si="4"/>
        <v>316</v>
      </c>
      <c r="U49" s="280">
        <f t="shared" si="5"/>
        <v>306</v>
      </c>
      <c r="V49" s="280">
        <v>0</v>
      </c>
      <c r="W49" s="280">
        <v>0</v>
      </c>
      <c r="X49" s="280">
        <v>67</v>
      </c>
      <c r="Y49" s="280">
        <v>163</v>
      </c>
      <c r="Z49" s="280">
        <v>0</v>
      </c>
      <c r="AA49" s="280">
        <v>76</v>
      </c>
      <c r="AB49" s="280">
        <f t="shared" si="6"/>
        <v>10</v>
      </c>
      <c r="AC49" s="280">
        <v>0</v>
      </c>
      <c r="AD49" s="280">
        <v>0</v>
      </c>
      <c r="AE49" s="280">
        <v>2</v>
      </c>
      <c r="AF49" s="280">
        <v>2</v>
      </c>
      <c r="AG49" s="280">
        <v>0</v>
      </c>
      <c r="AH49" s="280">
        <v>6</v>
      </c>
      <c r="AI49" s="280">
        <f t="shared" si="7"/>
        <v>0</v>
      </c>
      <c r="AJ49" s="280">
        <f t="shared" si="8"/>
        <v>0</v>
      </c>
      <c r="AK49" s="280">
        <v>0</v>
      </c>
      <c r="AL49" s="280">
        <v>0</v>
      </c>
      <c r="AM49" s="280">
        <v>0</v>
      </c>
      <c r="AN49" s="280">
        <v>0</v>
      </c>
      <c r="AO49" s="280">
        <v>0</v>
      </c>
      <c r="AP49" s="280">
        <v>0</v>
      </c>
      <c r="AQ49" s="280">
        <f t="shared" si="9"/>
        <v>0</v>
      </c>
      <c r="AR49" s="280">
        <v>0</v>
      </c>
      <c r="AS49" s="280">
        <v>0</v>
      </c>
      <c r="AT49" s="280">
        <v>0</v>
      </c>
      <c r="AU49" s="280">
        <v>0</v>
      </c>
      <c r="AV49" s="280">
        <v>0</v>
      </c>
      <c r="AW49" s="280">
        <v>0</v>
      </c>
      <c r="AX49" s="280">
        <f t="shared" si="10"/>
        <v>0</v>
      </c>
      <c r="AY49" s="280">
        <f t="shared" si="11"/>
        <v>0</v>
      </c>
      <c r="AZ49" s="280">
        <v>0</v>
      </c>
      <c r="BA49" s="280">
        <v>0</v>
      </c>
      <c r="BB49" s="280">
        <v>0</v>
      </c>
      <c r="BC49" s="280">
        <v>0</v>
      </c>
      <c r="BD49" s="280">
        <v>0</v>
      </c>
      <c r="BE49" s="280">
        <v>0</v>
      </c>
      <c r="BF49" s="280">
        <f t="shared" si="12"/>
        <v>0</v>
      </c>
      <c r="BG49" s="280">
        <v>0</v>
      </c>
      <c r="BH49" s="280">
        <v>0</v>
      </c>
      <c r="BI49" s="280">
        <v>0</v>
      </c>
      <c r="BJ49" s="280">
        <v>0</v>
      </c>
      <c r="BK49" s="280">
        <v>0</v>
      </c>
      <c r="BL49" s="280">
        <v>0</v>
      </c>
      <c r="BM49" s="280">
        <f t="shared" si="13"/>
        <v>0</v>
      </c>
      <c r="BN49" s="280">
        <f t="shared" si="14"/>
        <v>0</v>
      </c>
      <c r="BO49" s="280">
        <v>0</v>
      </c>
      <c r="BP49" s="280">
        <v>0</v>
      </c>
      <c r="BQ49" s="280">
        <v>0</v>
      </c>
      <c r="BR49" s="280">
        <v>0</v>
      </c>
      <c r="BS49" s="280">
        <v>0</v>
      </c>
      <c r="BT49" s="280">
        <v>0</v>
      </c>
      <c r="BU49" s="280">
        <f t="shared" si="15"/>
        <v>0</v>
      </c>
      <c r="BV49" s="280">
        <v>0</v>
      </c>
      <c r="BW49" s="280">
        <v>0</v>
      </c>
      <c r="BX49" s="280">
        <v>0</v>
      </c>
      <c r="BY49" s="280">
        <v>0</v>
      </c>
      <c r="BZ49" s="280">
        <v>0</v>
      </c>
      <c r="CA49" s="280">
        <v>0</v>
      </c>
      <c r="CB49" s="280">
        <f t="shared" si="16"/>
        <v>0</v>
      </c>
      <c r="CC49" s="280">
        <f t="shared" si="17"/>
        <v>0</v>
      </c>
      <c r="CD49" s="280">
        <v>0</v>
      </c>
      <c r="CE49" s="280">
        <v>0</v>
      </c>
      <c r="CF49" s="280">
        <v>0</v>
      </c>
      <c r="CG49" s="280">
        <v>0</v>
      </c>
      <c r="CH49" s="280">
        <v>0</v>
      </c>
      <c r="CI49" s="280">
        <v>0</v>
      </c>
      <c r="CJ49" s="280">
        <f t="shared" si="18"/>
        <v>0</v>
      </c>
      <c r="CK49" s="280">
        <v>0</v>
      </c>
      <c r="CL49" s="280">
        <v>0</v>
      </c>
      <c r="CM49" s="280">
        <v>0</v>
      </c>
      <c r="CN49" s="280">
        <v>0</v>
      </c>
      <c r="CO49" s="280">
        <v>0</v>
      </c>
      <c r="CP49" s="280">
        <v>0</v>
      </c>
      <c r="CQ49" s="280">
        <f t="shared" si="19"/>
        <v>0</v>
      </c>
      <c r="CR49" s="280">
        <f t="shared" si="20"/>
        <v>0</v>
      </c>
      <c r="CS49" s="280">
        <v>0</v>
      </c>
      <c r="CT49" s="280">
        <v>0</v>
      </c>
      <c r="CU49" s="280">
        <v>0</v>
      </c>
      <c r="CV49" s="280">
        <v>0</v>
      </c>
      <c r="CW49" s="280">
        <v>0</v>
      </c>
      <c r="CX49" s="280">
        <v>0</v>
      </c>
      <c r="CY49" s="280">
        <f t="shared" si="21"/>
        <v>0</v>
      </c>
      <c r="CZ49" s="280">
        <v>0</v>
      </c>
      <c r="DA49" s="280">
        <v>0</v>
      </c>
      <c r="DB49" s="280">
        <v>0</v>
      </c>
      <c r="DC49" s="280">
        <v>0</v>
      </c>
      <c r="DD49" s="280">
        <v>0</v>
      </c>
      <c r="DE49" s="280">
        <v>0</v>
      </c>
      <c r="DF49" s="280">
        <f t="shared" si="22"/>
        <v>0</v>
      </c>
      <c r="DG49" s="280">
        <f t="shared" si="23"/>
        <v>0</v>
      </c>
      <c r="DH49" s="280">
        <v>0</v>
      </c>
      <c r="DI49" s="280">
        <v>0</v>
      </c>
      <c r="DJ49" s="280">
        <v>0</v>
      </c>
      <c r="DK49" s="280">
        <v>0</v>
      </c>
      <c r="DL49" s="280">
        <v>0</v>
      </c>
      <c r="DM49" s="280">
        <v>0</v>
      </c>
      <c r="DN49" s="280">
        <f t="shared" si="24"/>
        <v>0</v>
      </c>
      <c r="DO49" s="280">
        <v>0</v>
      </c>
      <c r="DP49" s="280">
        <v>0</v>
      </c>
      <c r="DQ49" s="280">
        <v>0</v>
      </c>
      <c r="DR49" s="280">
        <v>0</v>
      </c>
      <c r="DS49" s="280">
        <v>0</v>
      </c>
      <c r="DT49" s="280">
        <v>0</v>
      </c>
      <c r="DU49" s="280">
        <f t="shared" si="25"/>
        <v>98</v>
      </c>
      <c r="DV49" s="280">
        <v>98</v>
      </c>
      <c r="DW49" s="280">
        <v>0</v>
      </c>
      <c r="DX49" s="280">
        <v>0</v>
      </c>
      <c r="DY49" s="280">
        <v>0</v>
      </c>
      <c r="DZ49" s="280">
        <f t="shared" si="26"/>
        <v>0</v>
      </c>
      <c r="EA49" s="280">
        <f t="shared" si="27"/>
        <v>0</v>
      </c>
      <c r="EB49" s="280">
        <v>0</v>
      </c>
      <c r="EC49" s="280">
        <v>0</v>
      </c>
      <c r="ED49" s="280">
        <v>0</v>
      </c>
      <c r="EE49" s="280">
        <v>0</v>
      </c>
      <c r="EF49" s="280">
        <v>0</v>
      </c>
      <c r="EG49" s="280">
        <v>0</v>
      </c>
      <c r="EH49" s="280">
        <f t="shared" si="28"/>
        <v>0</v>
      </c>
      <c r="EI49" s="280">
        <v>0</v>
      </c>
      <c r="EJ49" s="280">
        <v>0</v>
      </c>
      <c r="EK49" s="280">
        <v>0</v>
      </c>
      <c r="EL49" s="280">
        <v>0</v>
      </c>
      <c r="EM49" s="280">
        <v>0</v>
      </c>
      <c r="EN49" s="280">
        <v>0</v>
      </c>
    </row>
    <row r="50" spans="1:144" s="275" customFormat="1" ht="12" customHeight="1">
      <c r="A50" s="270" t="s">
        <v>502</v>
      </c>
      <c r="B50" s="271" t="s">
        <v>588</v>
      </c>
      <c r="C50" s="270" t="s">
        <v>589</v>
      </c>
      <c r="D50" s="280">
        <f t="shared" si="0"/>
        <v>7749</v>
      </c>
      <c r="E50" s="280">
        <f t="shared" si="1"/>
        <v>6674</v>
      </c>
      <c r="F50" s="280">
        <f t="shared" si="2"/>
        <v>6336</v>
      </c>
      <c r="G50" s="280">
        <v>0</v>
      </c>
      <c r="H50" s="280">
        <v>6336</v>
      </c>
      <c r="I50" s="280">
        <v>0</v>
      </c>
      <c r="J50" s="280">
        <v>0</v>
      </c>
      <c r="K50" s="280">
        <v>0</v>
      </c>
      <c r="L50" s="280">
        <v>0</v>
      </c>
      <c r="M50" s="280">
        <f t="shared" si="3"/>
        <v>338</v>
      </c>
      <c r="N50" s="280">
        <v>0</v>
      </c>
      <c r="O50" s="280">
        <v>338</v>
      </c>
      <c r="P50" s="280">
        <v>0</v>
      </c>
      <c r="Q50" s="280">
        <v>0</v>
      </c>
      <c r="R50" s="280">
        <v>0</v>
      </c>
      <c r="S50" s="280">
        <v>0</v>
      </c>
      <c r="T50" s="280">
        <f t="shared" si="4"/>
        <v>816</v>
      </c>
      <c r="U50" s="280">
        <f t="shared" si="5"/>
        <v>695</v>
      </c>
      <c r="V50" s="280">
        <v>0</v>
      </c>
      <c r="W50" s="280">
        <v>0</v>
      </c>
      <c r="X50" s="280">
        <v>134</v>
      </c>
      <c r="Y50" s="280">
        <v>428</v>
      </c>
      <c r="Z50" s="280">
        <v>0</v>
      </c>
      <c r="AA50" s="280">
        <v>133</v>
      </c>
      <c r="AB50" s="280">
        <f t="shared" si="6"/>
        <v>121</v>
      </c>
      <c r="AC50" s="280">
        <v>0</v>
      </c>
      <c r="AD50" s="280">
        <v>0</v>
      </c>
      <c r="AE50" s="280">
        <v>18</v>
      </c>
      <c r="AF50" s="280">
        <v>5</v>
      </c>
      <c r="AG50" s="280">
        <v>0</v>
      </c>
      <c r="AH50" s="280">
        <v>98</v>
      </c>
      <c r="AI50" s="280">
        <f t="shared" si="7"/>
        <v>0</v>
      </c>
      <c r="AJ50" s="280">
        <f t="shared" si="8"/>
        <v>0</v>
      </c>
      <c r="AK50" s="280">
        <v>0</v>
      </c>
      <c r="AL50" s="280">
        <v>0</v>
      </c>
      <c r="AM50" s="280">
        <v>0</v>
      </c>
      <c r="AN50" s="280">
        <v>0</v>
      </c>
      <c r="AO50" s="280">
        <v>0</v>
      </c>
      <c r="AP50" s="280">
        <v>0</v>
      </c>
      <c r="AQ50" s="280">
        <f t="shared" si="9"/>
        <v>0</v>
      </c>
      <c r="AR50" s="280">
        <v>0</v>
      </c>
      <c r="AS50" s="280">
        <v>0</v>
      </c>
      <c r="AT50" s="280">
        <v>0</v>
      </c>
      <c r="AU50" s="280">
        <v>0</v>
      </c>
      <c r="AV50" s="280">
        <v>0</v>
      </c>
      <c r="AW50" s="280">
        <v>0</v>
      </c>
      <c r="AX50" s="280">
        <f t="shared" si="10"/>
        <v>0</v>
      </c>
      <c r="AY50" s="280">
        <f t="shared" si="11"/>
        <v>0</v>
      </c>
      <c r="AZ50" s="280">
        <v>0</v>
      </c>
      <c r="BA50" s="280">
        <v>0</v>
      </c>
      <c r="BB50" s="280">
        <v>0</v>
      </c>
      <c r="BC50" s="280">
        <v>0</v>
      </c>
      <c r="BD50" s="280">
        <v>0</v>
      </c>
      <c r="BE50" s="280">
        <v>0</v>
      </c>
      <c r="BF50" s="280">
        <f t="shared" si="12"/>
        <v>0</v>
      </c>
      <c r="BG50" s="280">
        <v>0</v>
      </c>
      <c r="BH50" s="280">
        <v>0</v>
      </c>
      <c r="BI50" s="280">
        <v>0</v>
      </c>
      <c r="BJ50" s="280">
        <v>0</v>
      </c>
      <c r="BK50" s="280">
        <v>0</v>
      </c>
      <c r="BL50" s="280">
        <v>0</v>
      </c>
      <c r="BM50" s="280">
        <f t="shared" si="13"/>
        <v>0</v>
      </c>
      <c r="BN50" s="280">
        <f t="shared" si="14"/>
        <v>0</v>
      </c>
      <c r="BO50" s="280">
        <v>0</v>
      </c>
      <c r="BP50" s="280">
        <v>0</v>
      </c>
      <c r="BQ50" s="280">
        <v>0</v>
      </c>
      <c r="BR50" s="280">
        <v>0</v>
      </c>
      <c r="BS50" s="280">
        <v>0</v>
      </c>
      <c r="BT50" s="280">
        <v>0</v>
      </c>
      <c r="BU50" s="280">
        <f t="shared" si="15"/>
        <v>0</v>
      </c>
      <c r="BV50" s="280">
        <v>0</v>
      </c>
      <c r="BW50" s="280">
        <v>0</v>
      </c>
      <c r="BX50" s="280">
        <v>0</v>
      </c>
      <c r="BY50" s="280">
        <v>0</v>
      </c>
      <c r="BZ50" s="280">
        <v>0</v>
      </c>
      <c r="CA50" s="280">
        <v>0</v>
      </c>
      <c r="CB50" s="280">
        <f t="shared" si="16"/>
        <v>0</v>
      </c>
      <c r="CC50" s="280">
        <f t="shared" si="17"/>
        <v>0</v>
      </c>
      <c r="CD50" s="280">
        <v>0</v>
      </c>
      <c r="CE50" s="280">
        <v>0</v>
      </c>
      <c r="CF50" s="280">
        <v>0</v>
      </c>
      <c r="CG50" s="280">
        <v>0</v>
      </c>
      <c r="CH50" s="280">
        <v>0</v>
      </c>
      <c r="CI50" s="280">
        <v>0</v>
      </c>
      <c r="CJ50" s="280">
        <f t="shared" si="18"/>
        <v>0</v>
      </c>
      <c r="CK50" s="280">
        <v>0</v>
      </c>
      <c r="CL50" s="280">
        <v>0</v>
      </c>
      <c r="CM50" s="280">
        <v>0</v>
      </c>
      <c r="CN50" s="280">
        <v>0</v>
      </c>
      <c r="CO50" s="280">
        <v>0</v>
      </c>
      <c r="CP50" s="280">
        <v>0</v>
      </c>
      <c r="CQ50" s="280">
        <f t="shared" si="19"/>
        <v>0</v>
      </c>
      <c r="CR50" s="280">
        <f t="shared" si="20"/>
        <v>0</v>
      </c>
      <c r="CS50" s="280">
        <v>0</v>
      </c>
      <c r="CT50" s="280">
        <v>0</v>
      </c>
      <c r="CU50" s="280">
        <v>0</v>
      </c>
      <c r="CV50" s="280">
        <v>0</v>
      </c>
      <c r="CW50" s="280">
        <v>0</v>
      </c>
      <c r="CX50" s="280">
        <v>0</v>
      </c>
      <c r="CY50" s="280">
        <f t="shared" si="21"/>
        <v>0</v>
      </c>
      <c r="CZ50" s="280">
        <v>0</v>
      </c>
      <c r="DA50" s="280">
        <v>0</v>
      </c>
      <c r="DB50" s="280">
        <v>0</v>
      </c>
      <c r="DC50" s="280">
        <v>0</v>
      </c>
      <c r="DD50" s="280">
        <v>0</v>
      </c>
      <c r="DE50" s="280">
        <v>0</v>
      </c>
      <c r="DF50" s="280">
        <f t="shared" si="22"/>
        <v>0</v>
      </c>
      <c r="DG50" s="280">
        <f t="shared" si="23"/>
        <v>0</v>
      </c>
      <c r="DH50" s="280">
        <v>0</v>
      </c>
      <c r="DI50" s="280">
        <v>0</v>
      </c>
      <c r="DJ50" s="280">
        <v>0</v>
      </c>
      <c r="DK50" s="280">
        <v>0</v>
      </c>
      <c r="DL50" s="280">
        <v>0</v>
      </c>
      <c r="DM50" s="280">
        <v>0</v>
      </c>
      <c r="DN50" s="280">
        <f t="shared" si="24"/>
        <v>0</v>
      </c>
      <c r="DO50" s="280">
        <v>0</v>
      </c>
      <c r="DP50" s="280">
        <v>0</v>
      </c>
      <c r="DQ50" s="280">
        <v>0</v>
      </c>
      <c r="DR50" s="280">
        <v>0</v>
      </c>
      <c r="DS50" s="280">
        <v>0</v>
      </c>
      <c r="DT50" s="280">
        <v>0</v>
      </c>
      <c r="DU50" s="280">
        <f t="shared" si="25"/>
        <v>259</v>
      </c>
      <c r="DV50" s="280">
        <v>259</v>
      </c>
      <c r="DW50" s="280">
        <v>0</v>
      </c>
      <c r="DX50" s="280">
        <v>0</v>
      </c>
      <c r="DY50" s="280">
        <v>0</v>
      </c>
      <c r="DZ50" s="280">
        <f t="shared" si="26"/>
        <v>0</v>
      </c>
      <c r="EA50" s="280">
        <f t="shared" si="27"/>
        <v>0</v>
      </c>
      <c r="EB50" s="280">
        <v>0</v>
      </c>
      <c r="EC50" s="280">
        <v>0</v>
      </c>
      <c r="ED50" s="280">
        <v>0</v>
      </c>
      <c r="EE50" s="280">
        <v>0</v>
      </c>
      <c r="EF50" s="280">
        <v>0</v>
      </c>
      <c r="EG50" s="280">
        <v>0</v>
      </c>
      <c r="EH50" s="280">
        <f t="shared" si="28"/>
        <v>0</v>
      </c>
      <c r="EI50" s="280">
        <v>0</v>
      </c>
      <c r="EJ50" s="280">
        <v>0</v>
      </c>
      <c r="EK50" s="280">
        <v>0</v>
      </c>
      <c r="EL50" s="280">
        <v>0</v>
      </c>
      <c r="EM50" s="280">
        <v>0</v>
      </c>
      <c r="EN50" s="280">
        <v>0</v>
      </c>
    </row>
    <row r="51" spans="1:144" s="275" customFormat="1" ht="12" customHeight="1">
      <c r="A51" s="270" t="s">
        <v>502</v>
      </c>
      <c r="B51" s="271" t="s">
        <v>590</v>
      </c>
      <c r="C51" s="270" t="s">
        <v>591</v>
      </c>
      <c r="D51" s="280">
        <f t="shared" si="0"/>
        <v>5105</v>
      </c>
      <c r="E51" s="280">
        <f t="shared" si="1"/>
        <v>4129</v>
      </c>
      <c r="F51" s="280">
        <f t="shared" si="2"/>
        <v>4091</v>
      </c>
      <c r="G51" s="280">
        <v>0</v>
      </c>
      <c r="H51" s="280">
        <v>4012</v>
      </c>
      <c r="I51" s="280">
        <v>0</v>
      </c>
      <c r="J51" s="280">
        <v>0</v>
      </c>
      <c r="K51" s="280">
        <v>0</v>
      </c>
      <c r="L51" s="280">
        <v>79</v>
      </c>
      <c r="M51" s="280">
        <f t="shared" si="3"/>
        <v>38</v>
      </c>
      <c r="N51" s="280">
        <v>0</v>
      </c>
      <c r="O51" s="280">
        <v>31</v>
      </c>
      <c r="P51" s="280">
        <v>0</v>
      </c>
      <c r="Q51" s="280">
        <v>0</v>
      </c>
      <c r="R51" s="280">
        <v>0</v>
      </c>
      <c r="S51" s="280">
        <v>7</v>
      </c>
      <c r="T51" s="280">
        <f t="shared" si="4"/>
        <v>351</v>
      </c>
      <c r="U51" s="280">
        <f t="shared" si="5"/>
        <v>343</v>
      </c>
      <c r="V51" s="280">
        <v>0</v>
      </c>
      <c r="W51" s="280">
        <v>0</v>
      </c>
      <c r="X51" s="280">
        <v>263</v>
      </c>
      <c r="Y51" s="280">
        <v>0</v>
      </c>
      <c r="Z51" s="280">
        <v>0</v>
      </c>
      <c r="AA51" s="280">
        <v>80</v>
      </c>
      <c r="AB51" s="280">
        <f t="shared" si="6"/>
        <v>8</v>
      </c>
      <c r="AC51" s="280">
        <v>0</v>
      </c>
      <c r="AD51" s="280">
        <v>0</v>
      </c>
      <c r="AE51" s="280">
        <v>2</v>
      </c>
      <c r="AF51" s="280">
        <v>0</v>
      </c>
      <c r="AG51" s="280">
        <v>0</v>
      </c>
      <c r="AH51" s="280">
        <v>6</v>
      </c>
      <c r="AI51" s="280">
        <f t="shared" si="7"/>
        <v>0</v>
      </c>
      <c r="AJ51" s="280">
        <f t="shared" si="8"/>
        <v>0</v>
      </c>
      <c r="AK51" s="280">
        <v>0</v>
      </c>
      <c r="AL51" s="280">
        <v>0</v>
      </c>
      <c r="AM51" s="277">
        <v>0</v>
      </c>
      <c r="AN51" s="280">
        <v>0</v>
      </c>
      <c r="AO51" s="280">
        <v>0</v>
      </c>
      <c r="AP51" s="280">
        <v>0</v>
      </c>
      <c r="AQ51" s="280">
        <f t="shared" si="9"/>
        <v>0</v>
      </c>
      <c r="AR51" s="280">
        <v>0</v>
      </c>
      <c r="AS51" s="280">
        <v>0</v>
      </c>
      <c r="AT51" s="280">
        <v>0</v>
      </c>
      <c r="AU51" s="280">
        <v>0</v>
      </c>
      <c r="AV51" s="280">
        <v>0</v>
      </c>
      <c r="AW51" s="280">
        <v>0</v>
      </c>
      <c r="AX51" s="280">
        <f t="shared" si="10"/>
        <v>0</v>
      </c>
      <c r="AY51" s="280">
        <f t="shared" si="11"/>
        <v>0</v>
      </c>
      <c r="AZ51" s="280">
        <v>0</v>
      </c>
      <c r="BA51" s="280">
        <v>0</v>
      </c>
      <c r="BB51" s="280">
        <v>0</v>
      </c>
      <c r="BC51" s="280">
        <v>0</v>
      </c>
      <c r="BD51" s="280">
        <v>0</v>
      </c>
      <c r="BE51" s="280">
        <v>0</v>
      </c>
      <c r="BF51" s="280">
        <f t="shared" si="12"/>
        <v>0</v>
      </c>
      <c r="BG51" s="280">
        <v>0</v>
      </c>
      <c r="BH51" s="280">
        <v>0</v>
      </c>
      <c r="BI51" s="280">
        <v>0</v>
      </c>
      <c r="BJ51" s="280">
        <v>0</v>
      </c>
      <c r="BK51" s="280">
        <v>0</v>
      </c>
      <c r="BL51" s="280">
        <v>0</v>
      </c>
      <c r="BM51" s="280">
        <f t="shared" si="13"/>
        <v>0</v>
      </c>
      <c r="BN51" s="280">
        <f t="shared" si="14"/>
        <v>0</v>
      </c>
      <c r="BO51" s="280">
        <v>0</v>
      </c>
      <c r="BP51" s="280">
        <v>0</v>
      </c>
      <c r="BQ51" s="280">
        <v>0</v>
      </c>
      <c r="BR51" s="280">
        <v>0</v>
      </c>
      <c r="BS51" s="280">
        <v>0</v>
      </c>
      <c r="BT51" s="280">
        <v>0</v>
      </c>
      <c r="BU51" s="280">
        <f t="shared" si="15"/>
        <v>0</v>
      </c>
      <c r="BV51" s="280">
        <v>0</v>
      </c>
      <c r="BW51" s="280">
        <v>0</v>
      </c>
      <c r="BX51" s="280">
        <v>0</v>
      </c>
      <c r="BY51" s="280">
        <v>0</v>
      </c>
      <c r="BZ51" s="280">
        <v>0</v>
      </c>
      <c r="CA51" s="280">
        <v>0</v>
      </c>
      <c r="CB51" s="280">
        <f t="shared" si="16"/>
        <v>0</v>
      </c>
      <c r="CC51" s="280">
        <f t="shared" si="17"/>
        <v>0</v>
      </c>
      <c r="CD51" s="280">
        <v>0</v>
      </c>
      <c r="CE51" s="280">
        <v>0</v>
      </c>
      <c r="CF51" s="280">
        <v>0</v>
      </c>
      <c r="CG51" s="280">
        <v>0</v>
      </c>
      <c r="CH51" s="280">
        <v>0</v>
      </c>
      <c r="CI51" s="280">
        <v>0</v>
      </c>
      <c r="CJ51" s="280">
        <f t="shared" si="18"/>
        <v>0</v>
      </c>
      <c r="CK51" s="280">
        <v>0</v>
      </c>
      <c r="CL51" s="280">
        <v>0</v>
      </c>
      <c r="CM51" s="280">
        <v>0</v>
      </c>
      <c r="CN51" s="280">
        <v>0</v>
      </c>
      <c r="CO51" s="280">
        <v>0</v>
      </c>
      <c r="CP51" s="280">
        <v>0</v>
      </c>
      <c r="CQ51" s="280">
        <f t="shared" si="19"/>
        <v>83</v>
      </c>
      <c r="CR51" s="280">
        <f t="shared" si="20"/>
        <v>83</v>
      </c>
      <c r="CS51" s="280">
        <v>0</v>
      </c>
      <c r="CT51" s="280">
        <v>0</v>
      </c>
      <c r="CU51" s="280">
        <v>0</v>
      </c>
      <c r="CV51" s="280">
        <v>83</v>
      </c>
      <c r="CW51" s="280">
        <v>0</v>
      </c>
      <c r="CX51" s="280">
        <v>0</v>
      </c>
      <c r="CY51" s="280">
        <f t="shared" si="21"/>
        <v>0</v>
      </c>
      <c r="CZ51" s="280">
        <v>0</v>
      </c>
      <c r="DA51" s="280">
        <v>0</v>
      </c>
      <c r="DB51" s="280">
        <v>0</v>
      </c>
      <c r="DC51" s="280">
        <v>0</v>
      </c>
      <c r="DD51" s="280">
        <v>0</v>
      </c>
      <c r="DE51" s="280">
        <v>0</v>
      </c>
      <c r="DF51" s="280">
        <f t="shared" si="22"/>
        <v>0</v>
      </c>
      <c r="DG51" s="280">
        <f t="shared" si="23"/>
        <v>0</v>
      </c>
      <c r="DH51" s="280">
        <v>0</v>
      </c>
      <c r="DI51" s="280">
        <v>0</v>
      </c>
      <c r="DJ51" s="280">
        <v>0</v>
      </c>
      <c r="DK51" s="280">
        <v>0</v>
      </c>
      <c r="DL51" s="280">
        <v>0</v>
      </c>
      <c r="DM51" s="280">
        <v>0</v>
      </c>
      <c r="DN51" s="280">
        <f t="shared" si="24"/>
        <v>0</v>
      </c>
      <c r="DO51" s="280">
        <v>0</v>
      </c>
      <c r="DP51" s="280">
        <v>0</v>
      </c>
      <c r="DQ51" s="280">
        <v>0</v>
      </c>
      <c r="DR51" s="280">
        <v>0</v>
      </c>
      <c r="DS51" s="280">
        <v>0</v>
      </c>
      <c r="DT51" s="280">
        <v>0</v>
      </c>
      <c r="DU51" s="280">
        <f t="shared" si="25"/>
        <v>542</v>
      </c>
      <c r="DV51" s="280">
        <v>542</v>
      </c>
      <c r="DW51" s="280">
        <v>0</v>
      </c>
      <c r="DX51" s="280">
        <v>0</v>
      </c>
      <c r="DY51" s="280">
        <v>0</v>
      </c>
      <c r="DZ51" s="280">
        <f t="shared" si="26"/>
        <v>0</v>
      </c>
      <c r="EA51" s="280">
        <f t="shared" si="27"/>
        <v>0</v>
      </c>
      <c r="EB51" s="280">
        <v>0</v>
      </c>
      <c r="EC51" s="280">
        <v>0</v>
      </c>
      <c r="ED51" s="280">
        <v>0</v>
      </c>
      <c r="EE51" s="280">
        <v>0</v>
      </c>
      <c r="EF51" s="280">
        <v>0</v>
      </c>
      <c r="EG51" s="280">
        <v>0</v>
      </c>
      <c r="EH51" s="280">
        <f t="shared" si="28"/>
        <v>0</v>
      </c>
      <c r="EI51" s="280">
        <v>0</v>
      </c>
      <c r="EJ51" s="280">
        <v>0</v>
      </c>
      <c r="EK51" s="280">
        <v>0</v>
      </c>
      <c r="EL51" s="280">
        <v>0</v>
      </c>
      <c r="EM51" s="280">
        <v>0</v>
      </c>
      <c r="EN51" s="280">
        <v>0</v>
      </c>
    </row>
  </sheetData>
  <sheetProtection/>
  <autoFilter ref="A6:EN51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5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36" width="10.59765625" style="203" customWidth="1"/>
    <col min="37" max="16384" width="9" style="283" customWidth="1"/>
  </cols>
  <sheetData>
    <row r="1" spans="1:36" ht="17.25">
      <c r="A1" s="253" t="s">
        <v>472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99"/>
      <c r="N1" s="180"/>
      <c r="O1" s="180"/>
      <c r="P1" s="198"/>
      <c r="Q1" s="198"/>
      <c r="R1" s="198"/>
      <c r="S1" s="180"/>
      <c r="T1" s="180"/>
      <c r="U1" s="180"/>
      <c r="V1" s="180"/>
      <c r="W1" s="180"/>
      <c r="X1" s="180"/>
      <c r="Y1" s="199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99"/>
    </row>
    <row r="2" spans="1:36" s="289" customFormat="1" ht="25.5" customHeight="1">
      <c r="A2" s="322" t="s">
        <v>4</v>
      </c>
      <c r="B2" s="322" t="s">
        <v>5</v>
      </c>
      <c r="C2" s="322" t="s">
        <v>6</v>
      </c>
      <c r="D2" s="217" t="s">
        <v>473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7" t="s">
        <v>474</v>
      </c>
      <c r="Q2" s="213"/>
      <c r="R2" s="213"/>
      <c r="S2" s="213"/>
      <c r="T2" s="213"/>
      <c r="U2" s="213"/>
      <c r="V2" s="213"/>
      <c r="W2" s="213"/>
      <c r="X2" s="213"/>
      <c r="Y2" s="222"/>
      <c r="Z2" s="217" t="s">
        <v>475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22"/>
    </row>
    <row r="3" spans="1:36" s="289" customFormat="1" ht="25.5" customHeight="1">
      <c r="A3" s="323"/>
      <c r="B3" s="323"/>
      <c r="C3" s="325"/>
      <c r="D3" s="302" t="s">
        <v>21</v>
      </c>
      <c r="E3" s="322" t="s">
        <v>25</v>
      </c>
      <c r="F3" s="303" t="s">
        <v>476</v>
      </c>
      <c r="G3" s="308"/>
      <c r="H3" s="308"/>
      <c r="I3" s="308"/>
      <c r="J3" s="308"/>
      <c r="K3" s="308"/>
      <c r="L3" s="308"/>
      <c r="M3" s="296"/>
      <c r="N3" s="322" t="s">
        <v>477</v>
      </c>
      <c r="O3" s="322" t="s">
        <v>478</v>
      </c>
      <c r="P3" s="302" t="s">
        <v>21</v>
      </c>
      <c r="Q3" s="322" t="s">
        <v>25</v>
      </c>
      <c r="R3" s="297" t="s">
        <v>479</v>
      </c>
      <c r="S3" s="298"/>
      <c r="T3" s="298"/>
      <c r="U3" s="298"/>
      <c r="V3" s="298"/>
      <c r="W3" s="298"/>
      <c r="X3" s="298"/>
      <c r="Y3" s="299"/>
      <c r="Z3" s="302" t="s">
        <v>21</v>
      </c>
      <c r="AA3" s="322" t="s">
        <v>26</v>
      </c>
      <c r="AB3" s="322" t="s">
        <v>36</v>
      </c>
      <c r="AC3" s="224" t="s">
        <v>480</v>
      </c>
      <c r="AD3" s="213"/>
      <c r="AE3" s="213"/>
      <c r="AF3" s="213"/>
      <c r="AG3" s="213"/>
      <c r="AH3" s="213"/>
      <c r="AI3" s="213"/>
      <c r="AJ3" s="222"/>
    </row>
    <row r="4" spans="1:36" s="289" customFormat="1" ht="25.5" customHeight="1">
      <c r="A4" s="323"/>
      <c r="B4" s="323"/>
      <c r="C4" s="325"/>
      <c r="D4" s="302"/>
      <c r="E4" s="325"/>
      <c r="F4" s="302" t="s">
        <v>21</v>
      </c>
      <c r="G4" s="322" t="s">
        <v>30</v>
      </c>
      <c r="H4" s="322" t="s">
        <v>31</v>
      </c>
      <c r="I4" s="322" t="s">
        <v>32</v>
      </c>
      <c r="J4" s="322" t="s">
        <v>33</v>
      </c>
      <c r="K4" s="322" t="s">
        <v>39</v>
      </c>
      <c r="L4" s="322" t="s">
        <v>35</v>
      </c>
      <c r="M4" s="322" t="s">
        <v>40</v>
      </c>
      <c r="N4" s="325"/>
      <c r="O4" s="307"/>
      <c r="P4" s="302"/>
      <c r="Q4" s="325"/>
      <c r="R4" s="323" t="s">
        <v>21</v>
      </c>
      <c r="S4" s="322" t="s">
        <v>30</v>
      </c>
      <c r="T4" s="322" t="s">
        <v>31</v>
      </c>
      <c r="U4" s="322" t="s">
        <v>32</v>
      </c>
      <c r="V4" s="322" t="s">
        <v>33</v>
      </c>
      <c r="W4" s="322" t="s">
        <v>39</v>
      </c>
      <c r="X4" s="322" t="s">
        <v>35</v>
      </c>
      <c r="Y4" s="322" t="s">
        <v>40</v>
      </c>
      <c r="Z4" s="302"/>
      <c r="AA4" s="325"/>
      <c r="AB4" s="325"/>
      <c r="AC4" s="302" t="s">
        <v>21</v>
      </c>
      <c r="AD4" s="322" t="s">
        <v>30</v>
      </c>
      <c r="AE4" s="322" t="s">
        <v>31</v>
      </c>
      <c r="AF4" s="322" t="s">
        <v>32</v>
      </c>
      <c r="AG4" s="322" t="s">
        <v>33</v>
      </c>
      <c r="AH4" s="322" t="s">
        <v>39</v>
      </c>
      <c r="AI4" s="322" t="s">
        <v>35</v>
      </c>
      <c r="AJ4" s="322" t="s">
        <v>40</v>
      </c>
    </row>
    <row r="5" spans="1:36" s="289" customFormat="1" ht="25.5" customHeight="1">
      <c r="A5" s="323"/>
      <c r="B5" s="323"/>
      <c r="C5" s="325"/>
      <c r="D5" s="302"/>
      <c r="E5" s="325"/>
      <c r="F5" s="302"/>
      <c r="G5" s="325"/>
      <c r="H5" s="323"/>
      <c r="I5" s="323"/>
      <c r="J5" s="323"/>
      <c r="K5" s="323"/>
      <c r="L5" s="323"/>
      <c r="M5" s="325"/>
      <c r="N5" s="323"/>
      <c r="O5" s="307"/>
      <c r="P5" s="302"/>
      <c r="Q5" s="323"/>
      <c r="R5" s="325"/>
      <c r="S5" s="325"/>
      <c r="T5" s="323"/>
      <c r="U5" s="323"/>
      <c r="V5" s="323"/>
      <c r="W5" s="323"/>
      <c r="X5" s="323"/>
      <c r="Y5" s="325"/>
      <c r="Z5" s="302"/>
      <c r="AA5" s="323"/>
      <c r="AB5" s="323"/>
      <c r="AC5" s="302"/>
      <c r="AD5" s="325"/>
      <c r="AE5" s="323"/>
      <c r="AF5" s="323"/>
      <c r="AG5" s="323"/>
      <c r="AH5" s="323"/>
      <c r="AI5" s="323"/>
      <c r="AJ5" s="325"/>
    </row>
    <row r="6" spans="1:36" s="290" customFormat="1" ht="11.25">
      <c r="A6" s="323"/>
      <c r="B6" s="324"/>
      <c r="C6" s="325"/>
      <c r="D6" s="234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3" t="s">
        <v>42</v>
      </c>
      <c r="K6" s="233" t="s">
        <v>42</v>
      </c>
      <c r="L6" s="233" t="s">
        <v>42</v>
      </c>
      <c r="M6" s="233" t="s">
        <v>42</v>
      </c>
      <c r="N6" s="233" t="s">
        <v>42</v>
      </c>
      <c r="O6" s="234" t="s">
        <v>42</v>
      </c>
      <c r="P6" s="234" t="s">
        <v>42</v>
      </c>
      <c r="Q6" s="233" t="s">
        <v>42</v>
      </c>
      <c r="R6" s="233" t="s">
        <v>42</v>
      </c>
      <c r="S6" s="233" t="s">
        <v>42</v>
      </c>
      <c r="T6" s="233" t="s">
        <v>42</v>
      </c>
      <c r="U6" s="233" t="s">
        <v>42</v>
      </c>
      <c r="V6" s="233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4" t="s">
        <v>42</v>
      </c>
      <c r="AD6" s="233" t="s">
        <v>42</v>
      </c>
      <c r="AE6" s="233" t="s">
        <v>42</v>
      </c>
      <c r="AF6" s="233" t="s">
        <v>42</v>
      </c>
      <c r="AG6" s="233" t="s">
        <v>42</v>
      </c>
      <c r="AH6" s="233" t="s">
        <v>42</v>
      </c>
      <c r="AI6" s="233" t="s">
        <v>42</v>
      </c>
      <c r="AJ6" s="233" t="s">
        <v>42</v>
      </c>
    </row>
    <row r="7" spans="1:36" s="275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994465</v>
      </c>
      <c r="E7" s="388">
        <f>SUM(E8:E186)</f>
        <v>793631</v>
      </c>
      <c r="F7" s="388">
        <f>SUM(F8:F186)</f>
        <v>155927</v>
      </c>
      <c r="G7" s="388">
        <f>SUM(G8:G186)</f>
        <v>68544</v>
      </c>
      <c r="H7" s="388">
        <f>SUM(H8:H186)</f>
        <v>1587</v>
      </c>
      <c r="I7" s="388">
        <f>SUM(I8:I186)</f>
        <v>0</v>
      </c>
      <c r="J7" s="388">
        <f>SUM(J8:J186)</f>
        <v>0</v>
      </c>
      <c r="K7" s="388">
        <f>SUM(K8:K186)</f>
        <v>42381</v>
      </c>
      <c r="L7" s="388">
        <f>SUM(L8:L186)</f>
        <v>42251</v>
      </c>
      <c r="M7" s="388">
        <f>SUM(M8:M186)</f>
        <v>1164</v>
      </c>
      <c r="N7" s="388">
        <f>SUM(N8:N186)</f>
        <v>544</v>
      </c>
      <c r="O7" s="388">
        <f>SUM(O8:O186)</f>
        <v>44363</v>
      </c>
      <c r="P7" s="388">
        <f>SUM(P8:P186)</f>
        <v>825284</v>
      </c>
      <c r="Q7" s="388">
        <f>SUM(Q8:Q186)</f>
        <v>793631</v>
      </c>
      <c r="R7" s="388">
        <f>SUM(R8:R186)</f>
        <v>31653</v>
      </c>
      <c r="S7" s="388">
        <f>SUM(S8:S186)</f>
        <v>28824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2829</v>
      </c>
      <c r="Y7" s="388">
        <f>SUM(Y8:Y186)</f>
        <v>0</v>
      </c>
      <c r="Z7" s="388">
        <f>SUM(Z8:Z186)</f>
        <v>108844</v>
      </c>
      <c r="AA7" s="388">
        <f>SUM(AA8:AA186)</f>
        <v>544</v>
      </c>
      <c r="AB7" s="388">
        <f>SUM(AB8:AB186)</f>
        <v>89539</v>
      </c>
      <c r="AC7" s="388">
        <f>SUM(AC8:AC186)</f>
        <v>18761</v>
      </c>
      <c r="AD7" s="388">
        <f>SUM(AD8:AD186)</f>
        <v>16663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1683</v>
      </c>
      <c r="AJ7" s="388">
        <f>SUM(AJ8:AJ186)</f>
        <v>415</v>
      </c>
    </row>
    <row r="8" spans="1:36" s="275" customFormat="1" ht="12" customHeight="1">
      <c r="A8" s="270" t="s">
        <v>502</v>
      </c>
      <c r="B8" s="271" t="s">
        <v>504</v>
      </c>
      <c r="C8" s="270" t="s">
        <v>505</v>
      </c>
      <c r="D8" s="277">
        <f aca="true" t="shared" si="0" ref="D8:D51">SUM(E8,F8,N8,O8)</f>
        <v>103870</v>
      </c>
      <c r="E8" s="277">
        <f aca="true" t="shared" si="1" ref="E8:E51">+Q8</f>
        <v>94876</v>
      </c>
      <c r="F8" s="277">
        <f aca="true" t="shared" si="2" ref="F8:F51">SUM(G8:M8)</f>
        <v>8994</v>
      </c>
      <c r="G8" s="277">
        <v>5361</v>
      </c>
      <c r="H8" s="277">
        <v>0</v>
      </c>
      <c r="I8" s="277">
        <v>0</v>
      </c>
      <c r="J8" s="277">
        <v>0</v>
      </c>
      <c r="K8" s="277">
        <v>0</v>
      </c>
      <c r="L8" s="277">
        <v>3633</v>
      </c>
      <c r="M8" s="277">
        <v>0</v>
      </c>
      <c r="N8" s="277">
        <f aca="true" t="shared" si="3" ref="N8:N51">+AA8</f>
        <v>0</v>
      </c>
      <c r="O8" s="277">
        <f>+'資源化量内訳'!Y8</f>
        <v>0</v>
      </c>
      <c r="P8" s="277">
        <f aca="true" t="shared" si="4" ref="P8:P51">+SUM(Q8,R8)</f>
        <v>96050</v>
      </c>
      <c r="Q8" s="277">
        <v>94876</v>
      </c>
      <c r="R8" s="277">
        <f aca="true" t="shared" si="5" ref="R8:R51">+SUM(S8,T8,U8,V8,W8,X8,Y8)</f>
        <v>1174</v>
      </c>
      <c r="S8" s="277">
        <v>1032</v>
      </c>
      <c r="T8" s="277">
        <v>0</v>
      </c>
      <c r="U8" s="277">
        <v>0</v>
      </c>
      <c r="V8" s="277">
        <v>0</v>
      </c>
      <c r="W8" s="277">
        <v>0</v>
      </c>
      <c r="X8" s="277">
        <v>142</v>
      </c>
      <c r="Y8" s="277">
        <v>0</v>
      </c>
      <c r="Z8" s="277">
        <f aca="true" t="shared" si="6" ref="Z8:Z51">SUM(AA8:AC8)</f>
        <v>17885</v>
      </c>
      <c r="AA8" s="277">
        <v>0</v>
      </c>
      <c r="AB8" s="277">
        <v>15194</v>
      </c>
      <c r="AC8" s="277">
        <f aca="true" t="shared" si="7" ref="AC8:AC51">SUM(AD8:AJ8)</f>
        <v>2691</v>
      </c>
      <c r="AD8" s="277">
        <v>2691</v>
      </c>
      <c r="AE8" s="277">
        <v>0</v>
      </c>
      <c r="AF8" s="277">
        <v>0</v>
      </c>
      <c r="AG8" s="277">
        <v>0</v>
      </c>
      <c r="AH8" s="277">
        <v>0</v>
      </c>
      <c r="AI8" s="277">
        <v>0</v>
      </c>
      <c r="AJ8" s="277">
        <v>0</v>
      </c>
    </row>
    <row r="9" spans="1:36" s="275" customFormat="1" ht="12" customHeight="1">
      <c r="A9" s="270" t="s">
        <v>502</v>
      </c>
      <c r="B9" s="271" t="s">
        <v>506</v>
      </c>
      <c r="C9" s="270" t="s">
        <v>507</v>
      </c>
      <c r="D9" s="277">
        <f t="shared" si="0"/>
        <v>68512</v>
      </c>
      <c r="E9" s="277">
        <f t="shared" si="1"/>
        <v>58069</v>
      </c>
      <c r="F9" s="277">
        <f t="shared" si="2"/>
        <v>2161</v>
      </c>
      <c r="G9" s="277">
        <v>2090</v>
      </c>
      <c r="H9" s="277">
        <v>0</v>
      </c>
      <c r="I9" s="277">
        <v>0</v>
      </c>
      <c r="J9" s="277">
        <v>0</v>
      </c>
      <c r="K9" s="277">
        <v>0</v>
      </c>
      <c r="L9" s="277">
        <v>71</v>
      </c>
      <c r="M9" s="277">
        <v>0</v>
      </c>
      <c r="N9" s="277">
        <f t="shared" si="3"/>
        <v>0</v>
      </c>
      <c r="O9" s="277">
        <f>+'資源化量内訳'!Y9</f>
        <v>8282</v>
      </c>
      <c r="P9" s="277">
        <f t="shared" si="4"/>
        <v>58505</v>
      </c>
      <c r="Q9" s="277">
        <v>58069</v>
      </c>
      <c r="R9" s="277">
        <f t="shared" si="5"/>
        <v>436</v>
      </c>
      <c r="S9" s="277">
        <v>436</v>
      </c>
      <c r="T9" s="277">
        <v>0</v>
      </c>
      <c r="U9" s="277">
        <v>0</v>
      </c>
      <c r="V9" s="277">
        <v>0</v>
      </c>
      <c r="W9" s="277">
        <v>0</v>
      </c>
      <c r="X9" s="277">
        <v>0</v>
      </c>
      <c r="Y9" s="277">
        <v>0</v>
      </c>
      <c r="Z9" s="277">
        <f t="shared" si="6"/>
        <v>2720</v>
      </c>
      <c r="AA9" s="277">
        <v>0</v>
      </c>
      <c r="AB9" s="277">
        <v>1754</v>
      </c>
      <c r="AC9" s="277">
        <f t="shared" si="7"/>
        <v>966</v>
      </c>
      <c r="AD9" s="277">
        <v>966</v>
      </c>
      <c r="AE9" s="277">
        <v>0</v>
      </c>
      <c r="AF9" s="277">
        <v>0</v>
      </c>
      <c r="AG9" s="277">
        <v>0</v>
      </c>
      <c r="AH9" s="277">
        <v>0</v>
      </c>
      <c r="AI9" s="277">
        <v>0</v>
      </c>
      <c r="AJ9" s="277">
        <v>0</v>
      </c>
    </row>
    <row r="10" spans="1:36" s="275" customFormat="1" ht="12" customHeight="1">
      <c r="A10" s="270" t="s">
        <v>502</v>
      </c>
      <c r="B10" s="271" t="s">
        <v>508</v>
      </c>
      <c r="C10" s="270" t="s">
        <v>509</v>
      </c>
      <c r="D10" s="277">
        <f t="shared" si="0"/>
        <v>57249</v>
      </c>
      <c r="E10" s="277">
        <f t="shared" si="1"/>
        <v>50001</v>
      </c>
      <c r="F10" s="277">
        <f t="shared" si="2"/>
        <v>6356</v>
      </c>
      <c r="G10" s="277">
        <v>4230</v>
      </c>
      <c r="H10" s="277">
        <v>0</v>
      </c>
      <c r="I10" s="277">
        <v>0</v>
      </c>
      <c r="J10" s="277">
        <v>0</v>
      </c>
      <c r="K10" s="277">
        <v>0</v>
      </c>
      <c r="L10" s="277">
        <v>2126</v>
      </c>
      <c r="M10" s="280">
        <v>0</v>
      </c>
      <c r="N10" s="277">
        <f t="shared" si="3"/>
        <v>0</v>
      </c>
      <c r="O10" s="277">
        <f>+'資源化量内訳'!Y10</f>
        <v>892</v>
      </c>
      <c r="P10" s="277">
        <f t="shared" si="4"/>
        <v>52019</v>
      </c>
      <c r="Q10" s="277">
        <v>50001</v>
      </c>
      <c r="R10" s="277">
        <f t="shared" si="5"/>
        <v>2018</v>
      </c>
      <c r="S10" s="277">
        <v>2009</v>
      </c>
      <c r="T10" s="277">
        <v>0</v>
      </c>
      <c r="U10" s="277">
        <v>0</v>
      </c>
      <c r="V10" s="277">
        <v>0</v>
      </c>
      <c r="W10" s="277">
        <v>0</v>
      </c>
      <c r="X10" s="277">
        <v>9</v>
      </c>
      <c r="Y10" s="277">
        <v>0</v>
      </c>
      <c r="Z10" s="277">
        <f t="shared" si="6"/>
        <v>6753</v>
      </c>
      <c r="AA10" s="277">
        <v>0</v>
      </c>
      <c r="AB10" s="277">
        <v>5436</v>
      </c>
      <c r="AC10" s="277">
        <f t="shared" si="7"/>
        <v>1317</v>
      </c>
      <c r="AD10" s="277">
        <v>1310</v>
      </c>
      <c r="AE10" s="277">
        <v>0</v>
      </c>
      <c r="AF10" s="277">
        <v>0</v>
      </c>
      <c r="AG10" s="277">
        <v>0</v>
      </c>
      <c r="AH10" s="277">
        <v>0</v>
      </c>
      <c r="AI10" s="277">
        <v>7</v>
      </c>
      <c r="AJ10" s="277">
        <v>0</v>
      </c>
    </row>
    <row r="11" spans="1:36" s="275" customFormat="1" ht="12" customHeight="1">
      <c r="A11" s="270" t="s">
        <v>502</v>
      </c>
      <c r="B11" s="271" t="s">
        <v>510</v>
      </c>
      <c r="C11" s="270" t="s">
        <v>511</v>
      </c>
      <c r="D11" s="277">
        <f t="shared" si="0"/>
        <v>50102</v>
      </c>
      <c r="E11" s="277">
        <f t="shared" si="1"/>
        <v>41623</v>
      </c>
      <c r="F11" s="277">
        <f t="shared" si="2"/>
        <v>5613</v>
      </c>
      <c r="G11" s="277">
        <v>4113</v>
      </c>
      <c r="H11" s="277">
        <v>0</v>
      </c>
      <c r="I11" s="277">
        <v>0</v>
      </c>
      <c r="J11" s="277">
        <v>0</v>
      </c>
      <c r="K11" s="277">
        <v>0</v>
      </c>
      <c r="L11" s="277">
        <v>751</v>
      </c>
      <c r="M11" s="277">
        <v>749</v>
      </c>
      <c r="N11" s="277">
        <f t="shared" si="3"/>
        <v>0</v>
      </c>
      <c r="O11" s="277">
        <f>+'資源化量内訳'!Y11</f>
        <v>2866</v>
      </c>
      <c r="P11" s="277">
        <f t="shared" si="4"/>
        <v>43565</v>
      </c>
      <c r="Q11" s="277">
        <v>41623</v>
      </c>
      <c r="R11" s="277">
        <f t="shared" si="5"/>
        <v>1942</v>
      </c>
      <c r="S11" s="277">
        <v>1858</v>
      </c>
      <c r="T11" s="277">
        <v>0</v>
      </c>
      <c r="U11" s="277">
        <v>0</v>
      </c>
      <c r="V11" s="277">
        <v>0</v>
      </c>
      <c r="W11" s="277">
        <v>0</v>
      </c>
      <c r="X11" s="277">
        <v>84</v>
      </c>
      <c r="Y11" s="277">
        <v>0</v>
      </c>
      <c r="Z11" s="277">
        <f t="shared" si="6"/>
        <v>4961</v>
      </c>
      <c r="AA11" s="277">
        <v>0</v>
      </c>
      <c r="AB11" s="277">
        <v>4961</v>
      </c>
      <c r="AC11" s="277">
        <f t="shared" si="7"/>
        <v>0</v>
      </c>
      <c r="AD11" s="277">
        <v>0</v>
      </c>
      <c r="AE11" s="277">
        <v>0</v>
      </c>
      <c r="AF11" s="277">
        <v>0</v>
      </c>
      <c r="AG11" s="277">
        <v>0</v>
      </c>
      <c r="AH11" s="277">
        <v>0</v>
      </c>
      <c r="AI11" s="277">
        <v>0</v>
      </c>
      <c r="AJ11" s="277">
        <v>0</v>
      </c>
    </row>
    <row r="12" spans="1:36" s="275" customFormat="1" ht="12" customHeight="1">
      <c r="A12" s="270" t="s">
        <v>502</v>
      </c>
      <c r="B12" s="271" t="s">
        <v>512</v>
      </c>
      <c r="C12" s="270" t="s">
        <v>513</v>
      </c>
      <c r="D12" s="280">
        <f t="shared" si="0"/>
        <v>26016</v>
      </c>
      <c r="E12" s="280">
        <f t="shared" si="1"/>
        <v>23016</v>
      </c>
      <c r="F12" s="280">
        <f t="shared" si="2"/>
        <v>2798</v>
      </c>
      <c r="G12" s="280">
        <v>1884</v>
      </c>
      <c r="H12" s="280">
        <v>0</v>
      </c>
      <c r="I12" s="280">
        <v>0</v>
      </c>
      <c r="J12" s="280">
        <v>0</v>
      </c>
      <c r="K12" s="280">
        <v>0</v>
      </c>
      <c r="L12" s="280">
        <v>914</v>
      </c>
      <c r="M12" s="280">
        <v>0</v>
      </c>
      <c r="N12" s="280">
        <f t="shared" si="3"/>
        <v>0</v>
      </c>
      <c r="O12" s="280">
        <f>+'資源化量内訳'!Y12</f>
        <v>202</v>
      </c>
      <c r="P12" s="280">
        <f t="shared" si="4"/>
        <v>23273</v>
      </c>
      <c r="Q12" s="280">
        <v>23016</v>
      </c>
      <c r="R12" s="280">
        <f t="shared" si="5"/>
        <v>257</v>
      </c>
      <c r="S12" s="280">
        <v>219</v>
      </c>
      <c r="T12" s="280">
        <v>0</v>
      </c>
      <c r="U12" s="280">
        <v>0</v>
      </c>
      <c r="V12" s="280">
        <v>0</v>
      </c>
      <c r="W12" s="280">
        <v>0</v>
      </c>
      <c r="X12" s="280">
        <v>38</v>
      </c>
      <c r="Y12" s="280">
        <v>0</v>
      </c>
      <c r="Z12" s="280">
        <f t="shared" si="6"/>
        <v>932</v>
      </c>
      <c r="AA12" s="280">
        <v>0</v>
      </c>
      <c r="AB12" s="280">
        <v>798</v>
      </c>
      <c r="AC12" s="280">
        <f t="shared" si="7"/>
        <v>134</v>
      </c>
      <c r="AD12" s="280">
        <v>115</v>
      </c>
      <c r="AE12" s="280">
        <v>0</v>
      </c>
      <c r="AF12" s="280">
        <v>0</v>
      </c>
      <c r="AG12" s="280">
        <v>0</v>
      </c>
      <c r="AH12" s="280">
        <v>0</v>
      </c>
      <c r="AI12" s="280">
        <v>19</v>
      </c>
      <c r="AJ12" s="280">
        <v>0</v>
      </c>
    </row>
    <row r="13" spans="1:36" s="275" customFormat="1" ht="12" customHeight="1">
      <c r="A13" s="270" t="s">
        <v>502</v>
      </c>
      <c r="B13" s="271" t="s">
        <v>514</v>
      </c>
      <c r="C13" s="270" t="s">
        <v>515</v>
      </c>
      <c r="D13" s="280">
        <f t="shared" si="0"/>
        <v>18149</v>
      </c>
      <c r="E13" s="280">
        <f t="shared" si="1"/>
        <v>17150</v>
      </c>
      <c r="F13" s="280">
        <f t="shared" si="2"/>
        <v>999</v>
      </c>
      <c r="G13" s="280">
        <v>0</v>
      </c>
      <c r="H13" s="280">
        <v>0</v>
      </c>
      <c r="I13" s="280">
        <v>0</v>
      </c>
      <c r="J13" s="280">
        <v>0</v>
      </c>
      <c r="K13" s="280">
        <v>0</v>
      </c>
      <c r="L13" s="280">
        <v>999</v>
      </c>
      <c r="M13" s="280">
        <v>0</v>
      </c>
      <c r="N13" s="280">
        <f t="shared" si="3"/>
        <v>0</v>
      </c>
      <c r="O13" s="280">
        <f>+'資源化量内訳'!Y13</f>
        <v>0</v>
      </c>
      <c r="P13" s="280">
        <f t="shared" si="4"/>
        <v>17699</v>
      </c>
      <c r="Q13" s="280">
        <v>17150</v>
      </c>
      <c r="R13" s="280">
        <f t="shared" si="5"/>
        <v>549</v>
      </c>
      <c r="S13" s="280">
        <v>0</v>
      </c>
      <c r="T13" s="280">
        <v>0</v>
      </c>
      <c r="U13" s="280">
        <v>0</v>
      </c>
      <c r="V13" s="280">
        <v>0</v>
      </c>
      <c r="W13" s="280">
        <v>0</v>
      </c>
      <c r="X13" s="280">
        <v>549</v>
      </c>
      <c r="Y13" s="280">
        <v>0</v>
      </c>
      <c r="Z13" s="280">
        <f t="shared" si="6"/>
        <v>2042</v>
      </c>
      <c r="AA13" s="280">
        <v>0</v>
      </c>
      <c r="AB13" s="280">
        <v>2042</v>
      </c>
      <c r="AC13" s="280">
        <f t="shared" si="7"/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</row>
    <row r="14" spans="1:36" s="275" customFormat="1" ht="12" customHeight="1">
      <c r="A14" s="270" t="s">
        <v>502</v>
      </c>
      <c r="B14" s="271" t="s">
        <v>516</v>
      </c>
      <c r="C14" s="270" t="s">
        <v>517</v>
      </c>
      <c r="D14" s="280">
        <f t="shared" si="0"/>
        <v>28472</v>
      </c>
      <c r="E14" s="280">
        <f t="shared" si="1"/>
        <v>23198</v>
      </c>
      <c r="F14" s="280">
        <f t="shared" si="2"/>
        <v>1755</v>
      </c>
      <c r="G14" s="280">
        <v>1267</v>
      </c>
      <c r="H14" s="280">
        <v>0</v>
      </c>
      <c r="I14" s="280">
        <v>0</v>
      </c>
      <c r="J14" s="280">
        <v>0</v>
      </c>
      <c r="K14" s="280">
        <v>0</v>
      </c>
      <c r="L14" s="280">
        <v>488</v>
      </c>
      <c r="M14" s="280">
        <v>0</v>
      </c>
      <c r="N14" s="280">
        <f t="shared" si="3"/>
        <v>0</v>
      </c>
      <c r="O14" s="280">
        <f>+'資源化量内訳'!Y14</f>
        <v>3519</v>
      </c>
      <c r="P14" s="280">
        <f t="shared" si="4"/>
        <v>23447</v>
      </c>
      <c r="Q14" s="280">
        <v>23198</v>
      </c>
      <c r="R14" s="280">
        <f t="shared" si="5"/>
        <v>249</v>
      </c>
      <c r="S14" s="280">
        <v>249</v>
      </c>
      <c r="T14" s="280">
        <v>0</v>
      </c>
      <c r="U14" s="280"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f t="shared" si="6"/>
        <v>3184</v>
      </c>
      <c r="AA14" s="280">
        <v>0</v>
      </c>
      <c r="AB14" s="280">
        <v>2601</v>
      </c>
      <c r="AC14" s="280">
        <f t="shared" si="7"/>
        <v>583</v>
      </c>
      <c r="AD14" s="280">
        <v>583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</row>
    <row r="15" spans="1:36" s="275" customFormat="1" ht="12" customHeight="1">
      <c r="A15" s="270" t="s">
        <v>502</v>
      </c>
      <c r="B15" s="271" t="s">
        <v>518</v>
      </c>
      <c r="C15" s="270" t="s">
        <v>519</v>
      </c>
      <c r="D15" s="280">
        <f t="shared" si="0"/>
        <v>14913</v>
      </c>
      <c r="E15" s="280">
        <f t="shared" si="1"/>
        <v>13143</v>
      </c>
      <c r="F15" s="280">
        <f t="shared" si="2"/>
        <v>913</v>
      </c>
      <c r="G15" s="280">
        <v>901</v>
      </c>
      <c r="H15" s="280">
        <v>0</v>
      </c>
      <c r="I15" s="280">
        <v>0</v>
      </c>
      <c r="J15" s="280">
        <v>0</v>
      </c>
      <c r="K15" s="280">
        <v>0</v>
      </c>
      <c r="L15" s="280">
        <v>12</v>
      </c>
      <c r="M15" s="280">
        <v>0</v>
      </c>
      <c r="N15" s="280">
        <f t="shared" si="3"/>
        <v>0</v>
      </c>
      <c r="O15" s="280">
        <f>+'資源化量内訳'!Y15</f>
        <v>857</v>
      </c>
      <c r="P15" s="280">
        <f t="shared" si="4"/>
        <v>13376</v>
      </c>
      <c r="Q15" s="280">
        <v>13143</v>
      </c>
      <c r="R15" s="280">
        <f t="shared" si="5"/>
        <v>233</v>
      </c>
      <c r="S15" s="280">
        <v>233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f t="shared" si="6"/>
        <v>2339</v>
      </c>
      <c r="AA15" s="280">
        <v>0</v>
      </c>
      <c r="AB15" s="280">
        <v>1960</v>
      </c>
      <c r="AC15" s="280">
        <f t="shared" si="7"/>
        <v>379</v>
      </c>
      <c r="AD15" s="280">
        <v>379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</row>
    <row r="16" spans="1:36" s="275" customFormat="1" ht="12" customHeight="1">
      <c r="A16" s="270" t="s">
        <v>502</v>
      </c>
      <c r="B16" s="271" t="s">
        <v>520</v>
      </c>
      <c r="C16" s="270" t="s">
        <v>521</v>
      </c>
      <c r="D16" s="280">
        <f t="shared" si="0"/>
        <v>17962</v>
      </c>
      <c r="E16" s="280">
        <f t="shared" si="1"/>
        <v>14416</v>
      </c>
      <c r="F16" s="280">
        <f t="shared" si="2"/>
        <v>3546</v>
      </c>
      <c r="G16" s="280">
        <v>3495</v>
      </c>
      <c r="H16" s="280">
        <v>42</v>
      </c>
      <c r="I16" s="280">
        <v>0</v>
      </c>
      <c r="J16" s="280">
        <v>0</v>
      </c>
      <c r="K16" s="280">
        <v>0</v>
      </c>
      <c r="L16" s="280">
        <v>9</v>
      </c>
      <c r="M16" s="280">
        <v>0</v>
      </c>
      <c r="N16" s="280">
        <f t="shared" si="3"/>
        <v>0</v>
      </c>
      <c r="O16" s="280">
        <f>+'資源化量内訳'!Y16</f>
        <v>0</v>
      </c>
      <c r="P16" s="280">
        <f t="shared" si="4"/>
        <v>16528</v>
      </c>
      <c r="Q16" s="280">
        <v>14416</v>
      </c>
      <c r="R16" s="280">
        <f t="shared" si="5"/>
        <v>2112</v>
      </c>
      <c r="S16" s="280">
        <v>2112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6"/>
        <v>2588</v>
      </c>
      <c r="AA16" s="280">
        <v>0</v>
      </c>
      <c r="AB16" s="280">
        <v>1920</v>
      </c>
      <c r="AC16" s="280">
        <f t="shared" si="7"/>
        <v>668</v>
      </c>
      <c r="AD16" s="280">
        <v>668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s="275" customFormat="1" ht="12" customHeight="1">
      <c r="A17" s="270" t="s">
        <v>502</v>
      </c>
      <c r="B17" s="271" t="s">
        <v>522</v>
      </c>
      <c r="C17" s="270" t="s">
        <v>523</v>
      </c>
      <c r="D17" s="280">
        <f t="shared" si="0"/>
        <v>16196</v>
      </c>
      <c r="E17" s="280">
        <f t="shared" si="1"/>
        <v>14384</v>
      </c>
      <c r="F17" s="280">
        <f t="shared" si="2"/>
        <v>1269</v>
      </c>
      <c r="G17" s="280">
        <v>0</v>
      </c>
      <c r="H17" s="280">
        <v>0</v>
      </c>
      <c r="I17" s="280">
        <v>0</v>
      </c>
      <c r="J17" s="280">
        <v>0</v>
      </c>
      <c r="K17" s="280">
        <v>0</v>
      </c>
      <c r="L17" s="280">
        <v>1269</v>
      </c>
      <c r="M17" s="280">
        <v>0</v>
      </c>
      <c r="N17" s="280">
        <f t="shared" si="3"/>
        <v>0</v>
      </c>
      <c r="O17" s="280">
        <f>+'資源化量内訳'!Y17</f>
        <v>543</v>
      </c>
      <c r="P17" s="280">
        <f t="shared" si="4"/>
        <v>14384</v>
      </c>
      <c r="Q17" s="280">
        <v>14384</v>
      </c>
      <c r="R17" s="280">
        <f t="shared" si="5"/>
        <v>0</v>
      </c>
      <c r="S17" s="280">
        <v>0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6"/>
        <v>1323</v>
      </c>
      <c r="AA17" s="280">
        <v>0</v>
      </c>
      <c r="AB17" s="280">
        <v>1231</v>
      </c>
      <c r="AC17" s="280">
        <f t="shared" si="7"/>
        <v>92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92</v>
      </c>
      <c r="AJ17" s="280">
        <v>0</v>
      </c>
    </row>
    <row r="18" spans="1:36" s="275" customFormat="1" ht="12" customHeight="1">
      <c r="A18" s="270" t="s">
        <v>502</v>
      </c>
      <c r="B18" s="271" t="s">
        <v>524</v>
      </c>
      <c r="C18" s="270" t="s">
        <v>525</v>
      </c>
      <c r="D18" s="280">
        <f t="shared" si="0"/>
        <v>9445</v>
      </c>
      <c r="E18" s="280">
        <f t="shared" si="1"/>
        <v>6862</v>
      </c>
      <c r="F18" s="280">
        <f t="shared" si="2"/>
        <v>2583</v>
      </c>
      <c r="G18" s="280">
        <v>0</v>
      </c>
      <c r="H18" s="280">
        <v>0</v>
      </c>
      <c r="I18" s="280">
        <v>0</v>
      </c>
      <c r="J18" s="280">
        <v>0</v>
      </c>
      <c r="K18" s="280">
        <v>0</v>
      </c>
      <c r="L18" s="280">
        <v>2168</v>
      </c>
      <c r="M18" s="280">
        <v>415</v>
      </c>
      <c r="N18" s="280">
        <f t="shared" si="3"/>
        <v>0</v>
      </c>
      <c r="O18" s="280">
        <f>+'資源化量内訳'!Y18</f>
        <v>0</v>
      </c>
      <c r="P18" s="280">
        <f t="shared" si="4"/>
        <v>6862</v>
      </c>
      <c r="Q18" s="280">
        <v>6862</v>
      </c>
      <c r="R18" s="280">
        <f t="shared" si="5"/>
        <v>0</v>
      </c>
      <c r="S18" s="280">
        <v>0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f t="shared" si="6"/>
        <v>1101</v>
      </c>
      <c r="AA18" s="280">
        <v>0</v>
      </c>
      <c r="AB18" s="280">
        <v>686</v>
      </c>
      <c r="AC18" s="280">
        <f t="shared" si="7"/>
        <v>415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415</v>
      </c>
    </row>
    <row r="19" spans="1:36" s="275" customFormat="1" ht="12" customHeight="1">
      <c r="A19" s="270" t="s">
        <v>502</v>
      </c>
      <c r="B19" s="271" t="s">
        <v>526</v>
      </c>
      <c r="C19" s="270" t="s">
        <v>527</v>
      </c>
      <c r="D19" s="280">
        <f t="shared" si="0"/>
        <v>16453</v>
      </c>
      <c r="E19" s="280">
        <f t="shared" si="1"/>
        <v>13600</v>
      </c>
      <c r="F19" s="280">
        <f t="shared" si="2"/>
        <v>746</v>
      </c>
      <c r="G19" s="280">
        <v>0</v>
      </c>
      <c r="H19" s="280">
        <v>0</v>
      </c>
      <c r="I19" s="280">
        <v>0</v>
      </c>
      <c r="J19" s="280">
        <v>0</v>
      </c>
      <c r="K19" s="280">
        <v>0</v>
      </c>
      <c r="L19" s="280">
        <v>746</v>
      </c>
      <c r="M19" s="280">
        <v>0</v>
      </c>
      <c r="N19" s="280">
        <f t="shared" si="3"/>
        <v>544</v>
      </c>
      <c r="O19" s="280">
        <f>+'資源化量内訳'!Y19</f>
        <v>1563</v>
      </c>
      <c r="P19" s="280">
        <f t="shared" si="4"/>
        <v>13600</v>
      </c>
      <c r="Q19" s="280">
        <v>13600</v>
      </c>
      <c r="R19" s="280">
        <f t="shared" si="5"/>
        <v>0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6"/>
        <v>2103</v>
      </c>
      <c r="AA19" s="280">
        <v>544</v>
      </c>
      <c r="AB19" s="280">
        <v>1559</v>
      </c>
      <c r="AC19" s="280">
        <f t="shared" si="7"/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</row>
    <row r="20" spans="1:36" s="275" customFormat="1" ht="12" customHeight="1">
      <c r="A20" s="270" t="s">
        <v>502</v>
      </c>
      <c r="B20" s="271" t="s">
        <v>528</v>
      </c>
      <c r="C20" s="270" t="s">
        <v>529</v>
      </c>
      <c r="D20" s="280">
        <f t="shared" si="0"/>
        <v>26027</v>
      </c>
      <c r="E20" s="280">
        <f t="shared" si="1"/>
        <v>23173</v>
      </c>
      <c r="F20" s="280">
        <f t="shared" si="2"/>
        <v>2012</v>
      </c>
      <c r="G20" s="280">
        <v>1392</v>
      </c>
      <c r="H20" s="280">
        <v>0</v>
      </c>
      <c r="I20" s="280">
        <v>0</v>
      </c>
      <c r="J20" s="280">
        <v>0</v>
      </c>
      <c r="K20" s="280">
        <v>0</v>
      </c>
      <c r="L20" s="280">
        <v>620</v>
      </c>
      <c r="M20" s="280">
        <v>0</v>
      </c>
      <c r="N20" s="280">
        <f t="shared" si="3"/>
        <v>0</v>
      </c>
      <c r="O20" s="280">
        <f>+'資源化量内訳'!Y20</f>
        <v>842</v>
      </c>
      <c r="P20" s="280">
        <f t="shared" si="4"/>
        <v>23410</v>
      </c>
      <c r="Q20" s="280">
        <v>23173</v>
      </c>
      <c r="R20" s="280">
        <f t="shared" si="5"/>
        <v>237</v>
      </c>
      <c r="S20" s="280">
        <v>183</v>
      </c>
      <c r="T20" s="280">
        <v>0</v>
      </c>
      <c r="U20" s="280">
        <v>0</v>
      </c>
      <c r="V20" s="280">
        <v>0</v>
      </c>
      <c r="W20" s="280">
        <v>0</v>
      </c>
      <c r="X20" s="280">
        <v>54</v>
      </c>
      <c r="Y20" s="280">
        <v>0</v>
      </c>
      <c r="Z20" s="280">
        <f t="shared" si="6"/>
        <v>3102</v>
      </c>
      <c r="AA20" s="280">
        <v>0</v>
      </c>
      <c r="AB20" s="280">
        <v>2649</v>
      </c>
      <c r="AC20" s="280">
        <f t="shared" si="7"/>
        <v>453</v>
      </c>
      <c r="AD20" s="280">
        <v>453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</row>
    <row r="21" spans="1:36" s="275" customFormat="1" ht="12" customHeight="1">
      <c r="A21" s="270" t="s">
        <v>502</v>
      </c>
      <c r="B21" s="271" t="s">
        <v>530</v>
      </c>
      <c r="C21" s="270" t="s">
        <v>531</v>
      </c>
      <c r="D21" s="280">
        <f t="shared" si="0"/>
        <v>33407</v>
      </c>
      <c r="E21" s="280">
        <f t="shared" si="1"/>
        <v>23596</v>
      </c>
      <c r="F21" s="280">
        <f t="shared" si="2"/>
        <v>7958</v>
      </c>
      <c r="G21" s="280">
        <v>7734</v>
      </c>
      <c r="H21" s="280">
        <v>224</v>
      </c>
      <c r="I21" s="280">
        <v>0</v>
      </c>
      <c r="J21" s="280">
        <v>0</v>
      </c>
      <c r="K21" s="280">
        <v>0</v>
      </c>
      <c r="L21" s="280">
        <v>0</v>
      </c>
      <c r="M21" s="280">
        <v>0</v>
      </c>
      <c r="N21" s="280">
        <f t="shared" si="3"/>
        <v>0</v>
      </c>
      <c r="O21" s="280">
        <f>+'資源化量内訳'!Y21</f>
        <v>1853</v>
      </c>
      <c r="P21" s="280">
        <f t="shared" si="4"/>
        <v>28754</v>
      </c>
      <c r="Q21" s="280">
        <v>23596</v>
      </c>
      <c r="R21" s="280">
        <f t="shared" si="5"/>
        <v>5158</v>
      </c>
      <c r="S21" s="280">
        <v>5158</v>
      </c>
      <c r="T21" s="280">
        <v>0</v>
      </c>
      <c r="U21" s="280"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f t="shared" si="6"/>
        <v>4059</v>
      </c>
      <c r="AA21" s="280">
        <v>0</v>
      </c>
      <c r="AB21" s="280">
        <v>2856</v>
      </c>
      <c r="AC21" s="280">
        <f t="shared" si="7"/>
        <v>1203</v>
      </c>
      <c r="AD21" s="280">
        <v>1203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</row>
    <row r="22" spans="1:36" s="275" customFormat="1" ht="12" customHeight="1">
      <c r="A22" s="270" t="s">
        <v>502</v>
      </c>
      <c r="B22" s="271" t="s">
        <v>532</v>
      </c>
      <c r="C22" s="270" t="s">
        <v>533</v>
      </c>
      <c r="D22" s="280">
        <f t="shared" si="0"/>
        <v>26297</v>
      </c>
      <c r="E22" s="280">
        <f t="shared" si="1"/>
        <v>21818</v>
      </c>
      <c r="F22" s="280">
        <f t="shared" si="2"/>
        <v>1788</v>
      </c>
      <c r="G22" s="280">
        <v>642</v>
      </c>
      <c r="H22" s="280">
        <v>0</v>
      </c>
      <c r="I22" s="280">
        <v>0</v>
      </c>
      <c r="J22" s="280">
        <v>0</v>
      </c>
      <c r="K22" s="280">
        <v>0</v>
      </c>
      <c r="L22" s="280">
        <v>1146</v>
      </c>
      <c r="M22" s="280">
        <v>0</v>
      </c>
      <c r="N22" s="280">
        <f t="shared" si="3"/>
        <v>0</v>
      </c>
      <c r="O22" s="280">
        <f>+'資源化量内訳'!Y22</f>
        <v>2691</v>
      </c>
      <c r="P22" s="280">
        <f t="shared" si="4"/>
        <v>22131</v>
      </c>
      <c r="Q22" s="280">
        <v>21818</v>
      </c>
      <c r="R22" s="280">
        <f t="shared" si="5"/>
        <v>313</v>
      </c>
      <c r="S22" s="280">
        <v>313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6"/>
        <v>827</v>
      </c>
      <c r="AA22" s="280">
        <v>0</v>
      </c>
      <c r="AB22" s="280">
        <v>827</v>
      </c>
      <c r="AC22" s="280">
        <f t="shared" si="7"/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</row>
    <row r="23" spans="1:36" s="275" customFormat="1" ht="12" customHeight="1">
      <c r="A23" s="270" t="s">
        <v>502</v>
      </c>
      <c r="B23" s="271" t="s">
        <v>534</v>
      </c>
      <c r="C23" s="270" t="s">
        <v>535</v>
      </c>
      <c r="D23" s="280">
        <f t="shared" si="0"/>
        <v>76815</v>
      </c>
      <c r="E23" s="280">
        <f t="shared" si="1"/>
        <v>66530</v>
      </c>
      <c r="F23" s="280">
        <f t="shared" si="2"/>
        <v>10263</v>
      </c>
      <c r="G23" s="280">
        <v>4871</v>
      </c>
      <c r="H23" s="280">
        <v>0</v>
      </c>
      <c r="I23" s="280">
        <v>0</v>
      </c>
      <c r="J23" s="280">
        <v>0</v>
      </c>
      <c r="K23" s="280">
        <v>0</v>
      </c>
      <c r="L23" s="280">
        <v>5392</v>
      </c>
      <c r="M23" s="280">
        <v>0</v>
      </c>
      <c r="N23" s="280">
        <f t="shared" si="3"/>
        <v>0</v>
      </c>
      <c r="O23" s="280">
        <f>+'資源化量内訳'!Y23</f>
        <v>22</v>
      </c>
      <c r="P23" s="280">
        <f t="shared" si="4"/>
        <v>70811</v>
      </c>
      <c r="Q23" s="280">
        <v>66530</v>
      </c>
      <c r="R23" s="280">
        <f t="shared" si="5"/>
        <v>4281</v>
      </c>
      <c r="S23" s="280">
        <v>3196</v>
      </c>
      <c r="T23" s="280">
        <v>0</v>
      </c>
      <c r="U23" s="280">
        <v>0</v>
      </c>
      <c r="V23" s="280">
        <v>0</v>
      </c>
      <c r="W23" s="280">
        <v>0</v>
      </c>
      <c r="X23" s="280">
        <v>1085</v>
      </c>
      <c r="Y23" s="280">
        <v>0</v>
      </c>
      <c r="Z23" s="280">
        <f t="shared" si="6"/>
        <v>12066</v>
      </c>
      <c r="AA23" s="280">
        <v>0</v>
      </c>
      <c r="AB23" s="280">
        <v>10962</v>
      </c>
      <c r="AC23" s="280">
        <f t="shared" si="7"/>
        <v>1104</v>
      </c>
      <c r="AD23" s="280">
        <v>1104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</row>
    <row r="24" spans="1:36" s="275" customFormat="1" ht="12" customHeight="1">
      <c r="A24" s="270" t="s">
        <v>502</v>
      </c>
      <c r="B24" s="271" t="s">
        <v>536</v>
      </c>
      <c r="C24" s="270" t="s">
        <v>537</v>
      </c>
      <c r="D24" s="280">
        <f t="shared" si="0"/>
        <v>56615</v>
      </c>
      <c r="E24" s="280">
        <f t="shared" si="1"/>
        <v>50344</v>
      </c>
      <c r="F24" s="280">
        <f t="shared" si="2"/>
        <v>5753</v>
      </c>
      <c r="G24" s="280">
        <v>3673</v>
      </c>
      <c r="H24" s="280">
        <v>0</v>
      </c>
      <c r="I24" s="280">
        <v>0</v>
      </c>
      <c r="J24" s="280">
        <v>0</v>
      </c>
      <c r="K24" s="280">
        <v>0</v>
      </c>
      <c r="L24" s="280">
        <v>2080</v>
      </c>
      <c r="M24" s="280">
        <v>0</v>
      </c>
      <c r="N24" s="280">
        <f t="shared" si="3"/>
        <v>0</v>
      </c>
      <c r="O24" s="280">
        <f>+'資源化量内訳'!Y24</f>
        <v>518</v>
      </c>
      <c r="P24" s="280">
        <f t="shared" si="4"/>
        <v>50344</v>
      </c>
      <c r="Q24" s="280">
        <v>50344</v>
      </c>
      <c r="R24" s="280">
        <f t="shared" si="5"/>
        <v>0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6"/>
        <v>8955</v>
      </c>
      <c r="AA24" s="280">
        <v>0</v>
      </c>
      <c r="AB24" s="280">
        <v>6649</v>
      </c>
      <c r="AC24" s="280">
        <f t="shared" si="7"/>
        <v>2306</v>
      </c>
      <c r="AD24" s="280">
        <v>2306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</row>
    <row r="25" spans="1:36" s="275" customFormat="1" ht="12" customHeight="1">
      <c r="A25" s="270" t="s">
        <v>502</v>
      </c>
      <c r="B25" s="271" t="s">
        <v>538</v>
      </c>
      <c r="C25" s="270" t="s">
        <v>539</v>
      </c>
      <c r="D25" s="280">
        <f t="shared" si="0"/>
        <v>20229</v>
      </c>
      <c r="E25" s="280">
        <f t="shared" si="1"/>
        <v>0</v>
      </c>
      <c r="F25" s="280">
        <f t="shared" si="2"/>
        <v>20229</v>
      </c>
      <c r="G25" s="280">
        <v>2793</v>
      </c>
      <c r="H25" s="280">
        <v>0</v>
      </c>
      <c r="I25" s="280">
        <v>0</v>
      </c>
      <c r="J25" s="280">
        <v>0</v>
      </c>
      <c r="K25" s="280">
        <v>17436</v>
      </c>
      <c r="L25" s="280">
        <v>0</v>
      </c>
      <c r="M25" s="280">
        <v>0</v>
      </c>
      <c r="N25" s="280">
        <f t="shared" si="3"/>
        <v>0</v>
      </c>
      <c r="O25" s="280">
        <f>+'資源化量内訳'!Y25</f>
        <v>0</v>
      </c>
      <c r="P25" s="280">
        <f t="shared" si="4"/>
        <v>1222</v>
      </c>
      <c r="Q25" s="280">
        <v>0</v>
      </c>
      <c r="R25" s="280">
        <f t="shared" si="5"/>
        <v>1222</v>
      </c>
      <c r="S25" s="280">
        <v>1222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6"/>
        <v>532</v>
      </c>
      <c r="AA25" s="280">
        <v>0</v>
      </c>
      <c r="AB25" s="280">
        <v>244</v>
      </c>
      <c r="AC25" s="280">
        <f t="shared" si="7"/>
        <v>288</v>
      </c>
      <c r="AD25" s="280">
        <v>288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</row>
    <row r="26" spans="1:36" s="275" customFormat="1" ht="12" customHeight="1">
      <c r="A26" s="270" t="s">
        <v>502</v>
      </c>
      <c r="B26" s="271" t="s">
        <v>540</v>
      </c>
      <c r="C26" s="270" t="s">
        <v>541</v>
      </c>
      <c r="D26" s="280">
        <f t="shared" si="0"/>
        <v>9960</v>
      </c>
      <c r="E26" s="280">
        <f t="shared" si="1"/>
        <v>7517</v>
      </c>
      <c r="F26" s="280">
        <f t="shared" si="2"/>
        <v>2443</v>
      </c>
      <c r="G26" s="280">
        <v>879</v>
      </c>
      <c r="H26" s="280">
        <v>0</v>
      </c>
      <c r="I26" s="280">
        <v>0</v>
      </c>
      <c r="J26" s="280">
        <v>0</v>
      </c>
      <c r="K26" s="280">
        <v>0</v>
      </c>
      <c r="L26" s="280">
        <v>1564</v>
      </c>
      <c r="M26" s="280">
        <v>0</v>
      </c>
      <c r="N26" s="280">
        <f t="shared" si="3"/>
        <v>0</v>
      </c>
      <c r="O26" s="280">
        <f>+'資源化量内訳'!Y26</f>
        <v>0</v>
      </c>
      <c r="P26" s="280">
        <f t="shared" si="4"/>
        <v>7726</v>
      </c>
      <c r="Q26" s="280">
        <v>7517</v>
      </c>
      <c r="R26" s="280">
        <f t="shared" si="5"/>
        <v>209</v>
      </c>
      <c r="S26" s="280">
        <v>143</v>
      </c>
      <c r="T26" s="280">
        <v>0</v>
      </c>
      <c r="U26" s="280">
        <v>0</v>
      </c>
      <c r="V26" s="280">
        <v>0</v>
      </c>
      <c r="W26" s="280">
        <v>0</v>
      </c>
      <c r="X26" s="280">
        <v>66</v>
      </c>
      <c r="Y26" s="280">
        <v>0</v>
      </c>
      <c r="Z26" s="280">
        <f t="shared" si="6"/>
        <v>586</v>
      </c>
      <c r="AA26" s="280">
        <v>0</v>
      </c>
      <c r="AB26" s="280">
        <v>0</v>
      </c>
      <c r="AC26" s="280">
        <f t="shared" si="7"/>
        <v>586</v>
      </c>
      <c r="AD26" s="280">
        <v>528</v>
      </c>
      <c r="AE26" s="280">
        <v>0</v>
      </c>
      <c r="AF26" s="280">
        <v>0</v>
      </c>
      <c r="AG26" s="280">
        <v>0</v>
      </c>
      <c r="AH26" s="280">
        <v>0</v>
      </c>
      <c r="AI26" s="280">
        <v>58</v>
      </c>
      <c r="AJ26" s="280">
        <v>0</v>
      </c>
    </row>
    <row r="27" spans="1:36" s="275" customFormat="1" ht="12" customHeight="1">
      <c r="A27" s="270" t="s">
        <v>502</v>
      </c>
      <c r="B27" s="271" t="s">
        <v>542</v>
      </c>
      <c r="C27" s="270" t="s">
        <v>543</v>
      </c>
      <c r="D27" s="280">
        <f t="shared" si="0"/>
        <v>18680</v>
      </c>
      <c r="E27" s="280">
        <f t="shared" si="1"/>
        <v>12641</v>
      </c>
      <c r="F27" s="280">
        <f t="shared" si="2"/>
        <v>4662</v>
      </c>
      <c r="G27" s="280">
        <v>4323</v>
      </c>
      <c r="H27" s="280">
        <v>339</v>
      </c>
      <c r="I27" s="280">
        <v>0</v>
      </c>
      <c r="J27" s="280">
        <v>0</v>
      </c>
      <c r="K27" s="280">
        <v>0</v>
      </c>
      <c r="L27" s="280">
        <v>0</v>
      </c>
      <c r="M27" s="280">
        <v>0</v>
      </c>
      <c r="N27" s="280">
        <f t="shared" si="3"/>
        <v>0</v>
      </c>
      <c r="O27" s="280">
        <f>+'資源化量内訳'!Y27</f>
        <v>1377</v>
      </c>
      <c r="P27" s="280">
        <f t="shared" si="4"/>
        <v>15518</v>
      </c>
      <c r="Q27" s="280">
        <v>12641</v>
      </c>
      <c r="R27" s="280">
        <f t="shared" si="5"/>
        <v>2877</v>
      </c>
      <c r="S27" s="280">
        <v>2877</v>
      </c>
      <c r="T27" s="280">
        <v>0</v>
      </c>
      <c r="U27" s="280"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f t="shared" si="6"/>
        <v>2205</v>
      </c>
      <c r="AA27" s="280">
        <v>0</v>
      </c>
      <c r="AB27" s="280">
        <v>1530</v>
      </c>
      <c r="AC27" s="280">
        <f t="shared" si="7"/>
        <v>675</v>
      </c>
      <c r="AD27" s="280">
        <v>675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</row>
    <row r="28" spans="1:36" s="275" customFormat="1" ht="12" customHeight="1">
      <c r="A28" s="270" t="s">
        <v>502</v>
      </c>
      <c r="B28" s="271" t="s">
        <v>544</v>
      </c>
      <c r="C28" s="270" t="s">
        <v>545</v>
      </c>
      <c r="D28" s="280">
        <f t="shared" si="0"/>
        <v>14077</v>
      </c>
      <c r="E28" s="280">
        <f t="shared" si="1"/>
        <v>11134</v>
      </c>
      <c r="F28" s="280">
        <f t="shared" si="2"/>
        <v>1363</v>
      </c>
      <c r="G28" s="280">
        <v>1298</v>
      </c>
      <c r="H28" s="280">
        <v>0</v>
      </c>
      <c r="I28" s="280">
        <v>0</v>
      </c>
      <c r="J28" s="280">
        <v>0</v>
      </c>
      <c r="K28" s="280">
        <v>0</v>
      </c>
      <c r="L28" s="280">
        <v>65</v>
      </c>
      <c r="M28" s="280">
        <v>0</v>
      </c>
      <c r="N28" s="280">
        <f t="shared" si="3"/>
        <v>0</v>
      </c>
      <c r="O28" s="280">
        <f>+'資源化量内訳'!Y28</f>
        <v>1580</v>
      </c>
      <c r="P28" s="280">
        <f t="shared" si="4"/>
        <v>11524</v>
      </c>
      <c r="Q28" s="280">
        <v>11134</v>
      </c>
      <c r="R28" s="280">
        <f t="shared" si="5"/>
        <v>390</v>
      </c>
      <c r="S28" s="280">
        <v>390</v>
      </c>
      <c r="T28" s="280">
        <v>0</v>
      </c>
      <c r="U28" s="280"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f t="shared" si="6"/>
        <v>1927</v>
      </c>
      <c r="AA28" s="280">
        <v>0</v>
      </c>
      <c r="AB28" s="280">
        <v>1721</v>
      </c>
      <c r="AC28" s="280">
        <f t="shared" si="7"/>
        <v>206</v>
      </c>
      <c r="AD28" s="280">
        <v>196</v>
      </c>
      <c r="AE28" s="280">
        <v>0</v>
      </c>
      <c r="AF28" s="280">
        <v>0</v>
      </c>
      <c r="AG28" s="280">
        <v>0</v>
      </c>
      <c r="AH28" s="280">
        <v>0</v>
      </c>
      <c r="AI28" s="280">
        <v>10</v>
      </c>
      <c r="AJ28" s="280">
        <v>0</v>
      </c>
    </row>
    <row r="29" spans="1:36" s="275" customFormat="1" ht="12" customHeight="1">
      <c r="A29" s="270" t="s">
        <v>502</v>
      </c>
      <c r="B29" s="271" t="s">
        <v>546</v>
      </c>
      <c r="C29" s="270" t="s">
        <v>547</v>
      </c>
      <c r="D29" s="280">
        <f t="shared" si="0"/>
        <v>17064</v>
      </c>
      <c r="E29" s="280">
        <f t="shared" si="1"/>
        <v>13780</v>
      </c>
      <c r="F29" s="280">
        <f t="shared" si="2"/>
        <v>1282</v>
      </c>
      <c r="G29" s="280">
        <v>1282</v>
      </c>
      <c r="H29" s="280">
        <v>0</v>
      </c>
      <c r="I29" s="280">
        <v>0</v>
      </c>
      <c r="J29" s="280">
        <v>0</v>
      </c>
      <c r="K29" s="280">
        <v>0</v>
      </c>
      <c r="L29" s="280">
        <v>0</v>
      </c>
      <c r="M29" s="280">
        <v>0</v>
      </c>
      <c r="N29" s="280">
        <f t="shared" si="3"/>
        <v>0</v>
      </c>
      <c r="O29" s="280">
        <f>+'資源化量内訳'!Y29</f>
        <v>2002</v>
      </c>
      <c r="P29" s="280">
        <f t="shared" si="4"/>
        <v>14123</v>
      </c>
      <c r="Q29" s="280">
        <v>13780</v>
      </c>
      <c r="R29" s="280">
        <f t="shared" si="5"/>
        <v>343</v>
      </c>
      <c r="S29" s="280">
        <v>343</v>
      </c>
      <c r="T29" s="280">
        <v>0</v>
      </c>
      <c r="U29" s="280"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f t="shared" si="6"/>
        <v>2349</v>
      </c>
      <c r="AA29" s="280">
        <v>0</v>
      </c>
      <c r="AB29" s="280">
        <v>2162</v>
      </c>
      <c r="AC29" s="280">
        <f t="shared" si="7"/>
        <v>187</v>
      </c>
      <c r="AD29" s="280">
        <v>187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</row>
    <row r="30" spans="1:36" s="275" customFormat="1" ht="12" customHeight="1">
      <c r="A30" s="270" t="s">
        <v>502</v>
      </c>
      <c r="B30" s="271" t="s">
        <v>548</v>
      </c>
      <c r="C30" s="270" t="s">
        <v>549</v>
      </c>
      <c r="D30" s="280">
        <f t="shared" si="0"/>
        <v>32308</v>
      </c>
      <c r="E30" s="280">
        <f t="shared" si="1"/>
        <v>27027</v>
      </c>
      <c r="F30" s="280">
        <f t="shared" si="2"/>
        <v>2471</v>
      </c>
      <c r="G30" s="280">
        <v>2290</v>
      </c>
      <c r="H30" s="280">
        <v>0</v>
      </c>
      <c r="I30" s="280">
        <v>0</v>
      </c>
      <c r="J30" s="280">
        <v>0</v>
      </c>
      <c r="K30" s="280">
        <v>0</v>
      </c>
      <c r="L30" s="280">
        <v>181</v>
      </c>
      <c r="M30" s="280">
        <v>0</v>
      </c>
      <c r="N30" s="280">
        <f t="shared" si="3"/>
        <v>0</v>
      </c>
      <c r="O30" s="280">
        <f>+'資源化量内訳'!Y30</f>
        <v>2810</v>
      </c>
      <c r="P30" s="280">
        <f t="shared" si="4"/>
        <v>28367</v>
      </c>
      <c r="Q30" s="280">
        <v>27027</v>
      </c>
      <c r="R30" s="280">
        <f t="shared" si="5"/>
        <v>1340</v>
      </c>
      <c r="S30" s="280">
        <v>1340</v>
      </c>
      <c r="T30" s="280">
        <v>0</v>
      </c>
      <c r="U30" s="280"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f t="shared" si="6"/>
        <v>2486</v>
      </c>
      <c r="AA30" s="280">
        <v>0</v>
      </c>
      <c r="AB30" s="280">
        <v>2304</v>
      </c>
      <c r="AC30" s="280">
        <f t="shared" si="7"/>
        <v>182</v>
      </c>
      <c r="AD30" s="280">
        <v>182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</row>
    <row r="31" spans="1:36" s="275" customFormat="1" ht="12" customHeight="1">
      <c r="A31" s="270" t="s">
        <v>502</v>
      </c>
      <c r="B31" s="271" t="s">
        <v>550</v>
      </c>
      <c r="C31" s="270" t="s">
        <v>551</v>
      </c>
      <c r="D31" s="280">
        <f t="shared" si="0"/>
        <v>11499</v>
      </c>
      <c r="E31" s="280">
        <f t="shared" si="1"/>
        <v>9556</v>
      </c>
      <c r="F31" s="280">
        <f t="shared" si="2"/>
        <v>1262</v>
      </c>
      <c r="G31" s="280">
        <v>0</v>
      </c>
      <c r="H31" s="280">
        <v>0</v>
      </c>
      <c r="I31" s="280">
        <v>0</v>
      </c>
      <c r="J31" s="280">
        <v>0</v>
      </c>
      <c r="K31" s="280">
        <v>0</v>
      </c>
      <c r="L31" s="280">
        <v>1262</v>
      </c>
      <c r="M31" s="280">
        <v>0</v>
      </c>
      <c r="N31" s="280">
        <f t="shared" si="3"/>
        <v>0</v>
      </c>
      <c r="O31" s="280">
        <f>+'資源化量内訳'!Y31</f>
        <v>681</v>
      </c>
      <c r="P31" s="280">
        <f t="shared" si="4"/>
        <v>9556</v>
      </c>
      <c r="Q31" s="280">
        <v>9556</v>
      </c>
      <c r="R31" s="280">
        <f t="shared" si="5"/>
        <v>0</v>
      </c>
      <c r="S31" s="280">
        <v>0</v>
      </c>
      <c r="T31" s="280">
        <v>0</v>
      </c>
      <c r="U31" s="280"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f t="shared" si="6"/>
        <v>916</v>
      </c>
      <c r="AA31" s="280">
        <v>0</v>
      </c>
      <c r="AB31" s="280">
        <v>916</v>
      </c>
      <c r="AC31" s="280">
        <f t="shared" si="7"/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</row>
    <row r="32" spans="1:36" s="275" customFormat="1" ht="12" customHeight="1">
      <c r="A32" s="270" t="s">
        <v>502</v>
      </c>
      <c r="B32" s="271" t="s">
        <v>552</v>
      </c>
      <c r="C32" s="270" t="s">
        <v>553</v>
      </c>
      <c r="D32" s="280">
        <f t="shared" si="0"/>
        <v>16203</v>
      </c>
      <c r="E32" s="280">
        <f t="shared" si="1"/>
        <v>14512</v>
      </c>
      <c r="F32" s="280">
        <f t="shared" si="2"/>
        <v>1531</v>
      </c>
      <c r="G32" s="280">
        <v>823</v>
      </c>
      <c r="H32" s="280">
        <v>0</v>
      </c>
      <c r="I32" s="280">
        <v>0</v>
      </c>
      <c r="J32" s="280">
        <v>0</v>
      </c>
      <c r="K32" s="280">
        <v>0</v>
      </c>
      <c r="L32" s="280">
        <v>708</v>
      </c>
      <c r="M32" s="280">
        <v>0</v>
      </c>
      <c r="N32" s="280">
        <f t="shared" si="3"/>
        <v>0</v>
      </c>
      <c r="O32" s="280">
        <f>+'資源化量内訳'!Y32</f>
        <v>160</v>
      </c>
      <c r="P32" s="280">
        <f t="shared" si="4"/>
        <v>15335</v>
      </c>
      <c r="Q32" s="280">
        <v>14512</v>
      </c>
      <c r="R32" s="280">
        <f t="shared" si="5"/>
        <v>823</v>
      </c>
      <c r="S32" s="280">
        <v>823</v>
      </c>
      <c r="T32" s="280">
        <v>0</v>
      </c>
      <c r="U32" s="280"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f t="shared" si="6"/>
        <v>1531</v>
      </c>
      <c r="AA32" s="280">
        <v>0</v>
      </c>
      <c r="AB32" s="280">
        <v>1310</v>
      </c>
      <c r="AC32" s="280">
        <f t="shared" si="7"/>
        <v>221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221</v>
      </c>
      <c r="AJ32" s="280">
        <v>0</v>
      </c>
    </row>
    <row r="33" spans="1:36" s="275" customFormat="1" ht="12" customHeight="1">
      <c r="A33" s="270" t="s">
        <v>502</v>
      </c>
      <c r="B33" s="271" t="s">
        <v>554</v>
      </c>
      <c r="C33" s="270" t="s">
        <v>555</v>
      </c>
      <c r="D33" s="280">
        <f t="shared" si="0"/>
        <v>15235</v>
      </c>
      <c r="E33" s="280">
        <f t="shared" si="1"/>
        <v>12880</v>
      </c>
      <c r="F33" s="280">
        <f t="shared" si="2"/>
        <v>2039</v>
      </c>
      <c r="G33" s="280">
        <v>1142</v>
      </c>
      <c r="H33" s="280">
        <v>309</v>
      </c>
      <c r="I33" s="280">
        <v>0</v>
      </c>
      <c r="J33" s="280">
        <v>0</v>
      </c>
      <c r="K33" s="280">
        <v>0</v>
      </c>
      <c r="L33" s="280">
        <v>588</v>
      </c>
      <c r="M33" s="280">
        <v>0</v>
      </c>
      <c r="N33" s="280">
        <f t="shared" si="3"/>
        <v>0</v>
      </c>
      <c r="O33" s="280">
        <f>+'資源化量内訳'!Y33</f>
        <v>316</v>
      </c>
      <c r="P33" s="280">
        <f t="shared" si="4"/>
        <v>13382</v>
      </c>
      <c r="Q33" s="280">
        <v>12880</v>
      </c>
      <c r="R33" s="280">
        <f t="shared" si="5"/>
        <v>502</v>
      </c>
      <c r="S33" s="280">
        <v>410</v>
      </c>
      <c r="T33" s="280">
        <v>0</v>
      </c>
      <c r="U33" s="280">
        <v>0</v>
      </c>
      <c r="V33" s="280">
        <v>0</v>
      </c>
      <c r="W33" s="280">
        <v>0</v>
      </c>
      <c r="X33" s="280">
        <v>92</v>
      </c>
      <c r="Y33" s="280">
        <v>0</v>
      </c>
      <c r="Z33" s="280">
        <f t="shared" si="6"/>
        <v>1847</v>
      </c>
      <c r="AA33" s="280">
        <v>0</v>
      </c>
      <c r="AB33" s="280">
        <v>1611</v>
      </c>
      <c r="AC33" s="280">
        <f t="shared" si="7"/>
        <v>236</v>
      </c>
      <c r="AD33" s="280">
        <v>206</v>
      </c>
      <c r="AE33" s="280">
        <v>0</v>
      </c>
      <c r="AF33" s="280">
        <v>0</v>
      </c>
      <c r="AG33" s="280">
        <v>0</v>
      </c>
      <c r="AH33" s="280">
        <v>0</v>
      </c>
      <c r="AI33" s="280">
        <v>30</v>
      </c>
      <c r="AJ33" s="280">
        <v>0</v>
      </c>
    </row>
    <row r="34" spans="1:36" s="275" customFormat="1" ht="12" customHeight="1">
      <c r="A34" s="270" t="s">
        <v>502</v>
      </c>
      <c r="B34" s="271" t="s">
        <v>556</v>
      </c>
      <c r="C34" s="270" t="s">
        <v>557</v>
      </c>
      <c r="D34" s="280">
        <f t="shared" si="0"/>
        <v>11759</v>
      </c>
      <c r="E34" s="280">
        <f t="shared" si="1"/>
        <v>10377</v>
      </c>
      <c r="F34" s="280">
        <f t="shared" si="2"/>
        <v>1382</v>
      </c>
      <c r="G34" s="280">
        <v>0</v>
      </c>
      <c r="H34" s="280">
        <v>0</v>
      </c>
      <c r="I34" s="280">
        <v>0</v>
      </c>
      <c r="J34" s="280">
        <v>0</v>
      </c>
      <c r="K34" s="280">
        <v>0</v>
      </c>
      <c r="L34" s="280">
        <v>1382</v>
      </c>
      <c r="M34" s="280">
        <v>0</v>
      </c>
      <c r="N34" s="280">
        <f t="shared" si="3"/>
        <v>0</v>
      </c>
      <c r="O34" s="280">
        <f>+'資源化量内訳'!Y34</f>
        <v>0</v>
      </c>
      <c r="P34" s="280">
        <f t="shared" si="4"/>
        <v>10377</v>
      </c>
      <c r="Q34" s="280">
        <v>10377</v>
      </c>
      <c r="R34" s="280">
        <f t="shared" si="5"/>
        <v>0</v>
      </c>
      <c r="S34" s="280">
        <v>0</v>
      </c>
      <c r="T34" s="280">
        <v>0</v>
      </c>
      <c r="U34" s="280"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f t="shared" si="6"/>
        <v>574</v>
      </c>
      <c r="AA34" s="280">
        <v>0</v>
      </c>
      <c r="AB34" s="280">
        <v>574</v>
      </c>
      <c r="AC34" s="280">
        <f t="shared" si="7"/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0</v>
      </c>
    </row>
    <row r="35" spans="1:36" s="275" customFormat="1" ht="12" customHeight="1">
      <c r="A35" s="270" t="s">
        <v>502</v>
      </c>
      <c r="B35" s="271" t="s">
        <v>558</v>
      </c>
      <c r="C35" s="270" t="s">
        <v>559</v>
      </c>
      <c r="D35" s="280">
        <f t="shared" si="0"/>
        <v>37819</v>
      </c>
      <c r="E35" s="280">
        <f t="shared" si="1"/>
        <v>0</v>
      </c>
      <c r="F35" s="280">
        <f t="shared" si="2"/>
        <v>34950</v>
      </c>
      <c r="G35" s="280">
        <v>0</v>
      </c>
      <c r="H35" s="280">
        <v>0</v>
      </c>
      <c r="I35" s="280">
        <v>0</v>
      </c>
      <c r="J35" s="280">
        <v>0</v>
      </c>
      <c r="K35" s="280">
        <v>24945</v>
      </c>
      <c r="L35" s="280">
        <v>10005</v>
      </c>
      <c r="M35" s="280">
        <v>0</v>
      </c>
      <c r="N35" s="280">
        <f t="shared" si="3"/>
        <v>0</v>
      </c>
      <c r="O35" s="280">
        <f>+'資源化量内訳'!Y35</f>
        <v>2869</v>
      </c>
      <c r="P35" s="280">
        <f t="shared" si="4"/>
        <v>692</v>
      </c>
      <c r="Q35" s="280">
        <v>0</v>
      </c>
      <c r="R35" s="280">
        <f t="shared" si="5"/>
        <v>692</v>
      </c>
      <c r="S35" s="280">
        <v>0</v>
      </c>
      <c r="T35" s="280">
        <v>0</v>
      </c>
      <c r="U35" s="280">
        <v>0</v>
      </c>
      <c r="V35" s="280">
        <v>0</v>
      </c>
      <c r="W35" s="280">
        <v>0</v>
      </c>
      <c r="X35" s="280">
        <v>692</v>
      </c>
      <c r="Y35" s="280">
        <v>0</v>
      </c>
      <c r="Z35" s="280">
        <f t="shared" si="6"/>
        <v>1125</v>
      </c>
      <c r="AA35" s="280">
        <v>0</v>
      </c>
      <c r="AB35" s="280">
        <v>21</v>
      </c>
      <c r="AC35" s="280">
        <f t="shared" si="7"/>
        <v>1104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1104</v>
      </c>
      <c r="AJ35" s="280">
        <v>0</v>
      </c>
    </row>
    <row r="36" spans="1:36" s="275" customFormat="1" ht="12" customHeight="1">
      <c r="A36" s="270" t="s">
        <v>502</v>
      </c>
      <c r="B36" s="271" t="s">
        <v>560</v>
      </c>
      <c r="C36" s="270" t="s">
        <v>561</v>
      </c>
      <c r="D36" s="280">
        <f t="shared" si="0"/>
        <v>10856</v>
      </c>
      <c r="E36" s="280">
        <f t="shared" si="1"/>
        <v>9080</v>
      </c>
      <c r="F36" s="280">
        <f t="shared" si="2"/>
        <v>1486</v>
      </c>
      <c r="G36" s="280">
        <v>1486</v>
      </c>
      <c r="H36" s="280">
        <v>0</v>
      </c>
      <c r="I36" s="280">
        <v>0</v>
      </c>
      <c r="J36" s="280">
        <v>0</v>
      </c>
      <c r="K36" s="280">
        <v>0</v>
      </c>
      <c r="L36" s="280">
        <v>0</v>
      </c>
      <c r="M36" s="280">
        <v>0</v>
      </c>
      <c r="N36" s="280">
        <f t="shared" si="3"/>
        <v>0</v>
      </c>
      <c r="O36" s="280">
        <f>+'資源化量内訳'!Y36</f>
        <v>290</v>
      </c>
      <c r="P36" s="280">
        <f t="shared" si="4"/>
        <v>9388</v>
      </c>
      <c r="Q36" s="280">
        <v>9080</v>
      </c>
      <c r="R36" s="280">
        <f t="shared" si="5"/>
        <v>308</v>
      </c>
      <c r="S36" s="280">
        <v>308</v>
      </c>
      <c r="T36" s="280">
        <v>0</v>
      </c>
      <c r="U36" s="280">
        <v>0</v>
      </c>
      <c r="V36" s="280">
        <v>0</v>
      </c>
      <c r="W36" s="280">
        <v>0</v>
      </c>
      <c r="X36" s="280">
        <v>0</v>
      </c>
      <c r="Y36" s="280">
        <v>0</v>
      </c>
      <c r="Z36" s="280">
        <f t="shared" si="6"/>
        <v>1731</v>
      </c>
      <c r="AA36" s="280">
        <v>0</v>
      </c>
      <c r="AB36" s="280">
        <v>1356</v>
      </c>
      <c r="AC36" s="280">
        <f t="shared" si="7"/>
        <v>375</v>
      </c>
      <c r="AD36" s="280">
        <v>375</v>
      </c>
      <c r="AE36" s="280">
        <v>0</v>
      </c>
      <c r="AF36" s="280">
        <v>0</v>
      </c>
      <c r="AG36" s="280">
        <v>0</v>
      </c>
      <c r="AH36" s="280">
        <v>0</v>
      </c>
      <c r="AI36" s="280">
        <v>0</v>
      </c>
      <c r="AJ36" s="280">
        <v>0</v>
      </c>
    </row>
    <row r="37" spans="1:36" s="275" customFormat="1" ht="12" customHeight="1">
      <c r="A37" s="270" t="s">
        <v>502</v>
      </c>
      <c r="B37" s="271" t="s">
        <v>562</v>
      </c>
      <c r="C37" s="270" t="s">
        <v>563</v>
      </c>
      <c r="D37" s="280">
        <f t="shared" si="0"/>
        <v>12084</v>
      </c>
      <c r="E37" s="280">
        <f t="shared" si="1"/>
        <v>10208</v>
      </c>
      <c r="F37" s="280">
        <f t="shared" si="2"/>
        <v>1367</v>
      </c>
      <c r="G37" s="280">
        <v>256</v>
      </c>
      <c r="H37" s="280">
        <v>0</v>
      </c>
      <c r="I37" s="280">
        <v>0</v>
      </c>
      <c r="J37" s="280">
        <v>0</v>
      </c>
      <c r="K37" s="280">
        <v>0</v>
      </c>
      <c r="L37" s="280">
        <v>1111</v>
      </c>
      <c r="M37" s="280">
        <v>0</v>
      </c>
      <c r="N37" s="280">
        <f t="shared" si="3"/>
        <v>0</v>
      </c>
      <c r="O37" s="280">
        <f>+'資源化量内訳'!Y37</f>
        <v>509</v>
      </c>
      <c r="P37" s="280">
        <f t="shared" si="4"/>
        <v>10228</v>
      </c>
      <c r="Q37" s="280">
        <v>10208</v>
      </c>
      <c r="R37" s="280">
        <f t="shared" si="5"/>
        <v>20</v>
      </c>
      <c r="S37" s="280">
        <v>20</v>
      </c>
      <c r="T37" s="280">
        <v>0</v>
      </c>
      <c r="U37" s="280">
        <v>0</v>
      </c>
      <c r="V37" s="280">
        <v>0</v>
      </c>
      <c r="W37" s="280">
        <v>0</v>
      </c>
      <c r="X37" s="280">
        <v>0</v>
      </c>
      <c r="Y37" s="280">
        <v>0</v>
      </c>
      <c r="Z37" s="280">
        <f t="shared" si="6"/>
        <v>438</v>
      </c>
      <c r="AA37" s="280">
        <v>0</v>
      </c>
      <c r="AB37" s="280">
        <v>355</v>
      </c>
      <c r="AC37" s="280">
        <f t="shared" si="7"/>
        <v>83</v>
      </c>
      <c r="AD37" s="280">
        <v>83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>
        <v>0</v>
      </c>
    </row>
    <row r="38" spans="1:36" s="275" customFormat="1" ht="12" customHeight="1">
      <c r="A38" s="270" t="s">
        <v>502</v>
      </c>
      <c r="B38" s="271" t="s">
        <v>564</v>
      </c>
      <c r="C38" s="270" t="s">
        <v>565</v>
      </c>
      <c r="D38" s="280">
        <f t="shared" si="0"/>
        <v>12016</v>
      </c>
      <c r="E38" s="280">
        <f t="shared" si="1"/>
        <v>7961</v>
      </c>
      <c r="F38" s="280">
        <f t="shared" si="2"/>
        <v>3256</v>
      </c>
      <c r="G38" s="280">
        <v>3170</v>
      </c>
      <c r="H38" s="280">
        <v>86</v>
      </c>
      <c r="I38" s="280">
        <v>0</v>
      </c>
      <c r="J38" s="280">
        <v>0</v>
      </c>
      <c r="K38" s="280">
        <v>0</v>
      </c>
      <c r="L38" s="280">
        <v>0</v>
      </c>
      <c r="M38" s="280">
        <v>0</v>
      </c>
      <c r="N38" s="280">
        <f t="shared" si="3"/>
        <v>0</v>
      </c>
      <c r="O38" s="280">
        <f>+'資源化量内訳'!Y38</f>
        <v>799</v>
      </c>
      <c r="P38" s="280">
        <f t="shared" si="4"/>
        <v>10003</v>
      </c>
      <c r="Q38" s="280">
        <v>7961</v>
      </c>
      <c r="R38" s="280">
        <f t="shared" si="5"/>
        <v>2042</v>
      </c>
      <c r="S38" s="280">
        <v>2042</v>
      </c>
      <c r="T38" s="280">
        <v>0</v>
      </c>
      <c r="U38" s="280">
        <v>0</v>
      </c>
      <c r="V38" s="280">
        <v>0</v>
      </c>
      <c r="W38" s="280">
        <v>0</v>
      </c>
      <c r="X38" s="280">
        <v>0</v>
      </c>
      <c r="Y38" s="280">
        <v>0</v>
      </c>
      <c r="Z38" s="280">
        <f t="shared" si="6"/>
        <v>1455</v>
      </c>
      <c r="AA38" s="280">
        <v>0</v>
      </c>
      <c r="AB38" s="280">
        <v>964</v>
      </c>
      <c r="AC38" s="280">
        <f t="shared" si="7"/>
        <v>491</v>
      </c>
      <c r="AD38" s="280">
        <v>491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>
        <v>0</v>
      </c>
    </row>
    <row r="39" spans="1:36" s="275" customFormat="1" ht="12" customHeight="1">
      <c r="A39" s="270" t="s">
        <v>502</v>
      </c>
      <c r="B39" s="271" t="s">
        <v>566</v>
      </c>
      <c r="C39" s="270" t="s">
        <v>567</v>
      </c>
      <c r="D39" s="280">
        <f t="shared" si="0"/>
        <v>15439</v>
      </c>
      <c r="E39" s="280">
        <f t="shared" si="1"/>
        <v>13592</v>
      </c>
      <c r="F39" s="280">
        <f t="shared" si="2"/>
        <v>1350</v>
      </c>
      <c r="G39" s="280">
        <v>806</v>
      </c>
      <c r="H39" s="280">
        <v>0</v>
      </c>
      <c r="I39" s="280">
        <v>0</v>
      </c>
      <c r="J39" s="280">
        <v>0</v>
      </c>
      <c r="K39" s="280">
        <v>0</v>
      </c>
      <c r="L39" s="280">
        <v>544</v>
      </c>
      <c r="M39" s="280">
        <v>0</v>
      </c>
      <c r="N39" s="280">
        <f t="shared" si="3"/>
        <v>0</v>
      </c>
      <c r="O39" s="280">
        <f>+'資源化量内訳'!Y39</f>
        <v>497</v>
      </c>
      <c r="P39" s="280">
        <f t="shared" si="4"/>
        <v>13592</v>
      </c>
      <c r="Q39" s="280">
        <v>13592</v>
      </c>
      <c r="R39" s="280">
        <f t="shared" si="5"/>
        <v>0</v>
      </c>
      <c r="S39" s="280">
        <v>0</v>
      </c>
      <c r="T39" s="280">
        <v>0</v>
      </c>
      <c r="U39" s="280">
        <v>0</v>
      </c>
      <c r="V39" s="280">
        <v>0</v>
      </c>
      <c r="W39" s="280">
        <v>0</v>
      </c>
      <c r="X39" s="280">
        <v>0</v>
      </c>
      <c r="Y39" s="280">
        <v>0</v>
      </c>
      <c r="Z39" s="280">
        <f t="shared" si="6"/>
        <v>733</v>
      </c>
      <c r="AA39" s="280">
        <v>0</v>
      </c>
      <c r="AB39" s="280">
        <v>632</v>
      </c>
      <c r="AC39" s="280">
        <f t="shared" si="7"/>
        <v>101</v>
      </c>
      <c r="AD39" s="280">
        <v>101</v>
      </c>
      <c r="AE39" s="280">
        <v>0</v>
      </c>
      <c r="AF39" s="280">
        <v>0</v>
      </c>
      <c r="AG39" s="280">
        <v>0</v>
      </c>
      <c r="AH39" s="280">
        <v>0</v>
      </c>
      <c r="AI39" s="280">
        <v>0</v>
      </c>
      <c r="AJ39" s="280">
        <v>0</v>
      </c>
    </row>
    <row r="40" spans="1:36" s="275" customFormat="1" ht="12" customHeight="1">
      <c r="A40" s="270" t="s">
        <v>502</v>
      </c>
      <c r="B40" s="271" t="s">
        <v>568</v>
      </c>
      <c r="C40" s="270" t="s">
        <v>569</v>
      </c>
      <c r="D40" s="280">
        <f t="shared" si="0"/>
        <v>9210</v>
      </c>
      <c r="E40" s="280">
        <f t="shared" si="1"/>
        <v>8305</v>
      </c>
      <c r="F40" s="280">
        <f t="shared" si="2"/>
        <v>720</v>
      </c>
      <c r="G40" s="280">
        <v>331</v>
      </c>
      <c r="H40" s="280">
        <v>0</v>
      </c>
      <c r="I40" s="280">
        <v>0</v>
      </c>
      <c r="J40" s="280">
        <v>0</v>
      </c>
      <c r="K40" s="280">
        <v>0</v>
      </c>
      <c r="L40" s="280">
        <v>389</v>
      </c>
      <c r="M40" s="280">
        <v>0</v>
      </c>
      <c r="N40" s="280">
        <f t="shared" si="3"/>
        <v>0</v>
      </c>
      <c r="O40" s="280">
        <f>+'資源化量内訳'!Y40</f>
        <v>185</v>
      </c>
      <c r="P40" s="280">
        <f t="shared" si="4"/>
        <v>8305</v>
      </c>
      <c r="Q40" s="280">
        <v>8305</v>
      </c>
      <c r="R40" s="280">
        <f t="shared" si="5"/>
        <v>0</v>
      </c>
      <c r="S40" s="280">
        <v>0</v>
      </c>
      <c r="T40" s="280">
        <v>0</v>
      </c>
      <c r="U40" s="280">
        <v>0</v>
      </c>
      <c r="V40" s="280">
        <v>0</v>
      </c>
      <c r="W40" s="280">
        <v>0</v>
      </c>
      <c r="X40" s="280">
        <v>0</v>
      </c>
      <c r="Y40" s="280">
        <v>0</v>
      </c>
      <c r="Z40" s="280">
        <f t="shared" si="6"/>
        <v>1000</v>
      </c>
      <c r="AA40" s="280">
        <v>0</v>
      </c>
      <c r="AB40" s="280">
        <v>844</v>
      </c>
      <c r="AC40" s="280">
        <f t="shared" si="7"/>
        <v>156</v>
      </c>
      <c r="AD40" s="280">
        <v>156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280">
        <v>0</v>
      </c>
    </row>
    <row r="41" spans="1:36" s="275" customFormat="1" ht="12" customHeight="1">
      <c r="A41" s="270" t="s">
        <v>502</v>
      </c>
      <c r="B41" s="271" t="s">
        <v>570</v>
      </c>
      <c r="C41" s="270" t="s">
        <v>571</v>
      </c>
      <c r="D41" s="280">
        <f t="shared" si="0"/>
        <v>9694</v>
      </c>
      <c r="E41" s="280">
        <f t="shared" si="1"/>
        <v>8582</v>
      </c>
      <c r="F41" s="280">
        <f t="shared" si="2"/>
        <v>305</v>
      </c>
      <c r="G41" s="280">
        <v>305</v>
      </c>
      <c r="H41" s="280">
        <v>0</v>
      </c>
      <c r="I41" s="280">
        <v>0</v>
      </c>
      <c r="J41" s="280">
        <v>0</v>
      </c>
      <c r="K41" s="280">
        <v>0</v>
      </c>
      <c r="L41" s="280">
        <v>0</v>
      </c>
      <c r="M41" s="280">
        <v>0</v>
      </c>
      <c r="N41" s="280">
        <f t="shared" si="3"/>
        <v>0</v>
      </c>
      <c r="O41" s="280">
        <f>+'資源化量内訳'!Y41</f>
        <v>807</v>
      </c>
      <c r="P41" s="280">
        <f t="shared" si="4"/>
        <v>8605</v>
      </c>
      <c r="Q41" s="280">
        <v>8582</v>
      </c>
      <c r="R41" s="280">
        <f t="shared" si="5"/>
        <v>23</v>
      </c>
      <c r="S41" s="280">
        <v>23</v>
      </c>
      <c r="T41" s="280">
        <v>0</v>
      </c>
      <c r="U41" s="280">
        <v>0</v>
      </c>
      <c r="V41" s="280">
        <v>0</v>
      </c>
      <c r="W41" s="280">
        <v>0</v>
      </c>
      <c r="X41" s="280">
        <v>0</v>
      </c>
      <c r="Y41" s="280">
        <v>0</v>
      </c>
      <c r="Z41" s="280">
        <f t="shared" si="6"/>
        <v>1481</v>
      </c>
      <c r="AA41" s="280">
        <v>0</v>
      </c>
      <c r="AB41" s="280">
        <v>1385</v>
      </c>
      <c r="AC41" s="280">
        <f t="shared" si="7"/>
        <v>96</v>
      </c>
      <c r="AD41" s="280">
        <v>96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>
        <v>0</v>
      </c>
    </row>
    <row r="42" spans="1:36" s="275" customFormat="1" ht="12" customHeight="1">
      <c r="A42" s="270" t="s">
        <v>502</v>
      </c>
      <c r="B42" s="271" t="s">
        <v>572</v>
      </c>
      <c r="C42" s="270" t="s">
        <v>573</v>
      </c>
      <c r="D42" s="280">
        <f t="shared" si="0"/>
        <v>5793</v>
      </c>
      <c r="E42" s="280">
        <f t="shared" si="1"/>
        <v>4934</v>
      </c>
      <c r="F42" s="280">
        <f t="shared" si="2"/>
        <v>859</v>
      </c>
      <c r="G42" s="280">
        <v>464</v>
      </c>
      <c r="H42" s="280">
        <v>0</v>
      </c>
      <c r="I42" s="280">
        <v>0</v>
      </c>
      <c r="J42" s="280">
        <v>0</v>
      </c>
      <c r="K42" s="280">
        <v>0</v>
      </c>
      <c r="L42" s="280">
        <v>395</v>
      </c>
      <c r="M42" s="280">
        <v>0</v>
      </c>
      <c r="N42" s="280">
        <f t="shared" si="3"/>
        <v>0</v>
      </c>
      <c r="O42" s="280">
        <f>+'資源化量内訳'!Y42</f>
        <v>0</v>
      </c>
      <c r="P42" s="280">
        <f t="shared" si="4"/>
        <v>5055</v>
      </c>
      <c r="Q42" s="280">
        <v>4934</v>
      </c>
      <c r="R42" s="280">
        <f t="shared" si="5"/>
        <v>121</v>
      </c>
      <c r="S42" s="280">
        <v>116</v>
      </c>
      <c r="T42" s="280">
        <v>0</v>
      </c>
      <c r="U42" s="280">
        <v>0</v>
      </c>
      <c r="V42" s="280">
        <v>0</v>
      </c>
      <c r="W42" s="280">
        <v>0</v>
      </c>
      <c r="X42" s="280">
        <v>5</v>
      </c>
      <c r="Y42" s="280">
        <v>0</v>
      </c>
      <c r="Z42" s="280">
        <f t="shared" si="6"/>
        <v>696</v>
      </c>
      <c r="AA42" s="280">
        <v>0</v>
      </c>
      <c r="AB42" s="280">
        <v>559</v>
      </c>
      <c r="AC42" s="280">
        <f t="shared" si="7"/>
        <v>137</v>
      </c>
      <c r="AD42" s="280">
        <v>88</v>
      </c>
      <c r="AE42" s="280">
        <v>0</v>
      </c>
      <c r="AF42" s="280">
        <v>0</v>
      </c>
      <c r="AG42" s="280">
        <v>0</v>
      </c>
      <c r="AH42" s="280">
        <v>0</v>
      </c>
      <c r="AI42" s="280">
        <v>49</v>
      </c>
      <c r="AJ42" s="280">
        <v>0</v>
      </c>
    </row>
    <row r="43" spans="1:36" s="275" customFormat="1" ht="12" customHeight="1">
      <c r="A43" s="270" t="s">
        <v>502</v>
      </c>
      <c r="B43" s="271" t="s">
        <v>574</v>
      </c>
      <c r="C43" s="270" t="s">
        <v>575</v>
      </c>
      <c r="D43" s="280">
        <f t="shared" si="0"/>
        <v>13484</v>
      </c>
      <c r="E43" s="280">
        <f t="shared" si="1"/>
        <v>9483</v>
      </c>
      <c r="F43" s="280">
        <f t="shared" si="2"/>
        <v>2367</v>
      </c>
      <c r="G43" s="280">
        <v>905</v>
      </c>
      <c r="H43" s="280">
        <v>587</v>
      </c>
      <c r="I43" s="280">
        <v>0</v>
      </c>
      <c r="J43" s="280">
        <v>0</v>
      </c>
      <c r="K43" s="280">
        <v>0</v>
      </c>
      <c r="L43" s="280">
        <v>875</v>
      </c>
      <c r="M43" s="280">
        <v>0</v>
      </c>
      <c r="N43" s="280">
        <f t="shared" si="3"/>
        <v>0</v>
      </c>
      <c r="O43" s="280">
        <f>+'資源化量内訳'!Y43</f>
        <v>1634</v>
      </c>
      <c r="P43" s="280">
        <f t="shared" si="4"/>
        <v>9483</v>
      </c>
      <c r="Q43" s="280">
        <v>9483</v>
      </c>
      <c r="R43" s="280">
        <f t="shared" si="5"/>
        <v>0</v>
      </c>
      <c r="S43" s="280">
        <v>0</v>
      </c>
      <c r="T43" s="280">
        <v>0</v>
      </c>
      <c r="U43" s="280">
        <v>0</v>
      </c>
      <c r="V43" s="280">
        <v>0</v>
      </c>
      <c r="W43" s="280">
        <v>0</v>
      </c>
      <c r="X43" s="280">
        <v>0</v>
      </c>
      <c r="Y43" s="280">
        <v>0</v>
      </c>
      <c r="Z43" s="280">
        <f t="shared" si="6"/>
        <v>1802</v>
      </c>
      <c r="AA43" s="280">
        <v>0</v>
      </c>
      <c r="AB43" s="280">
        <v>1509</v>
      </c>
      <c r="AC43" s="280">
        <f t="shared" si="7"/>
        <v>293</v>
      </c>
      <c r="AD43" s="280">
        <v>293</v>
      </c>
      <c r="AE43" s="280">
        <v>0</v>
      </c>
      <c r="AF43" s="280">
        <v>0</v>
      </c>
      <c r="AG43" s="280">
        <v>0</v>
      </c>
      <c r="AH43" s="280">
        <v>0</v>
      </c>
      <c r="AI43" s="280">
        <v>0</v>
      </c>
      <c r="AJ43" s="280">
        <v>0</v>
      </c>
    </row>
    <row r="44" spans="1:36" s="275" customFormat="1" ht="12" customHeight="1">
      <c r="A44" s="270" t="s">
        <v>502</v>
      </c>
      <c r="B44" s="271" t="s">
        <v>576</v>
      </c>
      <c r="C44" s="270" t="s">
        <v>577</v>
      </c>
      <c r="D44" s="280">
        <f t="shared" si="0"/>
        <v>5830</v>
      </c>
      <c r="E44" s="280">
        <f t="shared" si="1"/>
        <v>4719</v>
      </c>
      <c r="F44" s="280">
        <f t="shared" si="2"/>
        <v>425</v>
      </c>
      <c r="G44" s="280">
        <v>261</v>
      </c>
      <c r="H44" s="280">
        <v>0</v>
      </c>
      <c r="I44" s="280">
        <v>0</v>
      </c>
      <c r="J44" s="280">
        <v>0</v>
      </c>
      <c r="K44" s="280">
        <v>0</v>
      </c>
      <c r="L44" s="280">
        <v>164</v>
      </c>
      <c r="M44" s="280">
        <v>0</v>
      </c>
      <c r="N44" s="280">
        <f t="shared" si="3"/>
        <v>0</v>
      </c>
      <c r="O44" s="280">
        <f>+'資源化量内訳'!Y44</f>
        <v>686</v>
      </c>
      <c r="P44" s="280">
        <f t="shared" si="4"/>
        <v>4719</v>
      </c>
      <c r="Q44" s="280">
        <v>4719</v>
      </c>
      <c r="R44" s="280">
        <f t="shared" si="5"/>
        <v>0</v>
      </c>
      <c r="S44" s="280">
        <v>0</v>
      </c>
      <c r="T44" s="280">
        <v>0</v>
      </c>
      <c r="U44" s="280">
        <v>0</v>
      </c>
      <c r="V44" s="280">
        <v>0</v>
      </c>
      <c r="W44" s="280">
        <v>0</v>
      </c>
      <c r="X44" s="280">
        <v>0</v>
      </c>
      <c r="Y44" s="280">
        <v>0</v>
      </c>
      <c r="Z44" s="280">
        <f t="shared" si="6"/>
        <v>807</v>
      </c>
      <c r="AA44" s="280">
        <v>0</v>
      </c>
      <c r="AB44" s="280">
        <v>664</v>
      </c>
      <c r="AC44" s="280">
        <f t="shared" si="7"/>
        <v>143</v>
      </c>
      <c r="AD44" s="280">
        <v>143</v>
      </c>
      <c r="AE44" s="280">
        <v>0</v>
      </c>
      <c r="AF44" s="280">
        <v>0</v>
      </c>
      <c r="AG44" s="280">
        <v>0</v>
      </c>
      <c r="AH44" s="280">
        <v>0</v>
      </c>
      <c r="AI44" s="280">
        <v>0</v>
      </c>
      <c r="AJ44" s="280">
        <v>0</v>
      </c>
    </row>
    <row r="45" spans="1:36" s="275" customFormat="1" ht="12" customHeight="1">
      <c r="A45" s="270" t="s">
        <v>502</v>
      </c>
      <c r="B45" s="271" t="s">
        <v>578</v>
      </c>
      <c r="C45" s="270" t="s">
        <v>579</v>
      </c>
      <c r="D45" s="280">
        <f t="shared" si="0"/>
        <v>6176</v>
      </c>
      <c r="E45" s="280">
        <f t="shared" si="1"/>
        <v>5440</v>
      </c>
      <c r="F45" s="280">
        <f t="shared" si="2"/>
        <v>670</v>
      </c>
      <c r="G45" s="280">
        <v>369</v>
      </c>
      <c r="H45" s="280">
        <v>0</v>
      </c>
      <c r="I45" s="280">
        <v>0</v>
      </c>
      <c r="J45" s="280">
        <v>0</v>
      </c>
      <c r="K45" s="280">
        <v>0</v>
      </c>
      <c r="L45" s="280">
        <v>301</v>
      </c>
      <c r="M45" s="280">
        <v>0</v>
      </c>
      <c r="N45" s="280">
        <f t="shared" si="3"/>
        <v>0</v>
      </c>
      <c r="O45" s="280">
        <f>+'資源化量内訳'!Y45</f>
        <v>66</v>
      </c>
      <c r="P45" s="280">
        <f t="shared" si="4"/>
        <v>5809</v>
      </c>
      <c r="Q45" s="280">
        <v>5440</v>
      </c>
      <c r="R45" s="280">
        <f t="shared" si="5"/>
        <v>369</v>
      </c>
      <c r="S45" s="280">
        <v>369</v>
      </c>
      <c r="T45" s="280">
        <v>0</v>
      </c>
      <c r="U45" s="280">
        <v>0</v>
      </c>
      <c r="V45" s="280">
        <v>0</v>
      </c>
      <c r="W45" s="280">
        <v>0</v>
      </c>
      <c r="X45" s="280">
        <v>0</v>
      </c>
      <c r="Y45" s="280">
        <v>0</v>
      </c>
      <c r="Z45" s="280">
        <f t="shared" si="6"/>
        <v>670</v>
      </c>
      <c r="AA45" s="280">
        <v>0</v>
      </c>
      <c r="AB45" s="280">
        <v>577</v>
      </c>
      <c r="AC45" s="280">
        <f t="shared" si="7"/>
        <v>93</v>
      </c>
      <c r="AD45" s="280">
        <v>0</v>
      </c>
      <c r="AE45" s="280">
        <v>0</v>
      </c>
      <c r="AF45" s="280">
        <v>0</v>
      </c>
      <c r="AG45" s="280">
        <v>0</v>
      </c>
      <c r="AH45" s="280">
        <v>0</v>
      </c>
      <c r="AI45" s="280">
        <v>93</v>
      </c>
      <c r="AJ45" s="280">
        <v>0</v>
      </c>
    </row>
    <row r="46" spans="1:36" s="275" customFormat="1" ht="12" customHeight="1">
      <c r="A46" s="270" t="s">
        <v>502</v>
      </c>
      <c r="B46" s="271" t="s">
        <v>580</v>
      </c>
      <c r="C46" s="270" t="s">
        <v>581</v>
      </c>
      <c r="D46" s="280">
        <f t="shared" si="0"/>
        <v>18865</v>
      </c>
      <c r="E46" s="280">
        <f t="shared" si="1"/>
        <v>16197</v>
      </c>
      <c r="F46" s="280">
        <f t="shared" si="2"/>
        <v>1902</v>
      </c>
      <c r="G46" s="280">
        <v>1767</v>
      </c>
      <c r="H46" s="280">
        <v>0</v>
      </c>
      <c r="I46" s="280">
        <v>0</v>
      </c>
      <c r="J46" s="280">
        <v>0</v>
      </c>
      <c r="K46" s="280">
        <v>0</v>
      </c>
      <c r="L46" s="280">
        <v>135</v>
      </c>
      <c r="M46" s="280">
        <v>0</v>
      </c>
      <c r="N46" s="280">
        <f t="shared" si="3"/>
        <v>0</v>
      </c>
      <c r="O46" s="280">
        <f>+'資源化量内訳'!Y46</f>
        <v>766</v>
      </c>
      <c r="P46" s="280">
        <f t="shared" si="4"/>
        <v>16702</v>
      </c>
      <c r="Q46" s="280">
        <v>16197</v>
      </c>
      <c r="R46" s="280">
        <f t="shared" si="5"/>
        <v>505</v>
      </c>
      <c r="S46" s="280">
        <v>492</v>
      </c>
      <c r="T46" s="280">
        <v>0</v>
      </c>
      <c r="U46" s="280">
        <v>0</v>
      </c>
      <c r="V46" s="280">
        <v>0</v>
      </c>
      <c r="W46" s="280">
        <v>0</v>
      </c>
      <c r="X46" s="280">
        <v>13</v>
      </c>
      <c r="Y46" s="280">
        <v>0</v>
      </c>
      <c r="Z46" s="280">
        <f t="shared" si="6"/>
        <v>2530</v>
      </c>
      <c r="AA46" s="280">
        <v>0</v>
      </c>
      <c r="AB46" s="280">
        <v>2094</v>
      </c>
      <c r="AC46" s="280">
        <f t="shared" si="7"/>
        <v>436</v>
      </c>
      <c r="AD46" s="280">
        <v>436</v>
      </c>
      <c r="AE46" s="280">
        <v>0</v>
      </c>
      <c r="AF46" s="280">
        <v>0</v>
      </c>
      <c r="AG46" s="280">
        <v>0</v>
      </c>
      <c r="AH46" s="280">
        <v>0</v>
      </c>
      <c r="AI46" s="280">
        <v>0</v>
      </c>
      <c r="AJ46" s="280">
        <v>0</v>
      </c>
    </row>
    <row r="47" spans="1:36" s="275" customFormat="1" ht="12" customHeight="1">
      <c r="A47" s="270" t="s">
        <v>502</v>
      </c>
      <c r="B47" s="271" t="s">
        <v>582</v>
      </c>
      <c r="C47" s="270" t="s">
        <v>583</v>
      </c>
      <c r="D47" s="280">
        <f t="shared" si="0"/>
        <v>2848</v>
      </c>
      <c r="E47" s="280">
        <f t="shared" si="1"/>
        <v>2256</v>
      </c>
      <c r="F47" s="280">
        <f t="shared" si="2"/>
        <v>248</v>
      </c>
      <c r="G47" s="280">
        <v>181</v>
      </c>
      <c r="H47" s="280">
        <v>0</v>
      </c>
      <c r="I47" s="280">
        <v>0</v>
      </c>
      <c r="J47" s="280">
        <v>0</v>
      </c>
      <c r="K47" s="280">
        <v>0</v>
      </c>
      <c r="L47" s="280">
        <v>67</v>
      </c>
      <c r="M47" s="280">
        <v>0</v>
      </c>
      <c r="N47" s="280">
        <f t="shared" si="3"/>
        <v>0</v>
      </c>
      <c r="O47" s="280">
        <f>+'資源化量内訳'!Y47</f>
        <v>344</v>
      </c>
      <c r="P47" s="280">
        <f t="shared" si="4"/>
        <v>2291</v>
      </c>
      <c r="Q47" s="280">
        <v>2256</v>
      </c>
      <c r="R47" s="280">
        <f t="shared" si="5"/>
        <v>35</v>
      </c>
      <c r="S47" s="280">
        <v>35</v>
      </c>
      <c r="T47" s="280">
        <v>0</v>
      </c>
      <c r="U47" s="280">
        <v>0</v>
      </c>
      <c r="V47" s="280">
        <v>0</v>
      </c>
      <c r="W47" s="280">
        <v>0</v>
      </c>
      <c r="X47" s="280">
        <v>0</v>
      </c>
      <c r="Y47" s="280">
        <v>0</v>
      </c>
      <c r="Z47" s="280">
        <f t="shared" si="6"/>
        <v>337</v>
      </c>
      <c r="AA47" s="280">
        <v>0</v>
      </c>
      <c r="AB47" s="280">
        <v>254</v>
      </c>
      <c r="AC47" s="280">
        <f t="shared" si="7"/>
        <v>83</v>
      </c>
      <c r="AD47" s="280">
        <v>83</v>
      </c>
      <c r="AE47" s="280">
        <v>0</v>
      </c>
      <c r="AF47" s="280">
        <v>0</v>
      </c>
      <c r="AG47" s="280">
        <v>0</v>
      </c>
      <c r="AH47" s="280">
        <v>0</v>
      </c>
      <c r="AI47" s="280">
        <v>0</v>
      </c>
      <c r="AJ47" s="280">
        <v>0</v>
      </c>
    </row>
    <row r="48" spans="1:36" s="275" customFormat="1" ht="12" customHeight="1">
      <c r="A48" s="270" t="s">
        <v>502</v>
      </c>
      <c r="B48" s="271" t="s">
        <v>584</v>
      </c>
      <c r="C48" s="270" t="s">
        <v>585</v>
      </c>
      <c r="D48" s="280">
        <f t="shared" si="0"/>
        <v>4743</v>
      </c>
      <c r="E48" s="280">
        <f t="shared" si="1"/>
        <v>4083</v>
      </c>
      <c r="F48" s="280">
        <f t="shared" si="2"/>
        <v>284</v>
      </c>
      <c r="G48" s="280">
        <v>276</v>
      </c>
      <c r="H48" s="280">
        <v>0</v>
      </c>
      <c r="I48" s="280">
        <v>0</v>
      </c>
      <c r="J48" s="280">
        <v>0</v>
      </c>
      <c r="K48" s="280">
        <v>0</v>
      </c>
      <c r="L48" s="280">
        <v>8</v>
      </c>
      <c r="M48" s="280">
        <v>0</v>
      </c>
      <c r="N48" s="280">
        <f t="shared" si="3"/>
        <v>0</v>
      </c>
      <c r="O48" s="280">
        <f>+'資源化量内訳'!Y48</f>
        <v>376</v>
      </c>
      <c r="P48" s="280">
        <f t="shared" si="4"/>
        <v>4155</v>
      </c>
      <c r="Q48" s="280">
        <v>4083</v>
      </c>
      <c r="R48" s="280">
        <f t="shared" si="5"/>
        <v>72</v>
      </c>
      <c r="S48" s="280">
        <v>72</v>
      </c>
      <c r="T48" s="280">
        <v>0</v>
      </c>
      <c r="U48" s="280">
        <v>0</v>
      </c>
      <c r="V48" s="280">
        <v>0</v>
      </c>
      <c r="W48" s="280">
        <v>0</v>
      </c>
      <c r="X48" s="280">
        <v>0</v>
      </c>
      <c r="Y48" s="280">
        <v>0</v>
      </c>
      <c r="Z48" s="280">
        <f t="shared" si="6"/>
        <v>725</v>
      </c>
      <c r="AA48" s="280">
        <v>0</v>
      </c>
      <c r="AB48" s="280">
        <v>609</v>
      </c>
      <c r="AC48" s="280">
        <f t="shared" si="7"/>
        <v>116</v>
      </c>
      <c r="AD48" s="280">
        <v>116</v>
      </c>
      <c r="AE48" s="280">
        <v>0</v>
      </c>
      <c r="AF48" s="280">
        <v>0</v>
      </c>
      <c r="AG48" s="280">
        <v>0</v>
      </c>
      <c r="AH48" s="280">
        <v>0</v>
      </c>
      <c r="AI48" s="280">
        <v>0</v>
      </c>
      <c r="AJ48" s="280">
        <v>0</v>
      </c>
    </row>
    <row r="49" spans="1:36" s="275" customFormat="1" ht="12" customHeight="1">
      <c r="A49" s="270" t="s">
        <v>502</v>
      </c>
      <c r="B49" s="271" t="s">
        <v>586</v>
      </c>
      <c r="C49" s="270" t="s">
        <v>587</v>
      </c>
      <c r="D49" s="280">
        <f t="shared" si="0"/>
        <v>3179</v>
      </c>
      <c r="E49" s="280">
        <f t="shared" si="1"/>
        <v>2765</v>
      </c>
      <c r="F49" s="280">
        <f t="shared" si="2"/>
        <v>316</v>
      </c>
      <c r="G49" s="280">
        <v>316</v>
      </c>
      <c r="H49" s="280">
        <v>0</v>
      </c>
      <c r="I49" s="280">
        <v>0</v>
      </c>
      <c r="J49" s="280">
        <v>0</v>
      </c>
      <c r="K49" s="280">
        <v>0</v>
      </c>
      <c r="L49" s="280">
        <v>0</v>
      </c>
      <c r="M49" s="280">
        <v>0</v>
      </c>
      <c r="N49" s="280">
        <f t="shared" si="3"/>
        <v>0</v>
      </c>
      <c r="O49" s="280">
        <f>+'資源化量内訳'!Y49</f>
        <v>98</v>
      </c>
      <c r="P49" s="280">
        <f t="shared" si="4"/>
        <v>2969</v>
      </c>
      <c r="Q49" s="280">
        <v>2765</v>
      </c>
      <c r="R49" s="280">
        <f t="shared" si="5"/>
        <v>204</v>
      </c>
      <c r="S49" s="280">
        <v>204</v>
      </c>
      <c r="T49" s="280">
        <v>0</v>
      </c>
      <c r="U49" s="280">
        <v>0</v>
      </c>
      <c r="V49" s="280">
        <v>0</v>
      </c>
      <c r="W49" s="280">
        <v>0</v>
      </c>
      <c r="X49" s="280">
        <v>0</v>
      </c>
      <c r="Y49" s="280">
        <v>0</v>
      </c>
      <c r="Z49" s="280">
        <f t="shared" si="6"/>
        <v>232</v>
      </c>
      <c r="AA49" s="280">
        <v>0</v>
      </c>
      <c r="AB49" s="280">
        <v>232</v>
      </c>
      <c r="AC49" s="280">
        <f t="shared" si="7"/>
        <v>0</v>
      </c>
      <c r="AD49" s="280">
        <v>0</v>
      </c>
      <c r="AE49" s="280">
        <v>0</v>
      </c>
      <c r="AF49" s="280">
        <v>0</v>
      </c>
      <c r="AG49" s="280">
        <v>0</v>
      </c>
      <c r="AH49" s="280">
        <v>0</v>
      </c>
      <c r="AI49" s="280">
        <v>0</v>
      </c>
      <c r="AJ49" s="280">
        <v>0</v>
      </c>
    </row>
    <row r="50" spans="1:36" s="275" customFormat="1" ht="12" customHeight="1">
      <c r="A50" s="270" t="s">
        <v>502</v>
      </c>
      <c r="B50" s="271" t="s">
        <v>588</v>
      </c>
      <c r="C50" s="270" t="s">
        <v>589</v>
      </c>
      <c r="D50" s="280">
        <f t="shared" si="0"/>
        <v>7810</v>
      </c>
      <c r="E50" s="280">
        <f t="shared" si="1"/>
        <v>6674</v>
      </c>
      <c r="F50" s="280">
        <f t="shared" si="2"/>
        <v>817</v>
      </c>
      <c r="G50" s="280">
        <v>817</v>
      </c>
      <c r="H50" s="280">
        <v>0</v>
      </c>
      <c r="I50" s="280">
        <v>0</v>
      </c>
      <c r="J50" s="280">
        <v>0</v>
      </c>
      <c r="K50" s="280">
        <v>0</v>
      </c>
      <c r="L50" s="280">
        <v>0</v>
      </c>
      <c r="M50" s="280">
        <v>0</v>
      </c>
      <c r="N50" s="280">
        <f t="shared" si="3"/>
        <v>0</v>
      </c>
      <c r="O50" s="280">
        <f>+'資源化量内訳'!Y50</f>
        <v>319</v>
      </c>
      <c r="P50" s="280">
        <f t="shared" si="4"/>
        <v>7203</v>
      </c>
      <c r="Q50" s="280">
        <v>6674</v>
      </c>
      <c r="R50" s="280">
        <f t="shared" si="5"/>
        <v>529</v>
      </c>
      <c r="S50" s="280">
        <v>529</v>
      </c>
      <c r="T50" s="280">
        <v>0</v>
      </c>
      <c r="U50" s="280">
        <v>0</v>
      </c>
      <c r="V50" s="280">
        <v>0</v>
      </c>
      <c r="W50" s="280">
        <v>0</v>
      </c>
      <c r="X50" s="280">
        <v>0</v>
      </c>
      <c r="Y50" s="280">
        <v>0</v>
      </c>
      <c r="Z50" s="280">
        <f t="shared" si="6"/>
        <v>561</v>
      </c>
      <c r="AA50" s="280">
        <v>0</v>
      </c>
      <c r="AB50" s="280">
        <v>561</v>
      </c>
      <c r="AC50" s="280">
        <f t="shared" si="7"/>
        <v>0</v>
      </c>
      <c r="AD50" s="280">
        <v>0</v>
      </c>
      <c r="AE50" s="280">
        <v>0</v>
      </c>
      <c r="AF50" s="280">
        <v>0</v>
      </c>
      <c r="AG50" s="280">
        <v>0</v>
      </c>
      <c r="AH50" s="280">
        <v>0</v>
      </c>
      <c r="AI50" s="280">
        <v>0</v>
      </c>
      <c r="AJ50" s="280">
        <v>0</v>
      </c>
    </row>
    <row r="51" spans="1:36" s="275" customFormat="1" ht="12" customHeight="1">
      <c r="A51" s="270" t="s">
        <v>502</v>
      </c>
      <c r="B51" s="271" t="s">
        <v>590</v>
      </c>
      <c r="C51" s="270" t="s">
        <v>591</v>
      </c>
      <c r="D51" s="280">
        <f t="shared" si="0"/>
        <v>5105</v>
      </c>
      <c r="E51" s="280">
        <f t="shared" si="1"/>
        <v>4129</v>
      </c>
      <c r="F51" s="280">
        <f t="shared" si="2"/>
        <v>434</v>
      </c>
      <c r="G51" s="280">
        <v>351</v>
      </c>
      <c r="H51" s="280">
        <v>0</v>
      </c>
      <c r="I51" s="280">
        <v>0</v>
      </c>
      <c r="J51" s="280">
        <v>0</v>
      </c>
      <c r="K51" s="280">
        <v>0</v>
      </c>
      <c r="L51" s="280">
        <v>83</v>
      </c>
      <c r="M51" s="280">
        <v>0</v>
      </c>
      <c r="N51" s="280">
        <f t="shared" si="3"/>
        <v>0</v>
      </c>
      <c r="O51" s="280">
        <f>+'資源化量内訳'!Y51</f>
        <v>542</v>
      </c>
      <c r="P51" s="280">
        <f t="shared" si="4"/>
        <v>4197</v>
      </c>
      <c r="Q51" s="280">
        <v>4129</v>
      </c>
      <c r="R51" s="280">
        <f t="shared" si="5"/>
        <v>68</v>
      </c>
      <c r="S51" s="280">
        <v>68</v>
      </c>
      <c r="T51" s="280">
        <v>0</v>
      </c>
      <c r="U51" s="280">
        <v>0</v>
      </c>
      <c r="V51" s="280">
        <v>0</v>
      </c>
      <c r="W51" s="280">
        <v>0</v>
      </c>
      <c r="X51" s="280">
        <v>0</v>
      </c>
      <c r="Y51" s="280">
        <v>0</v>
      </c>
      <c r="Z51" s="280">
        <f t="shared" si="6"/>
        <v>628</v>
      </c>
      <c r="AA51" s="280">
        <v>0</v>
      </c>
      <c r="AB51" s="280">
        <v>466</v>
      </c>
      <c r="AC51" s="280">
        <f t="shared" si="7"/>
        <v>162</v>
      </c>
      <c r="AD51" s="280">
        <v>162</v>
      </c>
      <c r="AE51" s="280">
        <v>0</v>
      </c>
      <c r="AF51" s="280">
        <v>0</v>
      </c>
      <c r="AG51" s="280">
        <v>0</v>
      </c>
      <c r="AH51" s="280">
        <v>0</v>
      </c>
      <c r="AI51" s="280">
        <v>0</v>
      </c>
      <c r="AJ51" s="280">
        <v>0</v>
      </c>
    </row>
  </sheetData>
  <sheetProtection/>
  <autoFilter ref="A6:AJ51"/>
  <mergeCells count="38">
    <mergeCell ref="AI4:AI5"/>
    <mergeCell ref="Q3:Q5"/>
    <mergeCell ref="AA3:AA5"/>
    <mergeCell ref="AH4:AH5"/>
    <mergeCell ref="AB3:AB5"/>
    <mergeCell ref="V4:V5"/>
    <mergeCell ref="Y4:Y5"/>
    <mergeCell ref="R4:R5"/>
    <mergeCell ref="P3:P5"/>
    <mergeCell ref="R3:Y3"/>
    <mergeCell ref="M4:M5"/>
    <mergeCell ref="AJ4:AJ5"/>
    <mergeCell ref="AD4:AD5"/>
    <mergeCell ref="AE4:AE5"/>
    <mergeCell ref="AF4:AF5"/>
    <mergeCell ref="AG4:AG5"/>
    <mergeCell ref="Z3:Z5"/>
    <mergeCell ref="AC4:AC5"/>
    <mergeCell ref="A2:A6"/>
    <mergeCell ref="B2:B6"/>
    <mergeCell ref="C2:C6"/>
    <mergeCell ref="F3:M3"/>
    <mergeCell ref="F4:F5"/>
    <mergeCell ref="D3:D5"/>
    <mergeCell ref="K4:K5"/>
    <mergeCell ref="I4:I5"/>
    <mergeCell ref="J4:J5"/>
    <mergeCell ref="L4:L5"/>
    <mergeCell ref="E3:E5"/>
    <mergeCell ref="G4:G5"/>
    <mergeCell ref="H4:H5"/>
    <mergeCell ref="X4:X5"/>
    <mergeCell ref="W4:W5"/>
    <mergeCell ref="N3:N5"/>
    <mergeCell ref="U4:U5"/>
    <mergeCell ref="S4:S5"/>
    <mergeCell ref="O3:O5"/>
    <mergeCell ref="T4: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J5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87" width="10.59765625" style="203" customWidth="1"/>
    <col min="88" max="88" width="9" style="183" customWidth="1"/>
    <col min="89" max="16384" width="9" style="283" customWidth="1"/>
  </cols>
  <sheetData>
    <row r="1" spans="1:87" ht="17.25">
      <c r="A1" s="253" t="s">
        <v>481</v>
      </c>
      <c r="B1" s="179"/>
      <c r="C1" s="179"/>
      <c r="D1" s="198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98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284" customFormat="1" ht="25.5" customHeight="1">
      <c r="A2" s="322" t="s">
        <v>4</v>
      </c>
      <c r="B2" s="322" t="s">
        <v>5</v>
      </c>
      <c r="C2" s="322" t="s">
        <v>6</v>
      </c>
      <c r="D2" s="256" t="s">
        <v>482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56" t="s">
        <v>483</v>
      </c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56" t="s">
        <v>484</v>
      </c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57" t="s">
        <v>485</v>
      </c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316" t="s">
        <v>486</v>
      </c>
    </row>
    <row r="3" spans="1:88" s="284" customFormat="1" ht="25.5" customHeight="1">
      <c r="A3" s="323"/>
      <c r="B3" s="323"/>
      <c r="C3" s="325"/>
      <c r="D3" s="321" t="s">
        <v>21</v>
      </c>
      <c r="E3" s="316" t="s">
        <v>487</v>
      </c>
      <c r="F3" s="316" t="s">
        <v>488</v>
      </c>
      <c r="G3" s="316" t="s">
        <v>489</v>
      </c>
      <c r="H3" s="316" t="s">
        <v>490</v>
      </c>
      <c r="I3" s="316" t="s">
        <v>491</v>
      </c>
      <c r="J3" s="316" t="s">
        <v>492</v>
      </c>
      <c r="K3" s="316" t="s">
        <v>493</v>
      </c>
      <c r="L3" s="316" t="s">
        <v>494</v>
      </c>
      <c r="M3" s="316" t="s">
        <v>495</v>
      </c>
      <c r="N3" s="316" t="s">
        <v>496</v>
      </c>
      <c r="O3" s="316" t="s">
        <v>497</v>
      </c>
      <c r="P3" s="316" t="s">
        <v>498</v>
      </c>
      <c r="Q3" s="316" t="s">
        <v>499</v>
      </c>
      <c r="R3" s="316" t="s">
        <v>500</v>
      </c>
      <c r="S3" s="316" t="s">
        <v>501</v>
      </c>
      <c r="T3" s="316" t="s">
        <v>45</v>
      </c>
      <c r="U3" s="316" t="s">
        <v>46</v>
      </c>
      <c r="V3" s="316" t="s">
        <v>47</v>
      </c>
      <c r="W3" s="316" t="s">
        <v>48</v>
      </c>
      <c r="X3" s="316" t="s">
        <v>471</v>
      </c>
      <c r="Y3" s="321" t="s">
        <v>21</v>
      </c>
      <c r="Z3" s="316" t="s">
        <v>487</v>
      </c>
      <c r="AA3" s="316" t="s">
        <v>488</v>
      </c>
      <c r="AB3" s="316" t="s">
        <v>489</v>
      </c>
      <c r="AC3" s="316" t="s">
        <v>490</v>
      </c>
      <c r="AD3" s="316" t="s">
        <v>491</v>
      </c>
      <c r="AE3" s="316" t="s">
        <v>492</v>
      </c>
      <c r="AF3" s="316" t="s">
        <v>493</v>
      </c>
      <c r="AG3" s="316" t="s">
        <v>494</v>
      </c>
      <c r="AH3" s="316" t="s">
        <v>495</v>
      </c>
      <c r="AI3" s="316" t="s">
        <v>496</v>
      </c>
      <c r="AJ3" s="316" t="s">
        <v>497</v>
      </c>
      <c r="AK3" s="316" t="s">
        <v>498</v>
      </c>
      <c r="AL3" s="316" t="s">
        <v>499</v>
      </c>
      <c r="AM3" s="316" t="s">
        <v>500</v>
      </c>
      <c r="AN3" s="316" t="s">
        <v>501</v>
      </c>
      <c r="AO3" s="316" t="s">
        <v>45</v>
      </c>
      <c r="AP3" s="316" t="s">
        <v>46</v>
      </c>
      <c r="AQ3" s="316" t="s">
        <v>47</v>
      </c>
      <c r="AR3" s="316" t="s">
        <v>48</v>
      </c>
      <c r="AS3" s="316" t="s">
        <v>471</v>
      </c>
      <c r="AT3" s="321" t="s">
        <v>21</v>
      </c>
      <c r="AU3" s="316" t="s">
        <v>487</v>
      </c>
      <c r="AV3" s="316" t="s">
        <v>488</v>
      </c>
      <c r="AW3" s="316" t="s">
        <v>489</v>
      </c>
      <c r="AX3" s="316" t="s">
        <v>490</v>
      </c>
      <c r="AY3" s="316" t="s">
        <v>491</v>
      </c>
      <c r="AZ3" s="316" t="s">
        <v>492</v>
      </c>
      <c r="BA3" s="316" t="s">
        <v>493</v>
      </c>
      <c r="BB3" s="316" t="s">
        <v>494</v>
      </c>
      <c r="BC3" s="316" t="s">
        <v>495</v>
      </c>
      <c r="BD3" s="316" t="s">
        <v>496</v>
      </c>
      <c r="BE3" s="316" t="s">
        <v>497</v>
      </c>
      <c r="BF3" s="316" t="s">
        <v>498</v>
      </c>
      <c r="BG3" s="316" t="s">
        <v>499</v>
      </c>
      <c r="BH3" s="316" t="s">
        <v>500</v>
      </c>
      <c r="BI3" s="316" t="s">
        <v>501</v>
      </c>
      <c r="BJ3" s="316" t="s">
        <v>45</v>
      </c>
      <c r="BK3" s="316" t="s">
        <v>46</v>
      </c>
      <c r="BL3" s="316" t="s">
        <v>47</v>
      </c>
      <c r="BM3" s="316" t="s">
        <v>48</v>
      </c>
      <c r="BN3" s="316" t="s">
        <v>471</v>
      </c>
      <c r="BO3" s="321" t="s">
        <v>21</v>
      </c>
      <c r="BP3" s="316" t="s">
        <v>487</v>
      </c>
      <c r="BQ3" s="316" t="s">
        <v>488</v>
      </c>
      <c r="BR3" s="316" t="s">
        <v>489</v>
      </c>
      <c r="BS3" s="316" t="s">
        <v>490</v>
      </c>
      <c r="BT3" s="316" t="s">
        <v>491</v>
      </c>
      <c r="BU3" s="316" t="s">
        <v>492</v>
      </c>
      <c r="BV3" s="316" t="s">
        <v>493</v>
      </c>
      <c r="BW3" s="316" t="s">
        <v>494</v>
      </c>
      <c r="BX3" s="316" t="s">
        <v>495</v>
      </c>
      <c r="BY3" s="316" t="s">
        <v>496</v>
      </c>
      <c r="BZ3" s="316" t="s">
        <v>497</v>
      </c>
      <c r="CA3" s="316" t="s">
        <v>498</v>
      </c>
      <c r="CB3" s="316" t="s">
        <v>499</v>
      </c>
      <c r="CC3" s="316" t="s">
        <v>500</v>
      </c>
      <c r="CD3" s="316" t="s">
        <v>501</v>
      </c>
      <c r="CE3" s="316" t="s">
        <v>45</v>
      </c>
      <c r="CF3" s="316" t="s">
        <v>46</v>
      </c>
      <c r="CG3" s="316" t="s">
        <v>47</v>
      </c>
      <c r="CH3" s="316" t="s">
        <v>48</v>
      </c>
      <c r="CI3" s="316" t="s">
        <v>471</v>
      </c>
      <c r="CJ3" s="318"/>
    </row>
    <row r="4" spans="1:88" s="284" customFormat="1" ht="25.5" customHeight="1">
      <c r="A4" s="323"/>
      <c r="B4" s="323"/>
      <c r="C4" s="325"/>
      <c r="D4" s="321"/>
      <c r="E4" s="317"/>
      <c r="F4" s="317"/>
      <c r="G4" s="317"/>
      <c r="H4" s="317"/>
      <c r="I4" s="317"/>
      <c r="J4" s="317"/>
      <c r="K4" s="317"/>
      <c r="L4" s="317"/>
      <c r="M4" s="318"/>
      <c r="N4" s="317"/>
      <c r="O4" s="317"/>
      <c r="P4" s="317"/>
      <c r="Q4" s="317"/>
      <c r="R4" s="317"/>
      <c r="S4" s="317"/>
      <c r="T4" s="317"/>
      <c r="U4" s="317"/>
      <c r="V4" s="318"/>
      <c r="W4" s="318"/>
      <c r="X4" s="318"/>
      <c r="Y4" s="321"/>
      <c r="Z4" s="317"/>
      <c r="AA4" s="317"/>
      <c r="AB4" s="317"/>
      <c r="AC4" s="317"/>
      <c r="AD4" s="317"/>
      <c r="AE4" s="317"/>
      <c r="AF4" s="317"/>
      <c r="AG4" s="317"/>
      <c r="AH4" s="318"/>
      <c r="AI4" s="317"/>
      <c r="AJ4" s="317"/>
      <c r="AK4" s="317"/>
      <c r="AL4" s="317"/>
      <c r="AM4" s="317"/>
      <c r="AN4" s="317"/>
      <c r="AO4" s="317"/>
      <c r="AP4" s="317"/>
      <c r="AQ4" s="318"/>
      <c r="AR4" s="318"/>
      <c r="AS4" s="318"/>
      <c r="AT4" s="321"/>
      <c r="AU4" s="317"/>
      <c r="AV4" s="317"/>
      <c r="AW4" s="317"/>
      <c r="AX4" s="317"/>
      <c r="AY4" s="317"/>
      <c r="AZ4" s="317"/>
      <c r="BA4" s="317"/>
      <c r="BB4" s="317"/>
      <c r="BC4" s="318"/>
      <c r="BD4" s="317"/>
      <c r="BE4" s="317"/>
      <c r="BF4" s="317"/>
      <c r="BG4" s="317"/>
      <c r="BH4" s="317"/>
      <c r="BI4" s="317"/>
      <c r="BJ4" s="317"/>
      <c r="BK4" s="317"/>
      <c r="BL4" s="318"/>
      <c r="BM4" s="318"/>
      <c r="BN4" s="318"/>
      <c r="BO4" s="321"/>
      <c r="BP4" s="317"/>
      <c r="BQ4" s="317"/>
      <c r="BR4" s="317"/>
      <c r="BS4" s="317"/>
      <c r="BT4" s="317"/>
      <c r="BU4" s="317"/>
      <c r="BV4" s="317"/>
      <c r="BW4" s="317"/>
      <c r="BX4" s="318"/>
      <c r="BY4" s="317"/>
      <c r="BZ4" s="317"/>
      <c r="CA4" s="317"/>
      <c r="CB4" s="317"/>
      <c r="CC4" s="317"/>
      <c r="CD4" s="317"/>
      <c r="CE4" s="317"/>
      <c r="CF4" s="317"/>
      <c r="CG4" s="318"/>
      <c r="CH4" s="318"/>
      <c r="CI4" s="318"/>
      <c r="CJ4" s="318"/>
    </row>
    <row r="5" spans="1:88" s="284" customFormat="1" ht="25.5" customHeight="1">
      <c r="A5" s="323"/>
      <c r="B5" s="323"/>
      <c r="C5" s="325"/>
      <c r="D5" s="321"/>
      <c r="E5" s="317"/>
      <c r="F5" s="317"/>
      <c r="G5" s="317"/>
      <c r="H5" s="317"/>
      <c r="I5" s="317"/>
      <c r="J5" s="317"/>
      <c r="K5" s="317"/>
      <c r="L5" s="317"/>
      <c r="M5" s="318"/>
      <c r="N5" s="317"/>
      <c r="O5" s="317"/>
      <c r="P5" s="317"/>
      <c r="Q5" s="317"/>
      <c r="R5" s="317"/>
      <c r="S5" s="317"/>
      <c r="T5" s="317"/>
      <c r="U5" s="317"/>
      <c r="V5" s="318"/>
      <c r="W5" s="318"/>
      <c r="X5" s="318"/>
      <c r="Y5" s="321"/>
      <c r="Z5" s="317"/>
      <c r="AA5" s="317"/>
      <c r="AB5" s="317"/>
      <c r="AC5" s="317"/>
      <c r="AD5" s="317"/>
      <c r="AE5" s="317"/>
      <c r="AF5" s="317"/>
      <c r="AG5" s="317"/>
      <c r="AH5" s="318"/>
      <c r="AI5" s="317"/>
      <c r="AJ5" s="317"/>
      <c r="AK5" s="317"/>
      <c r="AL5" s="317"/>
      <c r="AM5" s="317"/>
      <c r="AN5" s="317"/>
      <c r="AO5" s="317"/>
      <c r="AP5" s="317"/>
      <c r="AQ5" s="318"/>
      <c r="AR5" s="318"/>
      <c r="AS5" s="318"/>
      <c r="AT5" s="321"/>
      <c r="AU5" s="317"/>
      <c r="AV5" s="317"/>
      <c r="AW5" s="317"/>
      <c r="AX5" s="317"/>
      <c r="AY5" s="317"/>
      <c r="AZ5" s="317"/>
      <c r="BA5" s="317"/>
      <c r="BB5" s="317"/>
      <c r="BC5" s="318"/>
      <c r="BD5" s="317"/>
      <c r="BE5" s="317"/>
      <c r="BF5" s="317"/>
      <c r="BG5" s="317"/>
      <c r="BH5" s="317"/>
      <c r="BI5" s="317"/>
      <c r="BJ5" s="317"/>
      <c r="BK5" s="317"/>
      <c r="BL5" s="318"/>
      <c r="BM5" s="318"/>
      <c r="BN5" s="318"/>
      <c r="BO5" s="321"/>
      <c r="BP5" s="317"/>
      <c r="BQ5" s="317"/>
      <c r="BR5" s="317"/>
      <c r="BS5" s="317"/>
      <c r="BT5" s="317"/>
      <c r="BU5" s="317"/>
      <c r="BV5" s="317"/>
      <c r="BW5" s="317"/>
      <c r="BX5" s="318"/>
      <c r="BY5" s="317"/>
      <c r="BZ5" s="317"/>
      <c r="CA5" s="317"/>
      <c r="CB5" s="317"/>
      <c r="CC5" s="317"/>
      <c r="CD5" s="317"/>
      <c r="CE5" s="317"/>
      <c r="CF5" s="317"/>
      <c r="CG5" s="318"/>
      <c r="CH5" s="318"/>
      <c r="CI5" s="318"/>
      <c r="CJ5" s="318"/>
    </row>
    <row r="6" spans="1:88" s="286" customFormat="1" ht="13.5">
      <c r="A6" s="324"/>
      <c r="B6" s="324"/>
      <c r="C6" s="306"/>
      <c r="D6" s="196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40" t="s">
        <v>42</v>
      </c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454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454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454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42</v>
      </c>
      <c r="CG6" s="240" t="s">
        <v>42</v>
      </c>
      <c r="CH6" s="240" t="s">
        <v>42</v>
      </c>
      <c r="CI6" s="240" t="s">
        <v>42</v>
      </c>
      <c r="CJ6" s="318"/>
    </row>
    <row r="7" spans="1:88" s="287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186666</v>
      </c>
      <c r="E7" s="388">
        <f>SUM(E8:E186)</f>
        <v>73051</v>
      </c>
      <c r="F7" s="388">
        <f>SUM(F8:F186)</f>
        <v>285</v>
      </c>
      <c r="G7" s="388">
        <f>SUM(G8:G186)</f>
        <v>2518</v>
      </c>
      <c r="H7" s="388">
        <f>SUM(H8:H186)</f>
        <v>27614</v>
      </c>
      <c r="I7" s="388">
        <f>SUM(I8:I186)</f>
        <v>21178</v>
      </c>
      <c r="J7" s="388">
        <f>SUM(J8:J186)</f>
        <v>5753</v>
      </c>
      <c r="K7" s="388">
        <f>SUM(K8:K186)</f>
        <v>120</v>
      </c>
      <c r="L7" s="388">
        <f>SUM(L8:L186)</f>
        <v>1969</v>
      </c>
      <c r="M7" s="388">
        <f>SUM(M8:M186)</f>
        <v>25</v>
      </c>
      <c r="N7" s="388">
        <f>SUM(N8:N186)</f>
        <v>3383</v>
      </c>
      <c r="O7" s="388">
        <f>SUM(O8:O186)</f>
        <v>761</v>
      </c>
      <c r="P7" s="388">
        <f>SUM(P8:P186)</f>
        <v>0</v>
      </c>
      <c r="Q7" s="388">
        <f>SUM(Q8:Q186)</f>
        <v>22370</v>
      </c>
      <c r="R7" s="388">
        <f>SUM(R8:R186)</f>
        <v>25127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59</v>
      </c>
      <c r="X7" s="388">
        <f>SUM(X8:X186)</f>
        <v>2453</v>
      </c>
      <c r="Y7" s="388">
        <f>SUM(Y8:Y186)</f>
        <v>44363</v>
      </c>
      <c r="Z7" s="388">
        <f>SUM(Z8:Z186)</f>
        <v>29722</v>
      </c>
      <c r="AA7" s="388">
        <f>SUM(AA8:AA186)</f>
        <v>159</v>
      </c>
      <c r="AB7" s="388">
        <f>SUM(AB8:AB186)</f>
        <v>1325</v>
      </c>
      <c r="AC7" s="388">
        <f>SUM(AC8:AC186)</f>
        <v>2289</v>
      </c>
      <c r="AD7" s="388">
        <f>SUM(AD8:AD186)</f>
        <v>6631</v>
      </c>
      <c r="AE7" s="388">
        <f>SUM(AE8:AE186)</f>
        <v>1319</v>
      </c>
      <c r="AF7" s="388">
        <f>SUM(AF8:AF186)</f>
        <v>39</v>
      </c>
      <c r="AG7" s="388">
        <f>SUM(AG8:AG186)</f>
        <v>61</v>
      </c>
      <c r="AH7" s="388">
        <f>SUM(AH8:AH186)</f>
        <v>0</v>
      </c>
      <c r="AI7" s="388">
        <f>SUM(AI8:AI186)</f>
        <v>2071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48</v>
      </c>
      <c r="AS7" s="388">
        <f>SUM(AS8:AS186)</f>
        <v>699</v>
      </c>
      <c r="AT7" s="388">
        <f>SUM(AT8:AT186)</f>
        <v>98953</v>
      </c>
      <c r="AU7" s="388">
        <f>SUM(AU8:AU186)</f>
        <v>7714</v>
      </c>
      <c r="AV7" s="388">
        <f>SUM(AV8:AV186)</f>
        <v>9</v>
      </c>
      <c r="AW7" s="388">
        <f>SUM(AW8:AW186)</f>
        <v>0</v>
      </c>
      <c r="AX7" s="388">
        <f>SUM(AX8:AX186)</f>
        <v>23362</v>
      </c>
      <c r="AY7" s="388">
        <f>SUM(AY8:AY186)</f>
        <v>12002</v>
      </c>
      <c r="AZ7" s="388">
        <f>SUM(AZ8:AZ186)</f>
        <v>3576</v>
      </c>
      <c r="BA7" s="388">
        <f>SUM(BA8:BA186)</f>
        <v>54</v>
      </c>
      <c r="BB7" s="388">
        <f>SUM(BB8:BB186)</f>
        <v>1509</v>
      </c>
      <c r="BC7" s="388">
        <f>SUM(BC8:BC186)</f>
        <v>20</v>
      </c>
      <c r="BD7" s="388">
        <f>SUM(BD8:BD186)</f>
        <v>744</v>
      </c>
      <c r="BE7" s="388">
        <f>SUM(BE8:BE186)</f>
        <v>761</v>
      </c>
      <c r="BF7" s="388">
        <f>SUM(BF8:BF186)</f>
        <v>0</v>
      </c>
      <c r="BG7" s="388">
        <f>SUM(BG8:BG186)</f>
        <v>22370</v>
      </c>
      <c r="BH7" s="388">
        <f>SUM(BH8:BH186)</f>
        <v>25127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10</v>
      </c>
      <c r="BN7" s="388">
        <f>SUM(BN8:BN186)</f>
        <v>1695</v>
      </c>
      <c r="BO7" s="388">
        <f>SUM(BO8:BO186)</f>
        <v>43350</v>
      </c>
      <c r="BP7" s="388">
        <f>SUM(BP8:BP186)</f>
        <v>35615</v>
      </c>
      <c r="BQ7" s="388">
        <f>SUM(BQ8:BQ186)</f>
        <v>117</v>
      </c>
      <c r="BR7" s="388">
        <f>SUM(BR8:BR186)</f>
        <v>1193</v>
      </c>
      <c r="BS7" s="388">
        <f>SUM(BS8:BS186)</f>
        <v>1963</v>
      </c>
      <c r="BT7" s="388">
        <f>SUM(BT8:BT186)</f>
        <v>2545</v>
      </c>
      <c r="BU7" s="388">
        <f>SUM(BU8:BU186)</f>
        <v>858</v>
      </c>
      <c r="BV7" s="388">
        <f>SUM(BV8:BV186)</f>
        <v>27</v>
      </c>
      <c r="BW7" s="388">
        <f>SUM(BW8:BW186)</f>
        <v>399</v>
      </c>
      <c r="BX7" s="388">
        <f>SUM(BX8:BX186)</f>
        <v>5</v>
      </c>
      <c r="BY7" s="388">
        <f>SUM(BY8:BY186)</f>
        <v>568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1</v>
      </c>
      <c r="CI7" s="388">
        <f>SUM(CI8:CI186)</f>
        <v>59</v>
      </c>
      <c r="CJ7" s="391">
        <f>+COUNTIF(CJ8:CJ186,"有る")</f>
        <v>19</v>
      </c>
    </row>
    <row r="8" spans="1:88" s="275" customFormat="1" ht="12" customHeight="1">
      <c r="A8" s="270" t="s">
        <v>502</v>
      </c>
      <c r="B8" s="271" t="s">
        <v>504</v>
      </c>
      <c r="C8" s="270" t="s">
        <v>505</v>
      </c>
      <c r="D8" s="272">
        <f>SUM(Y8,AT8,BO8)</f>
        <v>15194</v>
      </c>
      <c r="E8" s="272">
        <f aca="true" t="shared" si="0" ref="E8:E23">SUM(Z8,AU8,BP8)</f>
        <v>11178</v>
      </c>
      <c r="F8" s="272">
        <f aca="true" t="shared" si="1" ref="F8:F23">SUM(AA8,AV8,BQ8)</f>
        <v>17</v>
      </c>
      <c r="G8" s="272">
        <f aca="true" t="shared" si="2" ref="G8:G23">SUM(AB8,AW8,BR8)</f>
        <v>0</v>
      </c>
      <c r="H8" s="272">
        <f aca="true" t="shared" si="3" ref="H8:H23">SUM(AC8,AX8,BS8)</f>
        <v>2052</v>
      </c>
      <c r="I8" s="272">
        <f aca="true" t="shared" si="4" ref="I8:I23">SUM(AD8,AY8,BT8)</f>
        <v>1526</v>
      </c>
      <c r="J8" s="272">
        <f aca="true" t="shared" si="5" ref="J8:J23">SUM(AE8,AZ8,BU8)</f>
        <v>315</v>
      </c>
      <c r="K8" s="272">
        <f aca="true" t="shared" si="6" ref="K8:K23">SUM(AF8,BA8,BV8)</f>
        <v>1</v>
      </c>
      <c r="L8" s="272">
        <f aca="true" t="shared" si="7" ref="L8:L23">SUM(AG8,BB8,BW8)</f>
        <v>0</v>
      </c>
      <c r="M8" s="272">
        <f aca="true" t="shared" si="8" ref="M8:M23">SUM(AH8,BC8,BX8)</f>
        <v>1</v>
      </c>
      <c r="N8" s="272">
        <f aca="true" t="shared" si="9" ref="N8:N23">SUM(AI8,BD8,BY8)</f>
        <v>97</v>
      </c>
      <c r="O8" s="272">
        <f aca="true" t="shared" si="10" ref="O8:O23">SUM(AJ8,BE8,BZ8)</f>
        <v>0</v>
      </c>
      <c r="P8" s="272">
        <f aca="true" t="shared" si="11" ref="P8:P23">SUM(AK8,BF8,CA8)</f>
        <v>0</v>
      </c>
      <c r="Q8" s="272">
        <f aca="true" t="shared" si="12" ref="Q8:Q23">SUM(AL8,BG8,CB8)</f>
        <v>0</v>
      </c>
      <c r="R8" s="272">
        <f aca="true" t="shared" si="13" ref="R8:R23">SUM(AM8,BH8,CC8)</f>
        <v>0</v>
      </c>
      <c r="S8" s="272">
        <f aca="true" t="shared" si="14" ref="S8:S51">SUM(AN8,BI8,CD8)</f>
        <v>0</v>
      </c>
      <c r="T8" s="272">
        <f aca="true" t="shared" si="15" ref="T8:T51">SUM(AO8,BJ8,CE8)</f>
        <v>0</v>
      </c>
      <c r="U8" s="272">
        <f aca="true" t="shared" si="16" ref="U8:U51">SUM(AP8,BK8,CF8)</f>
        <v>0</v>
      </c>
      <c r="V8" s="272">
        <f aca="true" t="shared" si="17" ref="V8:V51">SUM(AQ8,BL8,CG8)</f>
        <v>0</v>
      </c>
      <c r="W8" s="272">
        <f aca="true" t="shared" si="18" ref="W8:W51">SUM(AR8,BM8,CH8)</f>
        <v>0</v>
      </c>
      <c r="X8" s="272">
        <f aca="true" t="shared" si="19" ref="X8:X51">SUM(AS8,BN8,CI8)</f>
        <v>7</v>
      </c>
      <c r="Y8" s="272">
        <f aca="true" t="shared" si="20" ref="Y8:Y51">SUM(Z8:AS8)</f>
        <v>0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3" t="s">
        <v>49</v>
      </c>
      <c r="AK8" s="273" t="s">
        <v>49</v>
      </c>
      <c r="AL8" s="273" t="s">
        <v>49</v>
      </c>
      <c r="AM8" s="273" t="s">
        <v>49</v>
      </c>
      <c r="AN8" s="273" t="s">
        <v>49</v>
      </c>
      <c r="AO8" s="273" t="s">
        <v>49</v>
      </c>
      <c r="AP8" s="273" t="s">
        <v>49</v>
      </c>
      <c r="AQ8" s="273" t="s">
        <v>49</v>
      </c>
      <c r="AR8" s="272">
        <v>0</v>
      </c>
      <c r="AS8" s="272">
        <v>0</v>
      </c>
      <c r="AT8" s="272">
        <f>'施設資源化量内訳'!D8</f>
        <v>4956</v>
      </c>
      <c r="AU8" s="272">
        <f>'施設資源化量内訳'!E8</f>
        <v>2419</v>
      </c>
      <c r="AV8" s="272">
        <f>'施設資源化量内訳'!F8</f>
        <v>4</v>
      </c>
      <c r="AW8" s="272">
        <f>'施設資源化量内訳'!G8</f>
        <v>0</v>
      </c>
      <c r="AX8" s="272">
        <f>'施設資源化量内訳'!H8</f>
        <v>1531</v>
      </c>
      <c r="AY8" s="272">
        <f>'施設資源化量内訳'!I8</f>
        <v>757</v>
      </c>
      <c r="AZ8" s="272">
        <f>'施設資源化量内訳'!J8</f>
        <v>177</v>
      </c>
      <c r="BA8" s="272">
        <f>'施設資源化量内訳'!K8</f>
        <v>1</v>
      </c>
      <c r="BB8" s="272">
        <f>'施設資源化量内訳'!L8</f>
        <v>0</v>
      </c>
      <c r="BC8" s="272">
        <f>'施設資源化量内訳'!M8</f>
        <v>0</v>
      </c>
      <c r="BD8" s="272">
        <f>'施設資源化量内訳'!N8</f>
        <v>63</v>
      </c>
      <c r="BE8" s="272">
        <f>'施設資源化量内訳'!O8</f>
        <v>0</v>
      </c>
      <c r="BF8" s="272">
        <f>'施設資源化量内訳'!P8</f>
        <v>0</v>
      </c>
      <c r="BG8" s="272">
        <f>'施設資源化量内訳'!Q8</f>
        <v>0</v>
      </c>
      <c r="BH8" s="272">
        <f>'施設資源化量内訳'!R8</f>
        <v>0</v>
      </c>
      <c r="BI8" s="272">
        <f>'施設資源化量内訳'!S8</f>
        <v>0</v>
      </c>
      <c r="BJ8" s="272">
        <f>'施設資源化量内訳'!T8</f>
        <v>0</v>
      </c>
      <c r="BK8" s="272">
        <f>'施設資源化量内訳'!U8</f>
        <v>0</v>
      </c>
      <c r="BL8" s="272">
        <f>'施設資源化量内訳'!V8</f>
        <v>0</v>
      </c>
      <c r="BM8" s="272">
        <f>'施設資源化量内訳'!W8</f>
        <v>0</v>
      </c>
      <c r="BN8" s="272">
        <f>'施設資源化量内訳'!X8</f>
        <v>4</v>
      </c>
      <c r="BO8" s="272">
        <f aca="true" t="shared" si="21" ref="BO8:BO51">SUM(BP8:CI8)</f>
        <v>10238</v>
      </c>
      <c r="BP8" s="272">
        <v>8759</v>
      </c>
      <c r="BQ8" s="272">
        <v>13</v>
      </c>
      <c r="BR8" s="272">
        <v>0</v>
      </c>
      <c r="BS8" s="272">
        <v>521</v>
      </c>
      <c r="BT8" s="272">
        <v>769</v>
      </c>
      <c r="BU8" s="272">
        <v>138</v>
      </c>
      <c r="BV8" s="272">
        <v>0</v>
      </c>
      <c r="BW8" s="272">
        <v>0</v>
      </c>
      <c r="BX8" s="272">
        <v>1</v>
      </c>
      <c r="BY8" s="272">
        <v>34</v>
      </c>
      <c r="BZ8" s="273" t="s">
        <v>49</v>
      </c>
      <c r="CA8" s="273" t="s">
        <v>49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>
        <v>0</v>
      </c>
      <c r="CI8" s="272">
        <v>3</v>
      </c>
      <c r="CJ8" s="278" t="s">
        <v>50</v>
      </c>
    </row>
    <row r="9" spans="1:88" s="275" customFormat="1" ht="12" customHeight="1">
      <c r="A9" s="270" t="s">
        <v>502</v>
      </c>
      <c r="B9" s="271" t="s">
        <v>506</v>
      </c>
      <c r="C9" s="270" t="s">
        <v>507</v>
      </c>
      <c r="D9" s="272">
        <f>SUM(Y9,AT9,BO9)</f>
        <v>13746</v>
      </c>
      <c r="E9" s="272">
        <f t="shared" si="0"/>
        <v>4922</v>
      </c>
      <c r="F9" s="272">
        <f t="shared" si="1"/>
        <v>48</v>
      </c>
      <c r="G9" s="272">
        <f t="shared" si="2"/>
        <v>0</v>
      </c>
      <c r="H9" s="272">
        <f t="shared" si="3"/>
        <v>1303</v>
      </c>
      <c r="I9" s="272">
        <f t="shared" si="4"/>
        <v>2492</v>
      </c>
      <c r="J9" s="272">
        <f t="shared" si="5"/>
        <v>348</v>
      </c>
      <c r="K9" s="272">
        <f t="shared" si="6"/>
        <v>0</v>
      </c>
      <c r="L9" s="272">
        <f t="shared" si="7"/>
        <v>70</v>
      </c>
      <c r="M9" s="272">
        <f t="shared" si="8"/>
        <v>0</v>
      </c>
      <c r="N9" s="272">
        <f t="shared" si="9"/>
        <v>289</v>
      </c>
      <c r="O9" s="272">
        <f t="shared" si="10"/>
        <v>0</v>
      </c>
      <c r="P9" s="272">
        <f t="shared" si="11"/>
        <v>0</v>
      </c>
      <c r="Q9" s="272">
        <f t="shared" si="12"/>
        <v>4010</v>
      </c>
      <c r="R9" s="272">
        <f t="shared" si="13"/>
        <v>0</v>
      </c>
      <c r="S9" s="272">
        <f t="shared" si="14"/>
        <v>0</v>
      </c>
      <c r="T9" s="272">
        <f t="shared" si="15"/>
        <v>0</v>
      </c>
      <c r="U9" s="272">
        <f t="shared" si="16"/>
        <v>0</v>
      </c>
      <c r="V9" s="272">
        <f t="shared" si="17"/>
        <v>0</v>
      </c>
      <c r="W9" s="272">
        <f t="shared" si="18"/>
        <v>10</v>
      </c>
      <c r="X9" s="272">
        <f t="shared" si="19"/>
        <v>254</v>
      </c>
      <c r="Y9" s="272">
        <f t="shared" si="20"/>
        <v>8282</v>
      </c>
      <c r="Z9" s="272">
        <v>4531</v>
      </c>
      <c r="AA9" s="272">
        <v>36</v>
      </c>
      <c r="AB9" s="272">
        <v>0</v>
      </c>
      <c r="AC9" s="272">
        <v>572</v>
      </c>
      <c r="AD9" s="272">
        <v>2490</v>
      </c>
      <c r="AE9" s="272">
        <v>305</v>
      </c>
      <c r="AF9" s="272">
        <v>0</v>
      </c>
      <c r="AG9" s="272">
        <v>61</v>
      </c>
      <c r="AH9" s="272">
        <v>0</v>
      </c>
      <c r="AI9" s="272">
        <v>287</v>
      </c>
      <c r="AJ9" s="273" t="s">
        <v>49</v>
      </c>
      <c r="AK9" s="273" t="s">
        <v>49</v>
      </c>
      <c r="AL9" s="273" t="s">
        <v>49</v>
      </c>
      <c r="AM9" s="273" t="s">
        <v>49</v>
      </c>
      <c r="AN9" s="273" t="s">
        <v>49</v>
      </c>
      <c r="AO9" s="273" t="s">
        <v>49</v>
      </c>
      <c r="AP9" s="273" t="s">
        <v>49</v>
      </c>
      <c r="AQ9" s="273" t="s">
        <v>49</v>
      </c>
      <c r="AR9" s="272">
        <v>0</v>
      </c>
      <c r="AS9" s="272">
        <v>0</v>
      </c>
      <c r="AT9" s="272">
        <f>'施設資源化量内訳'!D9</f>
        <v>4962</v>
      </c>
      <c r="AU9" s="272">
        <f>'施設資源化量内訳'!E9</f>
        <v>0</v>
      </c>
      <c r="AV9" s="272">
        <f>'施設資源化量内訳'!F9</f>
        <v>0</v>
      </c>
      <c r="AW9" s="272">
        <f>'施設資源化量内訳'!G9</f>
        <v>0</v>
      </c>
      <c r="AX9" s="272">
        <f>'施設資源化量内訳'!H9</f>
        <v>688</v>
      </c>
      <c r="AY9" s="272">
        <f>'施設資源化量内訳'!I9</f>
        <v>0</v>
      </c>
      <c r="AZ9" s="272">
        <f>'施設資源化量内訳'!J9</f>
        <v>0</v>
      </c>
      <c r="BA9" s="272">
        <f>'施設資源化量内訳'!K9</f>
        <v>0</v>
      </c>
      <c r="BB9" s="272">
        <f>'施設資源化量内訳'!L9</f>
        <v>0</v>
      </c>
      <c r="BC9" s="272">
        <f>'施設資源化量内訳'!M9</f>
        <v>0</v>
      </c>
      <c r="BD9" s="272">
        <f>'施設資源化量内訳'!N9</f>
        <v>0</v>
      </c>
      <c r="BE9" s="272">
        <f>'施設資源化量内訳'!O9</f>
        <v>0</v>
      </c>
      <c r="BF9" s="272">
        <f>'施設資源化量内訳'!P9</f>
        <v>0</v>
      </c>
      <c r="BG9" s="272">
        <f>'施設資源化量内訳'!Q9</f>
        <v>4010</v>
      </c>
      <c r="BH9" s="272">
        <f>'施設資源化量内訳'!R9</f>
        <v>0</v>
      </c>
      <c r="BI9" s="272">
        <f>'施設資源化量内訳'!S9</f>
        <v>0</v>
      </c>
      <c r="BJ9" s="272">
        <f>'施設資源化量内訳'!T9</f>
        <v>0</v>
      </c>
      <c r="BK9" s="272">
        <f>'施設資源化量内訳'!U9</f>
        <v>0</v>
      </c>
      <c r="BL9" s="272">
        <f>'施設資源化量内訳'!V9</f>
        <v>0</v>
      </c>
      <c r="BM9" s="272">
        <f>'施設資源化量内訳'!W9</f>
        <v>10</v>
      </c>
      <c r="BN9" s="272">
        <f>'施設資源化量内訳'!X9</f>
        <v>254</v>
      </c>
      <c r="BO9" s="272">
        <f t="shared" si="21"/>
        <v>502</v>
      </c>
      <c r="BP9" s="272">
        <v>391</v>
      </c>
      <c r="BQ9" s="272">
        <v>12</v>
      </c>
      <c r="BR9" s="272">
        <v>0</v>
      </c>
      <c r="BS9" s="272">
        <v>43</v>
      </c>
      <c r="BT9" s="272">
        <v>2</v>
      </c>
      <c r="BU9" s="272">
        <v>43</v>
      </c>
      <c r="BV9" s="272">
        <v>0</v>
      </c>
      <c r="BW9" s="272">
        <v>9</v>
      </c>
      <c r="BX9" s="272">
        <v>0</v>
      </c>
      <c r="BY9" s="272">
        <v>2</v>
      </c>
      <c r="BZ9" s="273" t="s">
        <v>49</v>
      </c>
      <c r="CA9" s="273" t="s">
        <v>49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>
        <v>0</v>
      </c>
      <c r="CI9" s="272">
        <v>0</v>
      </c>
      <c r="CJ9" s="278" t="s">
        <v>50</v>
      </c>
    </row>
    <row r="10" spans="1:88" s="275" customFormat="1" ht="12" customHeight="1">
      <c r="A10" s="270" t="s">
        <v>502</v>
      </c>
      <c r="B10" s="271" t="s">
        <v>508</v>
      </c>
      <c r="C10" s="270" t="s">
        <v>509</v>
      </c>
      <c r="D10" s="272">
        <f>SUM(Y10,AT10,BO10)</f>
        <v>7059</v>
      </c>
      <c r="E10" s="272">
        <f t="shared" si="0"/>
        <v>4283</v>
      </c>
      <c r="F10" s="272">
        <f t="shared" si="1"/>
        <v>0</v>
      </c>
      <c r="G10" s="272">
        <f t="shared" si="2"/>
        <v>0</v>
      </c>
      <c r="H10" s="272">
        <f t="shared" si="3"/>
        <v>1480</v>
      </c>
      <c r="I10" s="272">
        <f t="shared" si="4"/>
        <v>742</v>
      </c>
      <c r="J10" s="272">
        <f t="shared" si="5"/>
        <v>233</v>
      </c>
      <c r="K10" s="272">
        <f t="shared" si="6"/>
        <v>0</v>
      </c>
      <c r="L10" s="272">
        <f t="shared" si="7"/>
        <v>25</v>
      </c>
      <c r="M10" s="272">
        <f t="shared" si="8"/>
        <v>0</v>
      </c>
      <c r="N10" s="272">
        <f t="shared" si="9"/>
        <v>200</v>
      </c>
      <c r="O10" s="272">
        <f t="shared" si="10"/>
        <v>0</v>
      </c>
      <c r="P10" s="272">
        <f t="shared" si="11"/>
        <v>0</v>
      </c>
      <c r="Q10" s="272">
        <f t="shared" si="12"/>
        <v>66</v>
      </c>
      <c r="R10" s="272">
        <f t="shared" si="13"/>
        <v>0</v>
      </c>
      <c r="S10" s="272">
        <f t="shared" si="14"/>
        <v>0</v>
      </c>
      <c r="T10" s="272">
        <f t="shared" si="15"/>
        <v>0</v>
      </c>
      <c r="U10" s="272">
        <f t="shared" si="16"/>
        <v>0</v>
      </c>
      <c r="V10" s="272">
        <f t="shared" si="17"/>
        <v>0</v>
      </c>
      <c r="W10" s="272">
        <f t="shared" si="18"/>
        <v>0</v>
      </c>
      <c r="X10" s="272">
        <f t="shared" si="19"/>
        <v>30</v>
      </c>
      <c r="Y10" s="272">
        <f t="shared" si="20"/>
        <v>892</v>
      </c>
      <c r="Z10" s="272">
        <v>882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10</v>
      </c>
      <c r="AJ10" s="273" t="s">
        <v>49</v>
      </c>
      <c r="AK10" s="273" t="s">
        <v>49</v>
      </c>
      <c r="AL10" s="273" t="s">
        <v>49</v>
      </c>
      <c r="AM10" s="273" t="s">
        <v>49</v>
      </c>
      <c r="AN10" s="273" t="s">
        <v>49</v>
      </c>
      <c r="AO10" s="273" t="s">
        <v>49</v>
      </c>
      <c r="AP10" s="273" t="s">
        <v>49</v>
      </c>
      <c r="AQ10" s="273" t="s">
        <v>49</v>
      </c>
      <c r="AR10" s="272">
        <v>0</v>
      </c>
      <c r="AS10" s="272">
        <v>0</v>
      </c>
      <c r="AT10" s="272">
        <f>'施設資源化量内訳'!D10</f>
        <v>2676</v>
      </c>
      <c r="AU10" s="272">
        <f>'施設資源化量内訳'!E10</f>
        <v>14</v>
      </c>
      <c r="AV10" s="272">
        <f>'施設資源化量内訳'!F10</f>
        <v>0</v>
      </c>
      <c r="AW10" s="272">
        <f>'施設資源化量内訳'!G10</f>
        <v>0</v>
      </c>
      <c r="AX10" s="272">
        <f>'施設資源化量内訳'!H10</f>
        <v>1474</v>
      </c>
      <c r="AY10" s="272">
        <f>'施設資源化量内訳'!I10</f>
        <v>724</v>
      </c>
      <c r="AZ10" s="272">
        <f>'施設資源化量内訳'!J10</f>
        <v>233</v>
      </c>
      <c r="BA10" s="272">
        <f>'施設資源化量内訳'!K10</f>
        <v>0</v>
      </c>
      <c r="BB10" s="272">
        <f>'施設資源化量内訳'!L10</f>
        <v>25</v>
      </c>
      <c r="BC10" s="272">
        <f>'施設資源化量内訳'!M10</f>
        <v>0</v>
      </c>
      <c r="BD10" s="272">
        <f>'施設資源化量内訳'!N10</f>
        <v>110</v>
      </c>
      <c r="BE10" s="272">
        <f>'施設資源化量内訳'!O10</f>
        <v>0</v>
      </c>
      <c r="BF10" s="272">
        <f>'施設資源化量内訳'!P10</f>
        <v>0</v>
      </c>
      <c r="BG10" s="272">
        <f>'施設資源化量内訳'!Q10</f>
        <v>66</v>
      </c>
      <c r="BH10" s="272">
        <f>'施設資源化量内訳'!R10</f>
        <v>0</v>
      </c>
      <c r="BI10" s="272">
        <f>'施設資源化量内訳'!S10</f>
        <v>0</v>
      </c>
      <c r="BJ10" s="272">
        <f>'施設資源化量内訳'!T10</f>
        <v>0</v>
      </c>
      <c r="BK10" s="272">
        <f>'施設資源化量内訳'!U10</f>
        <v>0</v>
      </c>
      <c r="BL10" s="272">
        <f>'施設資源化量内訳'!V10</f>
        <v>0</v>
      </c>
      <c r="BM10" s="272">
        <f>'施設資源化量内訳'!W10</f>
        <v>0</v>
      </c>
      <c r="BN10" s="272">
        <f>'施設資源化量内訳'!X10</f>
        <v>30</v>
      </c>
      <c r="BO10" s="272">
        <f t="shared" si="21"/>
        <v>3491</v>
      </c>
      <c r="BP10" s="272">
        <v>3387</v>
      </c>
      <c r="BQ10" s="272">
        <v>0</v>
      </c>
      <c r="BR10" s="272">
        <v>0</v>
      </c>
      <c r="BS10" s="272">
        <v>6</v>
      </c>
      <c r="BT10" s="272">
        <v>18</v>
      </c>
      <c r="BU10" s="272">
        <v>0</v>
      </c>
      <c r="BV10" s="272">
        <v>0</v>
      </c>
      <c r="BW10" s="272">
        <v>0</v>
      </c>
      <c r="BX10" s="272">
        <v>0</v>
      </c>
      <c r="BY10" s="272">
        <v>80</v>
      </c>
      <c r="BZ10" s="273" t="s">
        <v>49</v>
      </c>
      <c r="CA10" s="273" t="s">
        <v>49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>
        <v>0</v>
      </c>
      <c r="CI10" s="272">
        <v>0</v>
      </c>
      <c r="CJ10" s="278" t="s">
        <v>50</v>
      </c>
    </row>
    <row r="11" spans="1:88" s="275" customFormat="1" ht="12" customHeight="1">
      <c r="A11" s="270" t="s">
        <v>502</v>
      </c>
      <c r="B11" s="271" t="s">
        <v>510</v>
      </c>
      <c r="C11" s="270" t="s">
        <v>511</v>
      </c>
      <c r="D11" s="272">
        <f>SUM(Y11,AT11,BO11)</f>
        <v>8342</v>
      </c>
      <c r="E11" s="272">
        <f t="shared" si="0"/>
        <v>4167</v>
      </c>
      <c r="F11" s="272">
        <f t="shared" si="1"/>
        <v>1</v>
      </c>
      <c r="G11" s="272">
        <f t="shared" si="2"/>
        <v>0</v>
      </c>
      <c r="H11" s="272">
        <f t="shared" si="3"/>
        <v>1244</v>
      </c>
      <c r="I11" s="272">
        <f t="shared" si="4"/>
        <v>662</v>
      </c>
      <c r="J11" s="272">
        <f t="shared" si="5"/>
        <v>481</v>
      </c>
      <c r="K11" s="272">
        <f t="shared" si="6"/>
        <v>0</v>
      </c>
      <c r="L11" s="272">
        <f t="shared" si="7"/>
        <v>664</v>
      </c>
      <c r="M11" s="272">
        <f t="shared" si="8"/>
        <v>0</v>
      </c>
      <c r="N11" s="272">
        <f t="shared" si="9"/>
        <v>0</v>
      </c>
      <c r="O11" s="272">
        <f t="shared" si="10"/>
        <v>0</v>
      </c>
      <c r="P11" s="272">
        <f t="shared" si="11"/>
        <v>0</v>
      </c>
      <c r="Q11" s="272">
        <f t="shared" si="12"/>
        <v>957</v>
      </c>
      <c r="R11" s="272">
        <f t="shared" si="13"/>
        <v>0</v>
      </c>
      <c r="S11" s="272">
        <f t="shared" si="14"/>
        <v>0</v>
      </c>
      <c r="T11" s="272">
        <f t="shared" si="15"/>
        <v>0</v>
      </c>
      <c r="U11" s="272">
        <f t="shared" si="16"/>
        <v>0</v>
      </c>
      <c r="V11" s="272">
        <f t="shared" si="17"/>
        <v>0</v>
      </c>
      <c r="W11" s="272">
        <f t="shared" si="18"/>
        <v>0</v>
      </c>
      <c r="X11" s="272">
        <f t="shared" si="19"/>
        <v>166</v>
      </c>
      <c r="Y11" s="272">
        <f t="shared" si="20"/>
        <v>2866</v>
      </c>
      <c r="Z11" s="272">
        <v>1700</v>
      </c>
      <c r="AA11" s="272">
        <v>0</v>
      </c>
      <c r="AB11" s="272">
        <v>0</v>
      </c>
      <c r="AC11" s="272">
        <v>476</v>
      </c>
      <c r="AD11" s="272">
        <v>437</v>
      </c>
      <c r="AE11" s="272">
        <v>253</v>
      </c>
      <c r="AF11" s="272">
        <v>0</v>
      </c>
      <c r="AG11" s="272">
        <v>0</v>
      </c>
      <c r="AH11" s="272">
        <v>0</v>
      </c>
      <c r="AI11" s="272">
        <v>0</v>
      </c>
      <c r="AJ11" s="273" t="s">
        <v>49</v>
      </c>
      <c r="AK11" s="273" t="s">
        <v>49</v>
      </c>
      <c r="AL11" s="273" t="s">
        <v>49</v>
      </c>
      <c r="AM11" s="273" t="s">
        <v>49</v>
      </c>
      <c r="AN11" s="273" t="s">
        <v>49</v>
      </c>
      <c r="AO11" s="273" t="s">
        <v>49</v>
      </c>
      <c r="AP11" s="273" t="s">
        <v>49</v>
      </c>
      <c r="AQ11" s="273" t="s">
        <v>49</v>
      </c>
      <c r="AR11" s="272">
        <v>0</v>
      </c>
      <c r="AS11" s="272">
        <v>0</v>
      </c>
      <c r="AT11" s="272">
        <f>'施設資源化量内訳'!D11</f>
        <v>2795</v>
      </c>
      <c r="AU11" s="272">
        <f>'施設資源化量内訳'!E11</f>
        <v>0</v>
      </c>
      <c r="AV11" s="272">
        <f>'施設資源化量内訳'!F11</f>
        <v>0</v>
      </c>
      <c r="AW11" s="272">
        <f>'施設資源化量内訳'!G11</f>
        <v>0</v>
      </c>
      <c r="AX11" s="272">
        <f>'施設資源化量内訳'!H11</f>
        <v>573</v>
      </c>
      <c r="AY11" s="272">
        <f>'施設資源化量内訳'!I11</f>
        <v>210</v>
      </c>
      <c r="AZ11" s="272">
        <f>'施設資源化量内訳'!J11</f>
        <v>226</v>
      </c>
      <c r="BA11" s="272">
        <f>'施設資源化量内訳'!K11</f>
        <v>0</v>
      </c>
      <c r="BB11" s="272">
        <f>'施設資源化量内訳'!L11</f>
        <v>664</v>
      </c>
      <c r="BC11" s="272">
        <f>'施設資源化量内訳'!M11</f>
        <v>0</v>
      </c>
      <c r="BD11" s="272">
        <f>'施設資源化量内訳'!N11</f>
        <v>0</v>
      </c>
      <c r="BE11" s="272">
        <f>'施設資源化量内訳'!O11</f>
        <v>0</v>
      </c>
      <c r="BF11" s="272">
        <f>'施設資源化量内訳'!P11</f>
        <v>0</v>
      </c>
      <c r="BG11" s="272">
        <f>'施設資源化量内訳'!Q11</f>
        <v>957</v>
      </c>
      <c r="BH11" s="272">
        <f>'施設資源化量内訳'!R11</f>
        <v>0</v>
      </c>
      <c r="BI11" s="272">
        <f>'施設資源化量内訳'!S11</f>
        <v>0</v>
      </c>
      <c r="BJ11" s="272">
        <f>'施設資源化量内訳'!T11</f>
        <v>0</v>
      </c>
      <c r="BK11" s="272">
        <f>'施設資源化量内訳'!U11</f>
        <v>0</v>
      </c>
      <c r="BL11" s="272">
        <f>'施設資源化量内訳'!V11</f>
        <v>0</v>
      </c>
      <c r="BM11" s="272">
        <f>'施設資源化量内訳'!W11</f>
        <v>0</v>
      </c>
      <c r="BN11" s="272">
        <f>'施設資源化量内訳'!X11</f>
        <v>165</v>
      </c>
      <c r="BO11" s="272">
        <f t="shared" si="21"/>
        <v>2681</v>
      </c>
      <c r="BP11" s="272">
        <v>2467</v>
      </c>
      <c r="BQ11" s="272">
        <v>1</v>
      </c>
      <c r="BR11" s="272">
        <v>0</v>
      </c>
      <c r="BS11" s="272">
        <v>195</v>
      </c>
      <c r="BT11" s="272">
        <v>15</v>
      </c>
      <c r="BU11" s="272">
        <v>2</v>
      </c>
      <c r="BV11" s="272">
        <v>0</v>
      </c>
      <c r="BW11" s="272">
        <v>0</v>
      </c>
      <c r="BX11" s="272">
        <v>0</v>
      </c>
      <c r="BY11" s="272">
        <v>0</v>
      </c>
      <c r="BZ11" s="273" t="s">
        <v>49</v>
      </c>
      <c r="CA11" s="273" t="s">
        <v>49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>
        <v>0</v>
      </c>
      <c r="CI11" s="272">
        <v>1</v>
      </c>
      <c r="CJ11" s="278" t="s">
        <v>51</v>
      </c>
    </row>
    <row r="12" spans="1:88" s="275" customFormat="1" ht="12" customHeight="1">
      <c r="A12" s="270" t="s">
        <v>502</v>
      </c>
      <c r="B12" s="271" t="s">
        <v>512</v>
      </c>
      <c r="C12" s="270" t="s">
        <v>513</v>
      </c>
      <c r="D12" s="279">
        <f>SUM(Y12,AT12,BO12)</f>
        <v>5138</v>
      </c>
      <c r="E12" s="279">
        <f t="shared" si="0"/>
        <v>1158</v>
      </c>
      <c r="F12" s="279">
        <f t="shared" si="1"/>
        <v>0</v>
      </c>
      <c r="G12" s="279">
        <f t="shared" si="2"/>
        <v>0</v>
      </c>
      <c r="H12" s="279">
        <f t="shared" si="3"/>
        <v>769</v>
      </c>
      <c r="I12" s="279">
        <f t="shared" si="4"/>
        <v>707</v>
      </c>
      <c r="J12" s="279">
        <f t="shared" si="5"/>
        <v>131</v>
      </c>
      <c r="K12" s="279">
        <f t="shared" si="6"/>
        <v>0</v>
      </c>
      <c r="L12" s="279">
        <f t="shared" si="7"/>
        <v>0</v>
      </c>
      <c r="M12" s="279">
        <f t="shared" si="8"/>
        <v>10</v>
      </c>
      <c r="N12" s="279">
        <f t="shared" si="9"/>
        <v>35</v>
      </c>
      <c r="O12" s="279">
        <f t="shared" si="10"/>
        <v>0</v>
      </c>
      <c r="P12" s="279">
        <f t="shared" si="11"/>
        <v>0</v>
      </c>
      <c r="Q12" s="279">
        <f t="shared" si="12"/>
        <v>2143</v>
      </c>
      <c r="R12" s="279">
        <f t="shared" si="13"/>
        <v>0</v>
      </c>
      <c r="S12" s="279">
        <f t="shared" si="14"/>
        <v>0</v>
      </c>
      <c r="T12" s="279">
        <f t="shared" si="15"/>
        <v>0</v>
      </c>
      <c r="U12" s="279">
        <f t="shared" si="16"/>
        <v>0</v>
      </c>
      <c r="V12" s="279">
        <f t="shared" si="17"/>
        <v>0</v>
      </c>
      <c r="W12" s="279">
        <f t="shared" si="18"/>
        <v>0</v>
      </c>
      <c r="X12" s="279">
        <f t="shared" si="19"/>
        <v>185</v>
      </c>
      <c r="Y12" s="279">
        <f t="shared" si="20"/>
        <v>202</v>
      </c>
      <c r="Z12" s="279">
        <v>181</v>
      </c>
      <c r="AA12" s="279">
        <v>0</v>
      </c>
      <c r="AB12" s="279">
        <v>0</v>
      </c>
      <c r="AC12" s="279">
        <v>0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21</v>
      </c>
      <c r="AJ12" s="279" t="s">
        <v>49</v>
      </c>
      <c r="AK12" s="279" t="s">
        <v>49</v>
      </c>
      <c r="AL12" s="279" t="s">
        <v>49</v>
      </c>
      <c r="AM12" s="279" t="s">
        <v>49</v>
      </c>
      <c r="AN12" s="279" t="s">
        <v>49</v>
      </c>
      <c r="AO12" s="279" t="s">
        <v>49</v>
      </c>
      <c r="AP12" s="279" t="s">
        <v>49</v>
      </c>
      <c r="AQ12" s="279" t="s">
        <v>49</v>
      </c>
      <c r="AR12" s="279">
        <v>0</v>
      </c>
      <c r="AS12" s="279">
        <v>0</v>
      </c>
      <c r="AT12" s="279">
        <f>'施設資源化量内訳'!D12</f>
        <v>4434</v>
      </c>
      <c r="AU12" s="279">
        <f>'施設資源化量内訳'!E12</f>
        <v>530</v>
      </c>
      <c r="AV12" s="279">
        <f>'施設資源化量内訳'!F12</f>
        <v>0</v>
      </c>
      <c r="AW12" s="279">
        <f>'施設資源化量内訳'!G12</f>
        <v>0</v>
      </c>
      <c r="AX12" s="279">
        <f>'施設資源化量内訳'!H12</f>
        <v>746</v>
      </c>
      <c r="AY12" s="279">
        <f>'施設資源化量内訳'!I12</f>
        <v>680</v>
      </c>
      <c r="AZ12" s="279">
        <f>'施設資源化量内訳'!J12</f>
        <v>131</v>
      </c>
      <c r="BA12" s="279">
        <f>'施設資源化量内訳'!K12</f>
        <v>0</v>
      </c>
      <c r="BB12" s="279">
        <f>'施設資源化量内訳'!L12</f>
        <v>0</v>
      </c>
      <c r="BC12" s="279">
        <f>'施設資源化量内訳'!M12</f>
        <v>10</v>
      </c>
      <c r="BD12" s="279">
        <f>'施設資源化量内訳'!N12</f>
        <v>9</v>
      </c>
      <c r="BE12" s="279">
        <f>'施設資源化量内訳'!O12</f>
        <v>0</v>
      </c>
      <c r="BF12" s="279">
        <f>'施設資源化量内訳'!P12</f>
        <v>0</v>
      </c>
      <c r="BG12" s="279">
        <f>'施設資源化量内訳'!Q12</f>
        <v>2143</v>
      </c>
      <c r="BH12" s="279">
        <f>'施設資源化量内訳'!R12</f>
        <v>0</v>
      </c>
      <c r="BI12" s="279">
        <f>'施設資源化量内訳'!S12</f>
        <v>0</v>
      </c>
      <c r="BJ12" s="279">
        <f>'施設資源化量内訳'!T12</f>
        <v>0</v>
      </c>
      <c r="BK12" s="279">
        <f>'施設資源化量内訳'!U12</f>
        <v>0</v>
      </c>
      <c r="BL12" s="279">
        <f>'施設資源化量内訳'!V12</f>
        <v>0</v>
      </c>
      <c r="BM12" s="279">
        <f>'施設資源化量内訳'!W12</f>
        <v>0</v>
      </c>
      <c r="BN12" s="279">
        <f>'施設資源化量内訳'!X12</f>
        <v>185</v>
      </c>
      <c r="BO12" s="279">
        <f t="shared" si="21"/>
        <v>502</v>
      </c>
      <c r="BP12" s="279">
        <v>447</v>
      </c>
      <c r="BQ12" s="279">
        <v>0</v>
      </c>
      <c r="BR12" s="279">
        <v>0</v>
      </c>
      <c r="BS12" s="279">
        <v>23</v>
      </c>
      <c r="BT12" s="279">
        <v>27</v>
      </c>
      <c r="BU12" s="279">
        <v>0</v>
      </c>
      <c r="BV12" s="279">
        <v>0</v>
      </c>
      <c r="BW12" s="279">
        <v>0</v>
      </c>
      <c r="BX12" s="279">
        <v>0</v>
      </c>
      <c r="BY12" s="279">
        <v>5</v>
      </c>
      <c r="BZ12" s="279" t="s">
        <v>49</v>
      </c>
      <c r="CA12" s="279" t="s">
        <v>49</v>
      </c>
      <c r="CB12" s="279" t="s">
        <v>49</v>
      </c>
      <c r="CC12" s="279" t="s">
        <v>49</v>
      </c>
      <c r="CD12" s="279" t="s">
        <v>49</v>
      </c>
      <c r="CE12" s="279" t="s">
        <v>49</v>
      </c>
      <c r="CF12" s="279" t="s">
        <v>49</v>
      </c>
      <c r="CG12" s="279" t="s">
        <v>49</v>
      </c>
      <c r="CH12" s="279">
        <v>0</v>
      </c>
      <c r="CI12" s="279">
        <v>0</v>
      </c>
      <c r="CJ12" s="282" t="s">
        <v>51</v>
      </c>
    </row>
    <row r="13" spans="1:88" s="275" customFormat="1" ht="12" customHeight="1">
      <c r="A13" s="270" t="s">
        <v>502</v>
      </c>
      <c r="B13" s="271" t="s">
        <v>514</v>
      </c>
      <c r="C13" s="270" t="s">
        <v>515</v>
      </c>
      <c r="D13" s="279">
        <f>SUM(Y13,AT13,BO13)</f>
        <v>3089</v>
      </c>
      <c r="E13" s="279">
        <f t="shared" si="0"/>
        <v>851</v>
      </c>
      <c r="F13" s="279">
        <f t="shared" si="1"/>
        <v>5</v>
      </c>
      <c r="G13" s="279">
        <f t="shared" si="2"/>
        <v>365</v>
      </c>
      <c r="H13" s="279">
        <f t="shared" si="3"/>
        <v>592</v>
      </c>
      <c r="I13" s="279">
        <f t="shared" si="4"/>
        <v>356</v>
      </c>
      <c r="J13" s="279">
        <f t="shared" si="5"/>
        <v>144</v>
      </c>
      <c r="K13" s="279">
        <f t="shared" si="6"/>
        <v>3</v>
      </c>
      <c r="L13" s="279">
        <f t="shared" si="7"/>
        <v>18</v>
      </c>
      <c r="M13" s="279">
        <f t="shared" si="8"/>
        <v>0</v>
      </c>
      <c r="N13" s="279">
        <f t="shared" si="9"/>
        <v>125</v>
      </c>
      <c r="O13" s="279">
        <f t="shared" si="10"/>
        <v>0</v>
      </c>
      <c r="P13" s="279">
        <f t="shared" si="11"/>
        <v>0</v>
      </c>
      <c r="Q13" s="279">
        <f t="shared" si="12"/>
        <v>609</v>
      </c>
      <c r="R13" s="279">
        <f t="shared" si="13"/>
        <v>0</v>
      </c>
      <c r="S13" s="279">
        <f t="shared" si="14"/>
        <v>0</v>
      </c>
      <c r="T13" s="279">
        <f t="shared" si="15"/>
        <v>0</v>
      </c>
      <c r="U13" s="279">
        <f t="shared" si="16"/>
        <v>0</v>
      </c>
      <c r="V13" s="279">
        <f t="shared" si="17"/>
        <v>0</v>
      </c>
      <c r="W13" s="279">
        <f t="shared" si="18"/>
        <v>0</v>
      </c>
      <c r="X13" s="279">
        <f t="shared" si="19"/>
        <v>21</v>
      </c>
      <c r="Y13" s="279">
        <f t="shared" si="20"/>
        <v>0</v>
      </c>
      <c r="Z13" s="279">
        <v>0</v>
      </c>
      <c r="AA13" s="279">
        <v>0</v>
      </c>
      <c r="AB13" s="279">
        <v>0</v>
      </c>
      <c r="AC13" s="279">
        <v>0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49</v>
      </c>
      <c r="AK13" s="279" t="s">
        <v>49</v>
      </c>
      <c r="AL13" s="279" t="s">
        <v>49</v>
      </c>
      <c r="AM13" s="279" t="s">
        <v>49</v>
      </c>
      <c r="AN13" s="279" t="s">
        <v>49</v>
      </c>
      <c r="AO13" s="279" t="s">
        <v>49</v>
      </c>
      <c r="AP13" s="279" t="s">
        <v>49</v>
      </c>
      <c r="AQ13" s="279" t="s">
        <v>49</v>
      </c>
      <c r="AR13" s="279">
        <v>0</v>
      </c>
      <c r="AS13" s="279">
        <v>0</v>
      </c>
      <c r="AT13" s="279">
        <f>'施設資源化量内訳'!D13</f>
        <v>1068</v>
      </c>
      <c r="AU13" s="279">
        <f>'施設資源化量内訳'!E13</f>
        <v>0</v>
      </c>
      <c r="AV13" s="279">
        <f>'施設資源化量内訳'!F13</f>
        <v>0</v>
      </c>
      <c r="AW13" s="279">
        <f>'施設資源化量内訳'!G13</f>
        <v>0</v>
      </c>
      <c r="AX13" s="279">
        <f>'施設資源化量内訳'!H13</f>
        <v>438</v>
      </c>
      <c r="AY13" s="279">
        <f>'施設資源化量内訳'!I13</f>
        <v>0</v>
      </c>
      <c r="AZ13" s="279">
        <f>'施設資源化量内訳'!J13</f>
        <v>0</v>
      </c>
      <c r="BA13" s="279">
        <f>'施設資源化量内訳'!K13</f>
        <v>0</v>
      </c>
      <c r="BB13" s="279">
        <f>'施設資源化量内訳'!L13</f>
        <v>0</v>
      </c>
      <c r="BC13" s="279">
        <f>'施設資源化量内訳'!M13</f>
        <v>0</v>
      </c>
      <c r="BD13" s="279">
        <f>'施設資源化量内訳'!N13</f>
        <v>0</v>
      </c>
      <c r="BE13" s="279">
        <f>'施設資源化量内訳'!O13</f>
        <v>0</v>
      </c>
      <c r="BF13" s="279">
        <f>'施設資源化量内訳'!P13</f>
        <v>0</v>
      </c>
      <c r="BG13" s="279">
        <f>'施設資源化量内訳'!Q13</f>
        <v>609</v>
      </c>
      <c r="BH13" s="279">
        <f>'施設資源化量内訳'!R13</f>
        <v>0</v>
      </c>
      <c r="BI13" s="279">
        <f>'施設資源化量内訳'!S13</f>
        <v>0</v>
      </c>
      <c r="BJ13" s="279">
        <f>'施設資源化量内訳'!T13</f>
        <v>0</v>
      </c>
      <c r="BK13" s="279">
        <f>'施設資源化量内訳'!U13</f>
        <v>0</v>
      </c>
      <c r="BL13" s="279">
        <f>'施設資源化量内訳'!V13</f>
        <v>0</v>
      </c>
      <c r="BM13" s="279">
        <f>'施設資源化量内訳'!W13</f>
        <v>0</v>
      </c>
      <c r="BN13" s="279">
        <f>'施設資源化量内訳'!X13</f>
        <v>21</v>
      </c>
      <c r="BO13" s="279">
        <f t="shared" si="21"/>
        <v>2021</v>
      </c>
      <c r="BP13" s="279">
        <v>851</v>
      </c>
      <c r="BQ13" s="279">
        <v>5</v>
      </c>
      <c r="BR13" s="279">
        <v>365</v>
      </c>
      <c r="BS13" s="279">
        <v>154</v>
      </c>
      <c r="BT13" s="279">
        <v>356</v>
      </c>
      <c r="BU13" s="279">
        <v>144</v>
      </c>
      <c r="BV13" s="279">
        <v>3</v>
      </c>
      <c r="BW13" s="279">
        <v>18</v>
      </c>
      <c r="BX13" s="279">
        <v>0</v>
      </c>
      <c r="BY13" s="279">
        <v>125</v>
      </c>
      <c r="BZ13" s="279" t="s">
        <v>49</v>
      </c>
      <c r="CA13" s="279" t="s">
        <v>49</v>
      </c>
      <c r="CB13" s="279" t="s">
        <v>49</v>
      </c>
      <c r="CC13" s="279" t="s">
        <v>49</v>
      </c>
      <c r="CD13" s="279" t="s">
        <v>49</v>
      </c>
      <c r="CE13" s="279" t="s">
        <v>49</v>
      </c>
      <c r="CF13" s="279" t="s">
        <v>49</v>
      </c>
      <c r="CG13" s="279" t="s">
        <v>49</v>
      </c>
      <c r="CH13" s="279">
        <v>0</v>
      </c>
      <c r="CI13" s="279">
        <v>0</v>
      </c>
      <c r="CJ13" s="282" t="s">
        <v>51</v>
      </c>
    </row>
    <row r="14" spans="1:88" s="275" customFormat="1" ht="12" customHeight="1">
      <c r="A14" s="270" t="s">
        <v>502</v>
      </c>
      <c r="B14" s="271" t="s">
        <v>516</v>
      </c>
      <c r="C14" s="270" t="s">
        <v>517</v>
      </c>
      <c r="D14" s="279">
        <f>SUM(Y14,AT14,BO14)</f>
        <v>6627</v>
      </c>
      <c r="E14" s="279">
        <f t="shared" si="0"/>
        <v>2386</v>
      </c>
      <c r="F14" s="279">
        <f t="shared" si="1"/>
        <v>18</v>
      </c>
      <c r="G14" s="279">
        <f t="shared" si="2"/>
        <v>0</v>
      </c>
      <c r="H14" s="279">
        <f t="shared" si="3"/>
        <v>906</v>
      </c>
      <c r="I14" s="279">
        <f t="shared" si="4"/>
        <v>488</v>
      </c>
      <c r="J14" s="279">
        <f t="shared" si="5"/>
        <v>400</v>
      </c>
      <c r="K14" s="279">
        <f t="shared" si="6"/>
        <v>6</v>
      </c>
      <c r="L14" s="279">
        <f t="shared" si="7"/>
        <v>0</v>
      </c>
      <c r="M14" s="279">
        <f t="shared" si="8"/>
        <v>0</v>
      </c>
      <c r="N14" s="279">
        <f t="shared" si="9"/>
        <v>168</v>
      </c>
      <c r="O14" s="279">
        <f t="shared" si="10"/>
        <v>0</v>
      </c>
      <c r="P14" s="279">
        <f t="shared" si="11"/>
        <v>0</v>
      </c>
      <c r="Q14" s="279">
        <f t="shared" si="12"/>
        <v>1950</v>
      </c>
      <c r="R14" s="279">
        <f t="shared" si="13"/>
        <v>0</v>
      </c>
      <c r="S14" s="279">
        <f t="shared" si="14"/>
        <v>0</v>
      </c>
      <c r="T14" s="279">
        <f t="shared" si="15"/>
        <v>0</v>
      </c>
      <c r="U14" s="279">
        <f t="shared" si="16"/>
        <v>0</v>
      </c>
      <c r="V14" s="279">
        <f t="shared" si="17"/>
        <v>0</v>
      </c>
      <c r="W14" s="279">
        <f t="shared" si="18"/>
        <v>4</v>
      </c>
      <c r="X14" s="279">
        <f t="shared" si="19"/>
        <v>301</v>
      </c>
      <c r="Y14" s="279">
        <f t="shared" si="20"/>
        <v>3519</v>
      </c>
      <c r="Z14" s="279">
        <v>2060</v>
      </c>
      <c r="AA14" s="279">
        <v>17</v>
      </c>
      <c r="AB14" s="279">
        <v>0</v>
      </c>
      <c r="AC14" s="279">
        <v>266</v>
      </c>
      <c r="AD14" s="279">
        <v>484</v>
      </c>
      <c r="AE14" s="279">
        <v>222</v>
      </c>
      <c r="AF14" s="279">
        <v>6</v>
      </c>
      <c r="AG14" s="279">
        <v>0</v>
      </c>
      <c r="AH14" s="279">
        <v>0</v>
      </c>
      <c r="AI14" s="279">
        <v>159</v>
      </c>
      <c r="AJ14" s="279" t="s">
        <v>49</v>
      </c>
      <c r="AK14" s="279" t="s">
        <v>49</v>
      </c>
      <c r="AL14" s="279" t="s">
        <v>49</v>
      </c>
      <c r="AM14" s="279" t="s">
        <v>49</v>
      </c>
      <c r="AN14" s="279" t="s">
        <v>49</v>
      </c>
      <c r="AO14" s="279" t="s">
        <v>49</v>
      </c>
      <c r="AP14" s="279" t="s">
        <v>49</v>
      </c>
      <c r="AQ14" s="279" t="s">
        <v>49</v>
      </c>
      <c r="AR14" s="279">
        <v>4</v>
      </c>
      <c r="AS14" s="279">
        <v>301</v>
      </c>
      <c r="AT14" s="279">
        <f>'施設資源化量内訳'!D14</f>
        <v>2768</v>
      </c>
      <c r="AU14" s="279">
        <f>'施設資源化量内訳'!E14</f>
        <v>0</v>
      </c>
      <c r="AV14" s="279">
        <f>'施設資源化量内訳'!F14</f>
        <v>0</v>
      </c>
      <c r="AW14" s="279">
        <f>'施設資源化量内訳'!G14</f>
        <v>0</v>
      </c>
      <c r="AX14" s="279">
        <f>'施設資源化量内訳'!H14</f>
        <v>640</v>
      </c>
      <c r="AY14" s="279">
        <f>'施設資源化量内訳'!I14</f>
        <v>0</v>
      </c>
      <c r="AZ14" s="279">
        <f>'施設資源化量内訳'!J14</f>
        <v>178</v>
      </c>
      <c r="BA14" s="279">
        <f>'施設資源化量内訳'!K14</f>
        <v>0</v>
      </c>
      <c r="BB14" s="279">
        <f>'施設資源化量内訳'!L14</f>
        <v>0</v>
      </c>
      <c r="BC14" s="279">
        <f>'施設資源化量内訳'!M14</f>
        <v>0</v>
      </c>
      <c r="BD14" s="279">
        <f>'施設資源化量内訳'!N14</f>
        <v>0</v>
      </c>
      <c r="BE14" s="279">
        <f>'施設資源化量内訳'!O14</f>
        <v>0</v>
      </c>
      <c r="BF14" s="279">
        <f>'施設資源化量内訳'!P14</f>
        <v>0</v>
      </c>
      <c r="BG14" s="279">
        <f>'施設資源化量内訳'!Q14</f>
        <v>1950</v>
      </c>
      <c r="BH14" s="279">
        <f>'施設資源化量内訳'!R14</f>
        <v>0</v>
      </c>
      <c r="BI14" s="279">
        <f>'施設資源化量内訳'!S14</f>
        <v>0</v>
      </c>
      <c r="BJ14" s="279">
        <f>'施設資源化量内訳'!T14</f>
        <v>0</v>
      </c>
      <c r="BK14" s="279">
        <f>'施設資源化量内訳'!U14</f>
        <v>0</v>
      </c>
      <c r="BL14" s="279">
        <f>'施設資源化量内訳'!V14</f>
        <v>0</v>
      </c>
      <c r="BM14" s="279">
        <f>'施設資源化量内訳'!W14</f>
        <v>0</v>
      </c>
      <c r="BN14" s="279">
        <f>'施設資源化量内訳'!X14</f>
        <v>0</v>
      </c>
      <c r="BO14" s="279">
        <f t="shared" si="21"/>
        <v>340</v>
      </c>
      <c r="BP14" s="279">
        <v>326</v>
      </c>
      <c r="BQ14" s="279">
        <v>1</v>
      </c>
      <c r="BR14" s="279">
        <v>0</v>
      </c>
      <c r="BS14" s="279">
        <v>0</v>
      </c>
      <c r="BT14" s="279">
        <v>4</v>
      </c>
      <c r="BU14" s="279">
        <v>0</v>
      </c>
      <c r="BV14" s="279">
        <v>0</v>
      </c>
      <c r="BW14" s="279">
        <v>0</v>
      </c>
      <c r="BX14" s="279">
        <v>0</v>
      </c>
      <c r="BY14" s="279">
        <v>9</v>
      </c>
      <c r="BZ14" s="279" t="s">
        <v>49</v>
      </c>
      <c r="CA14" s="279" t="s">
        <v>49</v>
      </c>
      <c r="CB14" s="279" t="s">
        <v>49</v>
      </c>
      <c r="CC14" s="279" t="s">
        <v>49</v>
      </c>
      <c r="CD14" s="279" t="s">
        <v>49</v>
      </c>
      <c r="CE14" s="279" t="s">
        <v>49</v>
      </c>
      <c r="CF14" s="279" t="s">
        <v>49</v>
      </c>
      <c r="CG14" s="279" t="s">
        <v>49</v>
      </c>
      <c r="CH14" s="279">
        <v>0</v>
      </c>
      <c r="CI14" s="279">
        <v>0</v>
      </c>
      <c r="CJ14" s="282" t="s">
        <v>50</v>
      </c>
    </row>
    <row r="15" spans="1:88" s="275" customFormat="1" ht="12" customHeight="1">
      <c r="A15" s="270" t="s">
        <v>502</v>
      </c>
      <c r="B15" s="271" t="s">
        <v>518</v>
      </c>
      <c r="C15" s="270" t="s">
        <v>519</v>
      </c>
      <c r="D15" s="279">
        <f>SUM(Y15,AT15,BO15)</f>
        <v>1431</v>
      </c>
      <c r="E15" s="279">
        <f t="shared" si="0"/>
        <v>539</v>
      </c>
      <c r="F15" s="279">
        <f t="shared" si="1"/>
        <v>3</v>
      </c>
      <c r="G15" s="279">
        <f t="shared" si="2"/>
        <v>0</v>
      </c>
      <c r="H15" s="279">
        <f t="shared" si="3"/>
        <v>412</v>
      </c>
      <c r="I15" s="279">
        <f t="shared" si="4"/>
        <v>329</v>
      </c>
      <c r="J15" s="279">
        <f t="shared" si="5"/>
        <v>125</v>
      </c>
      <c r="K15" s="279">
        <f t="shared" si="6"/>
        <v>0</v>
      </c>
      <c r="L15" s="279">
        <f t="shared" si="7"/>
        <v>0</v>
      </c>
      <c r="M15" s="279">
        <f t="shared" si="8"/>
        <v>0</v>
      </c>
      <c r="N15" s="279">
        <f t="shared" si="9"/>
        <v>23</v>
      </c>
      <c r="O15" s="279">
        <f t="shared" si="10"/>
        <v>0</v>
      </c>
      <c r="P15" s="279">
        <f t="shared" si="11"/>
        <v>0</v>
      </c>
      <c r="Q15" s="279">
        <f t="shared" si="12"/>
        <v>0</v>
      </c>
      <c r="R15" s="279">
        <f t="shared" si="13"/>
        <v>0</v>
      </c>
      <c r="S15" s="279">
        <f t="shared" si="14"/>
        <v>0</v>
      </c>
      <c r="T15" s="279">
        <f t="shared" si="15"/>
        <v>0</v>
      </c>
      <c r="U15" s="279">
        <f t="shared" si="16"/>
        <v>0</v>
      </c>
      <c r="V15" s="279">
        <f t="shared" si="17"/>
        <v>0</v>
      </c>
      <c r="W15" s="279">
        <f t="shared" si="18"/>
        <v>0</v>
      </c>
      <c r="X15" s="279">
        <f t="shared" si="19"/>
        <v>0</v>
      </c>
      <c r="Y15" s="279">
        <f t="shared" si="20"/>
        <v>857</v>
      </c>
      <c r="Z15" s="279">
        <v>286</v>
      </c>
      <c r="AA15" s="279">
        <v>2</v>
      </c>
      <c r="AB15" s="279">
        <v>0</v>
      </c>
      <c r="AC15" s="279">
        <v>112</v>
      </c>
      <c r="AD15" s="279">
        <v>318</v>
      </c>
      <c r="AE15" s="279">
        <v>118</v>
      </c>
      <c r="AF15" s="279">
        <v>0</v>
      </c>
      <c r="AG15" s="279">
        <v>0</v>
      </c>
      <c r="AH15" s="279">
        <v>0</v>
      </c>
      <c r="AI15" s="279">
        <v>21</v>
      </c>
      <c r="AJ15" s="279" t="s">
        <v>49</v>
      </c>
      <c r="AK15" s="279" t="s">
        <v>49</v>
      </c>
      <c r="AL15" s="279" t="s">
        <v>49</v>
      </c>
      <c r="AM15" s="279" t="s">
        <v>49</v>
      </c>
      <c r="AN15" s="279" t="s">
        <v>49</v>
      </c>
      <c r="AO15" s="279" t="s">
        <v>49</v>
      </c>
      <c r="AP15" s="279" t="s">
        <v>49</v>
      </c>
      <c r="AQ15" s="279" t="s">
        <v>49</v>
      </c>
      <c r="AR15" s="279">
        <v>0</v>
      </c>
      <c r="AS15" s="279">
        <v>0</v>
      </c>
      <c r="AT15" s="279">
        <f>'施設資源化量内訳'!D15</f>
        <v>299</v>
      </c>
      <c r="AU15" s="279">
        <f>'施設資源化量内訳'!E15</f>
        <v>0</v>
      </c>
      <c r="AV15" s="279">
        <f>'施設資源化量内訳'!F15</f>
        <v>0</v>
      </c>
      <c r="AW15" s="279">
        <f>'施設資源化量内訳'!G15</f>
        <v>0</v>
      </c>
      <c r="AX15" s="279">
        <f>'施設資源化量内訳'!H15</f>
        <v>293</v>
      </c>
      <c r="AY15" s="279">
        <f>'施設資源化量内訳'!I15</f>
        <v>6</v>
      </c>
      <c r="AZ15" s="279">
        <f>'施設資源化量内訳'!J15</f>
        <v>0</v>
      </c>
      <c r="BA15" s="279">
        <f>'施設資源化量内訳'!K15</f>
        <v>0</v>
      </c>
      <c r="BB15" s="279">
        <f>'施設資源化量内訳'!L15</f>
        <v>0</v>
      </c>
      <c r="BC15" s="279">
        <f>'施設資源化量内訳'!M15</f>
        <v>0</v>
      </c>
      <c r="BD15" s="279">
        <f>'施設資源化量内訳'!N15</f>
        <v>0</v>
      </c>
      <c r="BE15" s="279">
        <f>'施設資源化量内訳'!O15</f>
        <v>0</v>
      </c>
      <c r="BF15" s="279">
        <f>'施設資源化量内訳'!P15</f>
        <v>0</v>
      </c>
      <c r="BG15" s="279">
        <f>'施設資源化量内訳'!Q15</f>
        <v>0</v>
      </c>
      <c r="BH15" s="279">
        <f>'施設資源化量内訳'!R15</f>
        <v>0</v>
      </c>
      <c r="BI15" s="279">
        <f>'施設資源化量内訳'!S15</f>
        <v>0</v>
      </c>
      <c r="BJ15" s="279">
        <f>'施設資源化量内訳'!T15</f>
        <v>0</v>
      </c>
      <c r="BK15" s="279">
        <f>'施設資源化量内訳'!U15</f>
        <v>0</v>
      </c>
      <c r="BL15" s="279">
        <f>'施設資源化量内訳'!V15</f>
        <v>0</v>
      </c>
      <c r="BM15" s="279">
        <f>'施設資源化量内訳'!W15</f>
        <v>0</v>
      </c>
      <c r="BN15" s="279">
        <f>'施設資源化量内訳'!X15</f>
        <v>0</v>
      </c>
      <c r="BO15" s="279">
        <f t="shared" si="21"/>
        <v>275</v>
      </c>
      <c r="BP15" s="279">
        <v>253</v>
      </c>
      <c r="BQ15" s="279">
        <v>1</v>
      </c>
      <c r="BR15" s="279">
        <v>0</v>
      </c>
      <c r="BS15" s="279">
        <v>7</v>
      </c>
      <c r="BT15" s="279">
        <v>5</v>
      </c>
      <c r="BU15" s="279">
        <v>7</v>
      </c>
      <c r="BV15" s="279">
        <v>0</v>
      </c>
      <c r="BW15" s="279">
        <v>0</v>
      </c>
      <c r="BX15" s="279">
        <v>0</v>
      </c>
      <c r="BY15" s="279">
        <v>2</v>
      </c>
      <c r="BZ15" s="279" t="s">
        <v>49</v>
      </c>
      <c r="CA15" s="279" t="s">
        <v>49</v>
      </c>
      <c r="CB15" s="279" t="s">
        <v>49</v>
      </c>
      <c r="CC15" s="279" t="s">
        <v>49</v>
      </c>
      <c r="CD15" s="279" t="s">
        <v>49</v>
      </c>
      <c r="CE15" s="279" t="s">
        <v>49</v>
      </c>
      <c r="CF15" s="279" t="s">
        <v>49</v>
      </c>
      <c r="CG15" s="279" t="s">
        <v>49</v>
      </c>
      <c r="CH15" s="279">
        <v>0</v>
      </c>
      <c r="CI15" s="279">
        <v>0</v>
      </c>
      <c r="CJ15" s="282" t="s">
        <v>50</v>
      </c>
    </row>
    <row r="16" spans="1:88" s="275" customFormat="1" ht="12" customHeight="1">
      <c r="A16" s="270" t="s">
        <v>502</v>
      </c>
      <c r="B16" s="271" t="s">
        <v>520</v>
      </c>
      <c r="C16" s="270" t="s">
        <v>521</v>
      </c>
      <c r="D16" s="279">
        <f>SUM(Y16,AT16,BO16)</f>
        <v>2177</v>
      </c>
      <c r="E16" s="279">
        <f t="shared" si="0"/>
        <v>986</v>
      </c>
      <c r="F16" s="279">
        <f t="shared" si="1"/>
        <v>0</v>
      </c>
      <c r="G16" s="279">
        <f t="shared" si="2"/>
        <v>0</v>
      </c>
      <c r="H16" s="279">
        <f t="shared" si="3"/>
        <v>403</v>
      </c>
      <c r="I16" s="279">
        <f t="shared" si="4"/>
        <v>328</v>
      </c>
      <c r="J16" s="279">
        <f t="shared" si="5"/>
        <v>1</v>
      </c>
      <c r="K16" s="279">
        <f t="shared" si="6"/>
        <v>0</v>
      </c>
      <c r="L16" s="279">
        <f t="shared" si="7"/>
        <v>0</v>
      </c>
      <c r="M16" s="279">
        <f t="shared" si="8"/>
        <v>0</v>
      </c>
      <c r="N16" s="279">
        <f t="shared" si="9"/>
        <v>13</v>
      </c>
      <c r="O16" s="279">
        <f t="shared" si="10"/>
        <v>0</v>
      </c>
      <c r="P16" s="279">
        <f t="shared" si="11"/>
        <v>0</v>
      </c>
      <c r="Q16" s="279">
        <f t="shared" si="12"/>
        <v>350</v>
      </c>
      <c r="R16" s="279">
        <f t="shared" si="13"/>
        <v>0</v>
      </c>
      <c r="S16" s="279">
        <f t="shared" si="14"/>
        <v>0</v>
      </c>
      <c r="T16" s="279">
        <f t="shared" si="15"/>
        <v>0</v>
      </c>
      <c r="U16" s="279">
        <f t="shared" si="16"/>
        <v>0</v>
      </c>
      <c r="V16" s="279">
        <f t="shared" si="17"/>
        <v>0</v>
      </c>
      <c r="W16" s="279">
        <f t="shared" si="18"/>
        <v>0</v>
      </c>
      <c r="X16" s="279">
        <f t="shared" si="19"/>
        <v>96</v>
      </c>
      <c r="Y16" s="279">
        <f t="shared" si="20"/>
        <v>0</v>
      </c>
      <c r="Z16" s="279">
        <v>0</v>
      </c>
      <c r="AA16" s="279">
        <v>0</v>
      </c>
      <c r="AB16" s="279">
        <v>0</v>
      </c>
      <c r="AC16" s="279">
        <v>0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49</v>
      </c>
      <c r="AK16" s="279" t="s">
        <v>49</v>
      </c>
      <c r="AL16" s="279" t="s">
        <v>49</v>
      </c>
      <c r="AM16" s="279" t="s">
        <v>49</v>
      </c>
      <c r="AN16" s="279" t="s">
        <v>49</v>
      </c>
      <c r="AO16" s="279" t="s">
        <v>49</v>
      </c>
      <c r="AP16" s="279" t="s">
        <v>49</v>
      </c>
      <c r="AQ16" s="279" t="s">
        <v>49</v>
      </c>
      <c r="AR16" s="279">
        <v>0</v>
      </c>
      <c r="AS16" s="279">
        <v>0</v>
      </c>
      <c r="AT16" s="279">
        <f>'施設資源化量内訳'!D16</f>
        <v>1162</v>
      </c>
      <c r="AU16" s="279">
        <f>'施設資源化量内訳'!E16</f>
        <v>0</v>
      </c>
      <c r="AV16" s="279">
        <f>'施設資源化量内訳'!F16</f>
        <v>0</v>
      </c>
      <c r="AW16" s="279">
        <f>'施設資源化量内訳'!G16</f>
        <v>0</v>
      </c>
      <c r="AX16" s="279">
        <f>'施設資源化量内訳'!H16</f>
        <v>395</v>
      </c>
      <c r="AY16" s="279">
        <f>'施設資源化量内訳'!I16</f>
        <v>321</v>
      </c>
      <c r="AZ16" s="279">
        <f>'施設資源化量内訳'!J16</f>
        <v>1</v>
      </c>
      <c r="BA16" s="279">
        <f>'施設資源化量内訳'!K16</f>
        <v>0</v>
      </c>
      <c r="BB16" s="279">
        <f>'施設資源化量内訳'!L16</f>
        <v>0</v>
      </c>
      <c r="BC16" s="279">
        <f>'施設資源化量内訳'!M16</f>
        <v>0</v>
      </c>
      <c r="BD16" s="279">
        <f>'施設資源化量内訳'!N16</f>
        <v>0</v>
      </c>
      <c r="BE16" s="279">
        <f>'施設資源化量内訳'!O16</f>
        <v>0</v>
      </c>
      <c r="BF16" s="279">
        <f>'施設資源化量内訳'!P16</f>
        <v>0</v>
      </c>
      <c r="BG16" s="279">
        <f>'施設資源化量内訳'!Q16</f>
        <v>350</v>
      </c>
      <c r="BH16" s="279">
        <f>'施設資源化量内訳'!R16</f>
        <v>0</v>
      </c>
      <c r="BI16" s="279">
        <f>'施設資源化量内訳'!S16</f>
        <v>0</v>
      </c>
      <c r="BJ16" s="279">
        <f>'施設資源化量内訳'!T16</f>
        <v>0</v>
      </c>
      <c r="BK16" s="279">
        <f>'施設資源化量内訳'!U16</f>
        <v>0</v>
      </c>
      <c r="BL16" s="279">
        <f>'施設資源化量内訳'!V16</f>
        <v>0</v>
      </c>
      <c r="BM16" s="279">
        <f>'施設資源化量内訳'!W16</f>
        <v>0</v>
      </c>
      <c r="BN16" s="279">
        <f>'施設資源化量内訳'!X16</f>
        <v>95</v>
      </c>
      <c r="BO16" s="279">
        <f t="shared" si="21"/>
        <v>1015</v>
      </c>
      <c r="BP16" s="279">
        <v>986</v>
      </c>
      <c r="BQ16" s="279">
        <v>0</v>
      </c>
      <c r="BR16" s="279">
        <v>0</v>
      </c>
      <c r="BS16" s="279">
        <v>8</v>
      </c>
      <c r="BT16" s="279">
        <v>7</v>
      </c>
      <c r="BU16" s="279">
        <v>0</v>
      </c>
      <c r="BV16" s="279">
        <v>0</v>
      </c>
      <c r="BW16" s="279">
        <v>0</v>
      </c>
      <c r="BX16" s="279">
        <v>0</v>
      </c>
      <c r="BY16" s="279">
        <v>13</v>
      </c>
      <c r="BZ16" s="279" t="s">
        <v>49</v>
      </c>
      <c r="CA16" s="279" t="s">
        <v>49</v>
      </c>
      <c r="CB16" s="279" t="s">
        <v>49</v>
      </c>
      <c r="CC16" s="279" t="s">
        <v>49</v>
      </c>
      <c r="CD16" s="279" t="s">
        <v>49</v>
      </c>
      <c r="CE16" s="279" t="s">
        <v>49</v>
      </c>
      <c r="CF16" s="279" t="s">
        <v>49</v>
      </c>
      <c r="CG16" s="279" t="s">
        <v>49</v>
      </c>
      <c r="CH16" s="279">
        <v>0</v>
      </c>
      <c r="CI16" s="279">
        <v>1</v>
      </c>
      <c r="CJ16" s="282" t="s">
        <v>50</v>
      </c>
    </row>
    <row r="17" spans="1:88" s="275" customFormat="1" ht="12" customHeight="1">
      <c r="A17" s="270" t="s">
        <v>502</v>
      </c>
      <c r="B17" s="271" t="s">
        <v>522</v>
      </c>
      <c r="C17" s="270" t="s">
        <v>523</v>
      </c>
      <c r="D17" s="279">
        <f>SUM(Y17,AT17,BO17)</f>
        <v>3037</v>
      </c>
      <c r="E17" s="279">
        <f t="shared" si="0"/>
        <v>1059</v>
      </c>
      <c r="F17" s="279">
        <f t="shared" si="1"/>
        <v>0</v>
      </c>
      <c r="G17" s="279">
        <f t="shared" si="2"/>
        <v>116</v>
      </c>
      <c r="H17" s="279">
        <f t="shared" si="3"/>
        <v>588</v>
      </c>
      <c r="I17" s="279">
        <f t="shared" si="4"/>
        <v>716</v>
      </c>
      <c r="J17" s="279">
        <f t="shared" si="5"/>
        <v>72</v>
      </c>
      <c r="K17" s="279">
        <f t="shared" si="6"/>
        <v>18</v>
      </c>
      <c r="L17" s="279">
        <f t="shared" si="7"/>
        <v>0</v>
      </c>
      <c r="M17" s="279">
        <f t="shared" si="8"/>
        <v>1</v>
      </c>
      <c r="N17" s="279">
        <f t="shared" si="9"/>
        <v>19</v>
      </c>
      <c r="O17" s="279">
        <f t="shared" si="10"/>
        <v>0</v>
      </c>
      <c r="P17" s="279">
        <f t="shared" si="11"/>
        <v>0</v>
      </c>
      <c r="Q17" s="279">
        <f t="shared" si="12"/>
        <v>371</v>
      </c>
      <c r="R17" s="279">
        <f t="shared" si="13"/>
        <v>0</v>
      </c>
      <c r="S17" s="279">
        <f t="shared" si="14"/>
        <v>0</v>
      </c>
      <c r="T17" s="279">
        <f t="shared" si="15"/>
        <v>0</v>
      </c>
      <c r="U17" s="279">
        <f t="shared" si="16"/>
        <v>0</v>
      </c>
      <c r="V17" s="279">
        <f t="shared" si="17"/>
        <v>0</v>
      </c>
      <c r="W17" s="279">
        <f t="shared" si="18"/>
        <v>0</v>
      </c>
      <c r="X17" s="279">
        <f t="shared" si="19"/>
        <v>77</v>
      </c>
      <c r="Y17" s="279">
        <f t="shared" si="20"/>
        <v>543</v>
      </c>
      <c r="Z17" s="279">
        <v>181</v>
      </c>
      <c r="AA17" s="279">
        <v>0</v>
      </c>
      <c r="AB17" s="279">
        <v>116</v>
      </c>
      <c r="AC17" s="279">
        <v>223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10</v>
      </c>
      <c r="AJ17" s="279" t="s">
        <v>49</v>
      </c>
      <c r="AK17" s="279" t="s">
        <v>49</v>
      </c>
      <c r="AL17" s="279" t="s">
        <v>49</v>
      </c>
      <c r="AM17" s="279" t="s">
        <v>49</v>
      </c>
      <c r="AN17" s="279" t="s">
        <v>49</v>
      </c>
      <c r="AO17" s="279" t="s">
        <v>49</v>
      </c>
      <c r="AP17" s="279" t="s">
        <v>49</v>
      </c>
      <c r="AQ17" s="279" t="s">
        <v>49</v>
      </c>
      <c r="AR17" s="279">
        <v>0</v>
      </c>
      <c r="AS17" s="279">
        <v>13</v>
      </c>
      <c r="AT17" s="279">
        <f>'施設資源化量内訳'!D17</f>
        <v>1548</v>
      </c>
      <c r="AU17" s="279">
        <f>'施設資源化量内訳'!E17</f>
        <v>0</v>
      </c>
      <c r="AV17" s="279">
        <f>'施設資源化量内訳'!F17</f>
        <v>0</v>
      </c>
      <c r="AW17" s="279">
        <f>'施設資源化量内訳'!G17</f>
        <v>0</v>
      </c>
      <c r="AX17" s="279">
        <f>'施設資源化量内訳'!H17</f>
        <v>348</v>
      </c>
      <c r="AY17" s="279">
        <f>'施設資源化量内訳'!I17</f>
        <v>675</v>
      </c>
      <c r="AZ17" s="279">
        <f>'施設資源化量内訳'!J17</f>
        <v>72</v>
      </c>
      <c r="BA17" s="279">
        <f>'施設資源化量内訳'!K17</f>
        <v>18</v>
      </c>
      <c r="BB17" s="279">
        <f>'施設資源化量内訳'!L17</f>
        <v>0</v>
      </c>
      <c r="BC17" s="279">
        <f>'施設資源化量内訳'!M17</f>
        <v>0</v>
      </c>
      <c r="BD17" s="279">
        <f>'施設資源化量内訳'!N17</f>
        <v>0</v>
      </c>
      <c r="BE17" s="279">
        <f>'施設資源化量内訳'!O17</f>
        <v>0</v>
      </c>
      <c r="BF17" s="279">
        <f>'施設資源化量内訳'!P17</f>
        <v>0</v>
      </c>
      <c r="BG17" s="279">
        <f>'施設資源化量内訳'!Q17</f>
        <v>371</v>
      </c>
      <c r="BH17" s="279">
        <f>'施設資源化量内訳'!R17</f>
        <v>0</v>
      </c>
      <c r="BI17" s="279">
        <f>'施設資源化量内訳'!S17</f>
        <v>0</v>
      </c>
      <c r="BJ17" s="279">
        <f>'施設資源化量内訳'!T17</f>
        <v>0</v>
      </c>
      <c r="BK17" s="279">
        <f>'施設資源化量内訳'!U17</f>
        <v>0</v>
      </c>
      <c r="BL17" s="279">
        <f>'施設資源化量内訳'!V17</f>
        <v>0</v>
      </c>
      <c r="BM17" s="279">
        <f>'施設資源化量内訳'!W17</f>
        <v>0</v>
      </c>
      <c r="BN17" s="279">
        <f>'施設資源化量内訳'!X17</f>
        <v>64</v>
      </c>
      <c r="BO17" s="279">
        <f t="shared" si="21"/>
        <v>946</v>
      </c>
      <c r="BP17" s="279">
        <v>878</v>
      </c>
      <c r="BQ17" s="279">
        <v>0</v>
      </c>
      <c r="BR17" s="279">
        <v>0</v>
      </c>
      <c r="BS17" s="279">
        <v>17</v>
      </c>
      <c r="BT17" s="279">
        <v>41</v>
      </c>
      <c r="BU17" s="279">
        <v>0</v>
      </c>
      <c r="BV17" s="279">
        <v>0</v>
      </c>
      <c r="BW17" s="279">
        <v>0</v>
      </c>
      <c r="BX17" s="279">
        <v>1</v>
      </c>
      <c r="BY17" s="279">
        <v>9</v>
      </c>
      <c r="BZ17" s="279" t="s">
        <v>49</v>
      </c>
      <c r="CA17" s="279" t="s">
        <v>49</v>
      </c>
      <c r="CB17" s="279" t="s">
        <v>49</v>
      </c>
      <c r="CC17" s="279" t="s">
        <v>49</v>
      </c>
      <c r="CD17" s="279" t="s">
        <v>49</v>
      </c>
      <c r="CE17" s="279" t="s">
        <v>49</v>
      </c>
      <c r="CF17" s="279" t="s">
        <v>49</v>
      </c>
      <c r="CG17" s="279" t="s">
        <v>49</v>
      </c>
      <c r="CH17" s="279">
        <v>0</v>
      </c>
      <c r="CI17" s="279">
        <v>0</v>
      </c>
      <c r="CJ17" s="282" t="s">
        <v>51</v>
      </c>
    </row>
    <row r="18" spans="1:88" s="275" customFormat="1" ht="12" customHeight="1">
      <c r="A18" s="270" t="s">
        <v>502</v>
      </c>
      <c r="B18" s="271" t="s">
        <v>524</v>
      </c>
      <c r="C18" s="270" t="s">
        <v>525</v>
      </c>
      <c r="D18" s="279">
        <f>SUM(Y18,AT18,BO18)</f>
        <v>2240</v>
      </c>
      <c r="E18" s="279">
        <f t="shared" si="0"/>
        <v>1107</v>
      </c>
      <c r="F18" s="279">
        <f t="shared" si="1"/>
        <v>0</v>
      </c>
      <c r="G18" s="279">
        <f t="shared" si="2"/>
        <v>0</v>
      </c>
      <c r="H18" s="279">
        <f t="shared" si="3"/>
        <v>226</v>
      </c>
      <c r="I18" s="279">
        <f t="shared" si="4"/>
        <v>252</v>
      </c>
      <c r="J18" s="279">
        <f t="shared" si="5"/>
        <v>75</v>
      </c>
      <c r="K18" s="279">
        <f t="shared" si="6"/>
        <v>10</v>
      </c>
      <c r="L18" s="279">
        <f t="shared" si="7"/>
        <v>0</v>
      </c>
      <c r="M18" s="279">
        <f t="shared" si="8"/>
        <v>0</v>
      </c>
      <c r="N18" s="279">
        <f t="shared" si="9"/>
        <v>175</v>
      </c>
      <c r="O18" s="279">
        <f t="shared" si="10"/>
        <v>0</v>
      </c>
      <c r="P18" s="279">
        <f t="shared" si="11"/>
        <v>0</v>
      </c>
      <c r="Q18" s="279">
        <f t="shared" si="12"/>
        <v>0</v>
      </c>
      <c r="R18" s="279">
        <f t="shared" si="13"/>
        <v>0</v>
      </c>
      <c r="S18" s="279">
        <f t="shared" si="14"/>
        <v>0</v>
      </c>
      <c r="T18" s="279">
        <f t="shared" si="15"/>
        <v>0</v>
      </c>
      <c r="U18" s="279">
        <f t="shared" si="16"/>
        <v>0</v>
      </c>
      <c r="V18" s="279">
        <f t="shared" si="17"/>
        <v>0</v>
      </c>
      <c r="W18" s="279">
        <f t="shared" si="18"/>
        <v>0</v>
      </c>
      <c r="X18" s="279">
        <f t="shared" si="19"/>
        <v>395</v>
      </c>
      <c r="Y18" s="279">
        <f t="shared" si="20"/>
        <v>0</v>
      </c>
      <c r="Z18" s="279">
        <v>0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49</v>
      </c>
      <c r="AK18" s="279" t="s">
        <v>49</v>
      </c>
      <c r="AL18" s="279" t="s">
        <v>49</v>
      </c>
      <c r="AM18" s="279" t="s">
        <v>49</v>
      </c>
      <c r="AN18" s="279" t="s">
        <v>49</v>
      </c>
      <c r="AO18" s="279" t="s">
        <v>49</v>
      </c>
      <c r="AP18" s="279" t="s">
        <v>49</v>
      </c>
      <c r="AQ18" s="279" t="s">
        <v>49</v>
      </c>
      <c r="AR18" s="279">
        <v>0</v>
      </c>
      <c r="AS18" s="279">
        <v>0</v>
      </c>
      <c r="AT18" s="279">
        <f>'施設資源化量内訳'!D18</f>
        <v>2168</v>
      </c>
      <c r="AU18" s="279">
        <f>'施設資源化量内訳'!E18</f>
        <v>1035</v>
      </c>
      <c r="AV18" s="279">
        <f>'施設資源化量内訳'!F18</f>
        <v>0</v>
      </c>
      <c r="AW18" s="279">
        <f>'施設資源化量内訳'!G18</f>
        <v>0</v>
      </c>
      <c r="AX18" s="279">
        <f>'施設資源化量内訳'!H18</f>
        <v>226</v>
      </c>
      <c r="AY18" s="279">
        <f>'施設資源化量内訳'!I18</f>
        <v>252</v>
      </c>
      <c r="AZ18" s="279">
        <f>'施設資源化量内訳'!J18</f>
        <v>75</v>
      </c>
      <c r="BA18" s="279">
        <f>'施設資源化量内訳'!K18</f>
        <v>10</v>
      </c>
      <c r="BB18" s="279">
        <f>'施設資源化量内訳'!L18</f>
        <v>0</v>
      </c>
      <c r="BC18" s="279">
        <f>'施設資源化量内訳'!M18</f>
        <v>0</v>
      </c>
      <c r="BD18" s="279">
        <f>'施設資源化量内訳'!N18</f>
        <v>175</v>
      </c>
      <c r="BE18" s="279">
        <f>'施設資源化量内訳'!O18</f>
        <v>0</v>
      </c>
      <c r="BF18" s="279">
        <f>'施設資源化量内訳'!P18</f>
        <v>0</v>
      </c>
      <c r="BG18" s="279">
        <f>'施設資源化量内訳'!Q18</f>
        <v>0</v>
      </c>
      <c r="BH18" s="279">
        <f>'施設資源化量内訳'!R18</f>
        <v>0</v>
      </c>
      <c r="BI18" s="279">
        <f>'施設資源化量内訳'!S18</f>
        <v>0</v>
      </c>
      <c r="BJ18" s="279">
        <f>'施設資源化量内訳'!T18</f>
        <v>0</v>
      </c>
      <c r="BK18" s="279">
        <f>'施設資源化量内訳'!U18</f>
        <v>0</v>
      </c>
      <c r="BL18" s="279">
        <f>'施設資源化量内訳'!V18</f>
        <v>0</v>
      </c>
      <c r="BM18" s="279">
        <f>'施設資源化量内訳'!W18</f>
        <v>0</v>
      </c>
      <c r="BN18" s="279">
        <f>'施設資源化量内訳'!X18</f>
        <v>395</v>
      </c>
      <c r="BO18" s="279">
        <f t="shared" si="21"/>
        <v>72</v>
      </c>
      <c r="BP18" s="279">
        <v>72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 t="s">
        <v>49</v>
      </c>
      <c r="CA18" s="279" t="s">
        <v>49</v>
      </c>
      <c r="CB18" s="279" t="s">
        <v>49</v>
      </c>
      <c r="CC18" s="279" t="s">
        <v>49</v>
      </c>
      <c r="CD18" s="279" t="s">
        <v>49</v>
      </c>
      <c r="CE18" s="279" t="s">
        <v>49</v>
      </c>
      <c r="CF18" s="279" t="s">
        <v>49</v>
      </c>
      <c r="CG18" s="279" t="s">
        <v>49</v>
      </c>
      <c r="CH18" s="279">
        <v>0</v>
      </c>
      <c r="CI18" s="279">
        <v>0</v>
      </c>
      <c r="CJ18" s="282" t="s">
        <v>51</v>
      </c>
    </row>
    <row r="19" spans="1:88" s="275" customFormat="1" ht="12" customHeight="1">
      <c r="A19" s="270" t="s">
        <v>502</v>
      </c>
      <c r="B19" s="271" t="s">
        <v>526</v>
      </c>
      <c r="C19" s="270" t="s">
        <v>527</v>
      </c>
      <c r="D19" s="279">
        <f>SUM(Y19,AT19,BO19)</f>
        <v>2309</v>
      </c>
      <c r="E19" s="279">
        <f t="shared" si="0"/>
        <v>1290</v>
      </c>
      <c r="F19" s="279">
        <f t="shared" si="1"/>
        <v>0</v>
      </c>
      <c r="G19" s="279">
        <f t="shared" si="2"/>
        <v>0</v>
      </c>
      <c r="H19" s="279">
        <f t="shared" si="3"/>
        <v>355</v>
      </c>
      <c r="I19" s="279">
        <f t="shared" si="4"/>
        <v>405</v>
      </c>
      <c r="J19" s="279">
        <f t="shared" si="5"/>
        <v>130</v>
      </c>
      <c r="K19" s="279">
        <f t="shared" si="6"/>
        <v>0</v>
      </c>
      <c r="L19" s="279">
        <f t="shared" si="7"/>
        <v>0</v>
      </c>
      <c r="M19" s="279">
        <f t="shared" si="8"/>
        <v>0</v>
      </c>
      <c r="N19" s="279">
        <f t="shared" si="9"/>
        <v>120</v>
      </c>
      <c r="O19" s="279">
        <f t="shared" si="10"/>
        <v>0</v>
      </c>
      <c r="P19" s="279">
        <f t="shared" si="11"/>
        <v>0</v>
      </c>
      <c r="Q19" s="279">
        <f t="shared" si="12"/>
        <v>0</v>
      </c>
      <c r="R19" s="279">
        <f t="shared" si="13"/>
        <v>0</v>
      </c>
      <c r="S19" s="279">
        <f t="shared" si="14"/>
        <v>0</v>
      </c>
      <c r="T19" s="279">
        <f t="shared" si="15"/>
        <v>0</v>
      </c>
      <c r="U19" s="279">
        <f t="shared" si="16"/>
        <v>0</v>
      </c>
      <c r="V19" s="279">
        <f t="shared" si="17"/>
        <v>0</v>
      </c>
      <c r="W19" s="279">
        <f t="shared" si="18"/>
        <v>0</v>
      </c>
      <c r="X19" s="279">
        <f t="shared" si="19"/>
        <v>9</v>
      </c>
      <c r="Y19" s="279">
        <f t="shared" si="20"/>
        <v>1563</v>
      </c>
      <c r="Z19" s="279">
        <v>1289</v>
      </c>
      <c r="AA19" s="279">
        <v>0</v>
      </c>
      <c r="AB19" s="279">
        <v>0</v>
      </c>
      <c r="AC19" s="279">
        <v>154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120</v>
      </c>
      <c r="AJ19" s="279" t="s">
        <v>49</v>
      </c>
      <c r="AK19" s="279" t="s">
        <v>49</v>
      </c>
      <c r="AL19" s="279" t="s">
        <v>49</v>
      </c>
      <c r="AM19" s="279" t="s">
        <v>49</v>
      </c>
      <c r="AN19" s="279" t="s">
        <v>49</v>
      </c>
      <c r="AO19" s="279" t="s">
        <v>49</v>
      </c>
      <c r="AP19" s="279" t="s">
        <v>49</v>
      </c>
      <c r="AQ19" s="279" t="s">
        <v>49</v>
      </c>
      <c r="AR19" s="279">
        <v>0</v>
      </c>
      <c r="AS19" s="279">
        <v>0</v>
      </c>
      <c r="AT19" s="279">
        <f>'施設資源化量内訳'!D19</f>
        <v>745</v>
      </c>
      <c r="AU19" s="279">
        <f>'施設資源化量内訳'!E19</f>
        <v>0</v>
      </c>
      <c r="AV19" s="279">
        <f>'施設資源化量内訳'!F19</f>
        <v>0</v>
      </c>
      <c r="AW19" s="279">
        <f>'施設資源化量内訳'!G19</f>
        <v>0</v>
      </c>
      <c r="AX19" s="279">
        <f>'施設資源化量内訳'!H19</f>
        <v>201</v>
      </c>
      <c r="AY19" s="279">
        <f>'施設資源化量内訳'!I19</f>
        <v>405</v>
      </c>
      <c r="AZ19" s="279">
        <f>'施設資源化量内訳'!J19</f>
        <v>130</v>
      </c>
      <c r="BA19" s="279">
        <f>'施設資源化量内訳'!K19</f>
        <v>0</v>
      </c>
      <c r="BB19" s="279">
        <f>'施設資源化量内訳'!L19</f>
        <v>0</v>
      </c>
      <c r="BC19" s="279">
        <f>'施設資源化量内訳'!M19</f>
        <v>0</v>
      </c>
      <c r="BD19" s="279">
        <f>'施設資源化量内訳'!N19</f>
        <v>0</v>
      </c>
      <c r="BE19" s="279">
        <f>'施設資源化量内訳'!O19</f>
        <v>0</v>
      </c>
      <c r="BF19" s="279">
        <f>'施設資源化量内訳'!P19</f>
        <v>0</v>
      </c>
      <c r="BG19" s="279">
        <f>'施設資源化量内訳'!Q19</f>
        <v>0</v>
      </c>
      <c r="BH19" s="279">
        <f>'施設資源化量内訳'!R19</f>
        <v>0</v>
      </c>
      <c r="BI19" s="279">
        <f>'施設資源化量内訳'!S19</f>
        <v>0</v>
      </c>
      <c r="BJ19" s="279">
        <f>'施設資源化量内訳'!T19</f>
        <v>0</v>
      </c>
      <c r="BK19" s="279">
        <f>'施設資源化量内訳'!U19</f>
        <v>0</v>
      </c>
      <c r="BL19" s="279">
        <f>'施設資源化量内訳'!V19</f>
        <v>0</v>
      </c>
      <c r="BM19" s="279">
        <f>'施設資源化量内訳'!W19</f>
        <v>0</v>
      </c>
      <c r="BN19" s="279">
        <f>'施設資源化量内訳'!X19</f>
        <v>9</v>
      </c>
      <c r="BO19" s="279">
        <f t="shared" si="21"/>
        <v>1</v>
      </c>
      <c r="BP19" s="279">
        <v>1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 t="s">
        <v>49</v>
      </c>
      <c r="CA19" s="279" t="s">
        <v>49</v>
      </c>
      <c r="CB19" s="279" t="s">
        <v>49</v>
      </c>
      <c r="CC19" s="279" t="s">
        <v>49</v>
      </c>
      <c r="CD19" s="279" t="s">
        <v>49</v>
      </c>
      <c r="CE19" s="279" t="s">
        <v>49</v>
      </c>
      <c r="CF19" s="279" t="s">
        <v>49</v>
      </c>
      <c r="CG19" s="279" t="s">
        <v>49</v>
      </c>
      <c r="CH19" s="279">
        <v>0</v>
      </c>
      <c r="CI19" s="279">
        <v>0</v>
      </c>
      <c r="CJ19" s="282" t="s">
        <v>51</v>
      </c>
    </row>
    <row r="20" spans="1:88" s="275" customFormat="1" ht="12" customHeight="1">
      <c r="A20" s="270" t="s">
        <v>502</v>
      </c>
      <c r="B20" s="271" t="s">
        <v>528</v>
      </c>
      <c r="C20" s="270" t="s">
        <v>529</v>
      </c>
      <c r="D20" s="279">
        <f>SUM(Y20,AT20,BO20)</f>
        <v>5964</v>
      </c>
      <c r="E20" s="279">
        <f t="shared" si="0"/>
        <v>1820</v>
      </c>
      <c r="F20" s="279">
        <f t="shared" si="1"/>
        <v>23</v>
      </c>
      <c r="G20" s="279">
        <f t="shared" si="2"/>
        <v>0</v>
      </c>
      <c r="H20" s="279">
        <f t="shared" si="3"/>
        <v>1241</v>
      </c>
      <c r="I20" s="279">
        <f t="shared" si="4"/>
        <v>585</v>
      </c>
      <c r="J20" s="279">
        <f t="shared" si="5"/>
        <v>136</v>
      </c>
      <c r="K20" s="279">
        <f t="shared" si="6"/>
        <v>9</v>
      </c>
      <c r="L20" s="279">
        <f t="shared" si="7"/>
        <v>2</v>
      </c>
      <c r="M20" s="279">
        <f t="shared" si="8"/>
        <v>2</v>
      </c>
      <c r="N20" s="279">
        <f t="shared" si="9"/>
        <v>73</v>
      </c>
      <c r="O20" s="279">
        <f t="shared" si="10"/>
        <v>0</v>
      </c>
      <c r="P20" s="279">
        <f t="shared" si="11"/>
        <v>0</v>
      </c>
      <c r="Q20" s="279">
        <f t="shared" si="12"/>
        <v>2042</v>
      </c>
      <c r="R20" s="279">
        <f t="shared" si="13"/>
        <v>0</v>
      </c>
      <c r="S20" s="279">
        <f t="shared" si="14"/>
        <v>0</v>
      </c>
      <c r="T20" s="279">
        <f t="shared" si="15"/>
        <v>0</v>
      </c>
      <c r="U20" s="279">
        <f t="shared" si="16"/>
        <v>0</v>
      </c>
      <c r="V20" s="279">
        <f t="shared" si="17"/>
        <v>0</v>
      </c>
      <c r="W20" s="279">
        <f t="shared" si="18"/>
        <v>0</v>
      </c>
      <c r="X20" s="279">
        <f t="shared" si="19"/>
        <v>31</v>
      </c>
      <c r="Y20" s="279">
        <f t="shared" si="20"/>
        <v>842</v>
      </c>
      <c r="Z20" s="279">
        <v>736</v>
      </c>
      <c r="AA20" s="279">
        <v>4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71</v>
      </c>
      <c r="AJ20" s="279" t="s">
        <v>49</v>
      </c>
      <c r="AK20" s="279" t="s">
        <v>49</v>
      </c>
      <c r="AL20" s="279" t="s">
        <v>49</v>
      </c>
      <c r="AM20" s="279" t="s">
        <v>49</v>
      </c>
      <c r="AN20" s="279" t="s">
        <v>49</v>
      </c>
      <c r="AO20" s="279" t="s">
        <v>49</v>
      </c>
      <c r="AP20" s="279" t="s">
        <v>49</v>
      </c>
      <c r="AQ20" s="279" t="s">
        <v>49</v>
      </c>
      <c r="AR20" s="279">
        <v>0</v>
      </c>
      <c r="AS20" s="279">
        <v>31</v>
      </c>
      <c r="AT20" s="279">
        <f>'施設資源化量内訳'!D20</f>
        <v>4038</v>
      </c>
      <c r="AU20" s="279">
        <f>'施設資源化量内訳'!E20</f>
        <v>158</v>
      </c>
      <c r="AV20" s="279">
        <f>'施設資源化量内訳'!F20</f>
        <v>1</v>
      </c>
      <c r="AW20" s="279">
        <f>'施設資源化量内訳'!G20</f>
        <v>0</v>
      </c>
      <c r="AX20" s="279">
        <f>'施設資源化量内訳'!H20</f>
        <v>1213</v>
      </c>
      <c r="AY20" s="279">
        <f>'施設資源化量内訳'!I20</f>
        <v>527</v>
      </c>
      <c r="AZ20" s="279">
        <f>'施設資源化量内訳'!J20</f>
        <v>95</v>
      </c>
      <c r="BA20" s="279">
        <f>'施設資源化量内訳'!K20</f>
        <v>2</v>
      </c>
      <c r="BB20" s="279">
        <f>'施設資源化量内訳'!L20</f>
        <v>0</v>
      </c>
      <c r="BC20" s="279">
        <f>'施設資源化量内訳'!M20</f>
        <v>0</v>
      </c>
      <c r="BD20" s="279">
        <f>'施設資源化量内訳'!N20</f>
        <v>0</v>
      </c>
      <c r="BE20" s="279">
        <f>'施設資源化量内訳'!O20</f>
        <v>0</v>
      </c>
      <c r="BF20" s="279">
        <f>'施設資源化量内訳'!P20</f>
        <v>0</v>
      </c>
      <c r="BG20" s="279">
        <f>'施設資源化量内訳'!Q20</f>
        <v>2042</v>
      </c>
      <c r="BH20" s="279">
        <f>'施設資源化量内訳'!R20</f>
        <v>0</v>
      </c>
      <c r="BI20" s="279">
        <f>'施設資源化量内訳'!S20</f>
        <v>0</v>
      </c>
      <c r="BJ20" s="279">
        <f>'施設資源化量内訳'!T20</f>
        <v>0</v>
      </c>
      <c r="BK20" s="279">
        <f>'施設資源化量内訳'!U20</f>
        <v>0</v>
      </c>
      <c r="BL20" s="279">
        <f>'施設資源化量内訳'!V20</f>
        <v>0</v>
      </c>
      <c r="BM20" s="279">
        <f>'施設資源化量内訳'!W20</f>
        <v>0</v>
      </c>
      <c r="BN20" s="279">
        <f>'施設資源化量内訳'!X20</f>
        <v>0</v>
      </c>
      <c r="BO20" s="279">
        <f t="shared" si="21"/>
        <v>1084</v>
      </c>
      <c r="BP20" s="279">
        <v>926</v>
      </c>
      <c r="BQ20" s="279">
        <v>18</v>
      </c>
      <c r="BR20" s="279">
        <v>0</v>
      </c>
      <c r="BS20" s="279">
        <v>28</v>
      </c>
      <c r="BT20" s="279">
        <v>58</v>
      </c>
      <c r="BU20" s="279">
        <v>41</v>
      </c>
      <c r="BV20" s="279">
        <v>7</v>
      </c>
      <c r="BW20" s="279">
        <v>2</v>
      </c>
      <c r="BX20" s="279">
        <v>2</v>
      </c>
      <c r="BY20" s="279">
        <v>2</v>
      </c>
      <c r="BZ20" s="279" t="s">
        <v>49</v>
      </c>
      <c r="CA20" s="279" t="s">
        <v>49</v>
      </c>
      <c r="CB20" s="279" t="s">
        <v>49</v>
      </c>
      <c r="CC20" s="279" t="s">
        <v>49</v>
      </c>
      <c r="CD20" s="279" t="s">
        <v>49</v>
      </c>
      <c r="CE20" s="279" t="s">
        <v>49</v>
      </c>
      <c r="CF20" s="279" t="s">
        <v>49</v>
      </c>
      <c r="CG20" s="279" t="s">
        <v>49</v>
      </c>
      <c r="CH20" s="279">
        <v>0</v>
      </c>
      <c r="CI20" s="279">
        <v>0</v>
      </c>
      <c r="CJ20" s="282" t="s">
        <v>50</v>
      </c>
    </row>
    <row r="21" spans="1:88" s="275" customFormat="1" ht="12" customHeight="1">
      <c r="A21" s="270" t="s">
        <v>502</v>
      </c>
      <c r="B21" s="271" t="s">
        <v>530</v>
      </c>
      <c r="C21" s="270" t="s">
        <v>531</v>
      </c>
      <c r="D21" s="279">
        <f>SUM(Y21,AT21,BO21)</f>
        <v>6321</v>
      </c>
      <c r="E21" s="279">
        <f t="shared" si="0"/>
        <v>2176</v>
      </c>
      <c r="F21" s="279">
        <f t="shared" si="1"/>
        <v>16</v>
      </c>
      <c r="G21" s="279">
        <f t="shared" si="2"/>
        <v>1178</v>
      </c>
      <c r="H21" s="279">
        <f t="shared" si="3"/>
        <v>712</v>
      </c>
      <c r="I21" s="279">
        <f t="shared" si="4"/>
        <v>825</v>
      </c>
      <c r="J21" s="279">
        <f t="shared" si="5"/>
        <v>0</v>
      </c>
      <c r="K21" s="279">
        <f t="shared" si="6"/>
        <v>0</v>
      </c>
      <c r="L21" s="279">
        <f t="shared" si="7"/>
        <v>0</v>
      </c>
      <c r="M21" s="279">
        <f t="shared" si="8"/>
        <v>0</v>
      </c>
      <c r="N21" s="279">
        <f t="shared" si="9"/>
        <v>244</v>
      </c>
      <c r="O21" s="279">
        <f t="shared" si="10"/>
        <v>3</v>
      </c>
      <c r="P21" s="279">
        <f t="shared" si="11"/>
        <v>0</v>
      </c>
      <c r="Q21" s="279">
        <f t="shared" si="12"/>
        <v>989</v>
      </c>
      <c r="R21" s="279">
        <f t="shared" si="13"/>
        <v>0</v>
      </c>
      <c r="S21" s="279">
        <f t="shared" si="14"/>
        <v>0</v>
      </c>
      <c r="T21" s="279">
        <f t="shared" si="15"/>
        <v>0</v>
      </c>
      <c r="U21" s="279">
        <f t="shared" si="16"/>
        <v>0</v>
      </c>
      <c r="V21" s="279">
        <f t="shared" si="17"/>
        <v>0</v>
      </c>
      <c r="W21" s="279">
        <f t="shared" si="18"/>
        <v>0</v>
      </c>
      <c r="X21" s="279">
        <f t="shared" si="19"/>
        <v>178</v>
      </c>
      <c r="Y21" s="279">
        <f t="shared" si="20"/>
        <v>1853</v>
      </c>
      <c r="Z21" s="279">
        <v>1057</v>
      </c>
      <c r="AA21" s="279">
        <v>3</v>
      </c>
      <c r="AB21" s="279">
        <v>626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167</v>
      </c>
      <c r="AJ21" s="279" t="s">
        <v>49</v>
      </c>
      <c r="AK21" s="279" t="s">
        <v>49</v>
      </c>
      <c r="AL21" s="279" t="s">
        <v>49</v>
      </c>
      <c r="AM21" s="279" t="s">
        <v>49</v>
      </c>
      <c r="AN21" s="279" t="s">
        <v>49</v>
      </c>
      <c r="AO21" s="279" t="s">
        <v>49</v>
      </c>
      <c r="AP21" s="279" t="s">
        <v>49</v>
      </c>
      <c r="AQ21" s="279" t="s">
        <v>49</v>
      </c>
      <c r="AR21" s="279">
        <v>0</v>
      </c>
      <c r="AS21" s="279">
        <v>0</v>
      </c>
      <c r="AT21" s="279">
        <f>'施設資源化量内訳'!D21</f>
        <v>2675</v>
      </c>
      <c r="AU21" s="279">
        <f>'施設資源化量内訳'!E21</f>
        <v>0</v>
      </c>
      <c r="AV21" s="279">
        <f>'施設資源化量内訳'!F21</f>
        <v>0</v>
      </c>
      <c r="AW21" s="279">
        <f>'施設資源化量内訳'!G21</f>
        <v>0</v>
      </c>
      <c r="AX21" s="279">
        <f>'施設資源化量内訳'!H21</f>
        <v>682</v>
      </c>
      <c r="AY21" s="279">
        <f>'施設資源化量内訳'!I21</f>
        <v>823</v>
      </c>
      <c r="AZ21" s="279">
        <f>'施設資源化量内訳'!J21</f>
        <v>0</v>
      </c>
      <c r="BA21" s="279">
        <f>'施設資源化量内訳'!K21</f>
        <v>0</v>
      </c>
      <c r="BB21" s="279">
        <f>'施設資源化量内訳'!L21</f>
        <v>0</v>
      </c>
      <c r="BC21" s="279">
        <f>'施設資源化量内訳'!M21</f>
        <v>0</v>
      </c>
      <c r="BD21" s="279">
        <f>'施設資源化量内訳'!N21</f>
        <v>0</v>
      </c>
      <c r="BE21" s="279">
        <f>'施設資源化量内訳'!O21</f>
        <v>3</v>
      </c>
      <c r="BF21" s="279">
        <f>'施設資源化量内訳'!P21</f>
        <v>0</v>
      </c>
      <c r="BG21" s="279">
        <f>'施設資源化量内訳'!Q21</f>
        <v>989</v>
      </c>
      <c r="BH21" s="279">
        <f>'施設資源化量内訳'!R21</f>
        <v>0</v>
      </c>
      <c r="BI21" s="279">
        <f>'施設資源化量内訳'!S21</f>
        <v>0</v>
      </c>
      <c r="BJ21" s="279">
        <f>'施設資源化量内訳'!T21</f>
        <v>0</v>
      </c>
      <c r="BK21" s="279">
        <f>'施設資源化量内訳'!U21</f>
        <v>0</v>
      </c>
      <c r="BL21" s="279">
        <f>'施設資源化量内訳'!V21</f>
        <v>0</v>
      </c>
      <c r="BM21" s="279">
        <f>'施設資源化量内訳'!W21</f>
        <v>0</v>
      </c>
      <c r="BN21" s="279">
        <f>'施設資源化量内訳'!X21</f>
        <v>178</v>
      </c>
      <c r="BO21" s="279">
        <f t="shared" si="21"/>
        <v>1793</v>
      </c>
      <c r="BP21" s="279">
        <v>1119</v>
      </c>
      <c r="BQ21" s="279">
        <v>13</v>
      </c>
      <c r="BR21" s="279">
        <v>552</v>
      </c>
      <c r="BS21" s="279">
        <v>30</v>
      </c>
      <c r="BT21" s="279">
        <v>2</v>
      </c>
      <c r="BU21" s="279">
        <v>0</v>
      </c>
      <c r="BV21" s="279">
        <v>0</v>
      </c>
      <c r="BW21" s="279">
        <v>0</v>
      </c>
      <c r="BX21" s="279">
        <v>0</v>
      </c>
      <c r="BY21" s="279">
        <v>77</v>
      </c>
      <c r="BZ21" s="279" t="s">
        <v>49</v>
      </c>
      <c r="CA21" s="279" t="s">
        <v>49</v>
      </c>
      <c r="CB21" s="279" t="s">
        <v>49</v>
      </c>
      <c r="CC21" s="279" t="s">
        <v>49</v>
      </c>
      <c r="CD21" s="279" t="s">
        <v>49</v>
      </c>
      <c r="CE21" s="279" t="s">
        <v>49</v>
      </c>
      <c r="CF21" s="279" t="s">
        <v>49</v>
      </c>
      <c r="CG21" s="279" t="s">
        <v>49</v>
      </c>
      <c r="CH21" s="279">
        <v>0</v>
      </c>
      <c r="CI21" s="279">
        <v>0</v>
      </c>
      <c r="CJ21" s="282" t="s">
        <v>51</v>
      </c>
    </row>
    <row r="22" spans="1:88" s="275" customFormat="1" ht="12" customHeight="1">
      <c r="A22" s="270" t="s">
        <v>502</v>
      </c>
      <c r="B22" s="271" t="s">
        <v>532</v>
      </c>
      <c r="C22" s="270" t="s">
        <v>533</v>
      </c>
      <c r="D22" s="279">
        <f>SUM(Y22,AT22,BO22)</f>
        <v>7131</v>
      </c>
      <c r="E22" s="279">
        <f t="shared" si="0"/>
        <v>2802</v>
      </c>
      <c r="F22" s="279">
        <f t="shared" si="1"/>
        <v>26</v>
      </c>
      <c r="G22" s="279">
        <f t="shared" si="2"/>
        <v>97</v>
      </c>
      <c r="H22" s="279">
        <f t="shared" si="3"/>
        <v>817</v>
      </c>
      <c r="I22" s="279">
        <f t="shared" si="4"/>
        <v>554</v>
      </c>
      <c r="J22" s="279">
        <f t="shared" si="5"/>
        <v>185</v>
      </c>
      <c r="K22" s="279">
        <f t="shared" si="6"/>
        <v>23</v>
      </c>
      <c r="L22" s="279">
        <f t="shared" si="7"/>
        <v>0</v>
      </c>
      <c r="M22" s="279">
        <f t="shared" si="8"/>
        <v>0</v>
      </c>
      <c r="N22" s="279">
        <f t="shared" si="9"/>
        <v>175</v>
      </c>
      <c r="O22" s="279">
        <f t="shared" si="10"/>
        <v>0</v>
      </c>
      <c r="P22" s="279">
        <f t="shared" si="11"/>
        <v>0</v>
      </c>
      <c r="Q22" s="279">
        <f t="shared" si="12"/>
        <v>2225</v>
      </c>
      <c r="R22" s="279">
        <f t="shared" si="13"/>
        <v>0</v>
      </c>
      <c r="S22" s="279">
        <f t="shared" si="14"/>
        <v>0</v>
      </c>
      <c r="T22" s="279">
        <f t="shared" si="15"/>
        <v>0</v>
      </c>
      <c r="U22" s="279">
        <f t="shared" si="16"/>
        <v>0</v>
      </c>
      <c r="V22" s="279">
        <f t="shared" si="17"/>
        <v>0</v>
      </c>
      <c r="W22" s="279">
        <f t="shared" si="18"/>
        <v>0</v>
      </c>
      <c r="X22" s="279">
        <f t="shared" si="19"/>
        <v>227</v>
      </c>
      <c r="Y22" s="279">
        <f t="shared" si="20"/>
        <v>2691</v>
      </c>
      <c r="Z22" s="279">
        <v>2276</v>
      </c>
      <c r="AA22" s="279">
        <v>23</v>
      </c>
      <c r="AB22" s="279">
        <v>0</v>
      </c>
      <c r="AC22" s="279">
        <v>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165</v>
      </c>
      <c r="AJ22" s="279" t="s">
        <v>49</v>
      </c>
      <c r="AK22" s="279" t="s">
        <v>49</v>
      </c>
      <c r="AL22" s="279" t="s">
        <v>49</v>
      </c>
      <c r="AM22" s="279" t="s">
        <v>49</v>
      </c>
      <c r="AN22" s="279" t="s">
        <v>49</v>
      </c>
      <c r="AO22" s="279" t="s">
        <v>49</v>
      </c>
      <c r="AP22" s="279" t="s">
        <v>49</v>
      </c>
      <c r="AQ22" s="279" t="s">
        <v>49</v>
      </c>
      <c r="AR22" s="279">
        <v>0</v>
      </c>
      <c r="AS22" s="279">
        <v>227</v>
      </c>
      <c r="AT22" s="279">
        <f>'施設資源化量内訳'!D22</f>
        <v>3742</v>
      </c>
      <c r="AU22" s="279">
        <f>'施設資源化量内訳'!E22</f>
        <v>0</v>
      </c>
      <c r="AV22" s="279">
        <f>'施設資源化量内訳'!F22</f>
        <v>0</v>
      </c>
      <c r="AW22" s="279">
        <f>'施設資源化量内訳'!G22</f>
        <v>0</v>
      </c>
      <c r="AX22" s="279">
        <f>'施設資源化量内訳'!H22</f>
        <v>793</v>
      </c>
      <c r="AY22" s="279">
        <f>'施設資源化量内訳'!I22</f>
        <v>523</v>
      </c>
      <c r="AZ22" s="279">
        <f>'施設資源化量内訳'!J22</f>
        <v>178</v>
      </c>
      <c r="BA22" s="279">
        <f>'施設資源化量内訳'!K22</f>
        <v>23</v>
      </c>
      <c r="BB22" s="279">
        <f>'施設資源化量内訳'!L22</f>
        <v>0</v>
      </c>
      <c r="BC22" s="279">
        <f>'施設資源化量内訳'!M22</f>
        <v>0</v>
      </c>
      <c r="BD22" s="279">
        <f>'施設資源化量内訳'!N22</f>
        <v>0</v>
      </c>
      <c r="BE22" s="279">
        <f>'施設資源化量内訳'!O22</f>
        <v>0</v>
      </c>
      <c r="BF22" s="279">
        <f>'施設資源化量内訳'!P22</f>
        <v>0</v>
      </c>
      <c r="BG22" s="279">
        <f>'施設資源化量内訳'!Q22</f>
        <v>2225</v>
      </c>
      <c r="BH22" s="279">
        <f>'施設資源化量内訳'!R22</f>
        <v>0</v>
      </c>
      <c r="BI22" s="279">
        <f>'施設資源化量内訳'!S22</f>
        <v>0</v>
      </c>
      <c r="BJ22" s="279">
        <f>'施設資源化量内訳'!T22</f>
        <v>0</v>
      </c>
      <c r="BK22" s="279">
        <f>'施設資源化量内訳'!U22</f>
        <v>0</v>
      </c>
      <c r="BL22" s="279">
        <f>'施設資源化量内訳'!V22</f>
        <v>0</v>
      </c>
      <c r="BM22" s="279">
        <f>'施設資源化量内訳'!W22</f>
        <v>0</v>
      </c>
      <c r="BN22" s="279">
        <f>'施設資源化量内訳'!X22</f>
        <v>0</v>
      </c>
      <c r="BO22" s="279">
        <f t="shared" si="21"/>
        <v>698</v>
      </c>
      <c r="BP22" s="279">
        <v>526</v>
      </c>
      <c r="BQ22" s="279">
        <v>3</v>
      </c>
      <c r="BR22" s="279">
        <v>97</v>
      </c>
      <c r="BS22" s="279">
        <v>24</v>
      </c>
      <c r="BT22" s="279">
        <v>31</v>
      </c>
      <c r="BU22" s="279">
        <v>7</v>
      </c>
      <c r="BV22" s="279">
        <v>0</v>
      </c>
      <c r="BW22" s="279">
        <v>0</v>
      </c>
      <c r="BX22" s="279">
        <v>0</v>
      </c>
      <c r="BY22" s="279">
        <v>10</v>
      </c>
      <c r="BZ22" s="279" t="s">
        <v>49</v>
      </c>
      <c r="CA22" s="279" t="s">
        <v>49</v>
      </c>
      <c r="CB22" s="279" t="s">
        <v>49</v>
      </c>
      <c r="CC22" s="279" t="s">
        <v>49</v>
      </c>
      <c r="CD22" s="279" t="s">
        <v>49</v>
      </c>
      <c r="CE22" s="279" t="s">
        <v>49</v>
      </c>
      <c r="CF22" s="279" t="s">
        <v>49</v>
      </c>
      <c r="CG22" s="279" t="s">
        <v>49</v>
      </c>
      <c r="CH22" s="279">
        <v>0</v>
      </c>
      <c r="CI22" s="279">
        <v>0</v>
      </c>
      <c r="CJ22" s="282" t="s">
        <v>51</v>
      </c>
    </row>
    <row r="23" spans="1:88" s="275" customFormat="1" ht="12" customHeight="1">
      <c r="A23" s="270" t="s">
        <v>502</v>
      </c>
      <c r="B23" s="271" t="s">
        <v>534</v>
      </c>
      <c r="C23" s="270" t="s">
        <v>535</v>
      </c>
      <c r="D23" s="279">
        <f>SUM(Y23,AT23,BO23)</f>
        <v>6452</v>
      </c>
      <c r="E23" s="279">
        <f t="shared" si="0"/>
        <v>3379</v>
      </c>
      <c r="F23" s="279">
        <f t="shared" si="1"/>
        <v>7</v>
      </c>
      <c r="G23" s="279">
        <f t="shared" si="2"/>
        <v>0</v>
      </c>
      <c r="H23" s="279">
        <f t="shared" si="3"/>
        <v>1159</v>
      </c>
      <c r="I23" s="279">
        <f t="shared" si="4"/>
        <v>1108</v>
      </c>
      <c r="J23" s="279">
        <f t="shared" si="5"/>
        <v>483</v>
      </c>
      <c r="K23" s="279">
        <f t="shared" si="6"/>
        <v>0</v>
      </c>
      <c r="L23" s="279">
        <f t="shared" si="7"/>
        <v>0</v>
      </c>
      <c r="M23" s="279">
        <f t="shared" si="8"/>
        <v>0</v>
      </c>
      <c r="N23" s="279">
        <f t="shared" si="9"/>
        <v>299</v>
      </c>
      <c r="O23" s="279">
        <f t="shared" si="10"/>
        <v>0</v>
      </c>
      <c r="P23" s="279">
        <f t="shared" si="11"/>
        <v>0</v>
      </c>
      <c r="Q23" s="279">
        <f t="shared" si="12"/>
        <v>0</v>
      </c>
      <c r="R23" s="279">
        <f t="shared" si="13"/>
        <v>0</v>
      </c>
      <c r="S23" s="279">
        <f t="shared" si="14"/>
        <v>0</v>
      </c>
      <c r="T23" s="279">
        <f t="shared" si="15"/>
        <v>0</v>
      </c>
      <c r="U23" s="279">
        <f t="shared" si="16"/>
        <v>0</v>
      </c>
      <c r="V23" s="279">
        <f t="shared" si="17"/>
        <v>0</v>
      </c>
      <c r="W23" s="279">
        <f t="shared" si="18"/>
        <v>17</v>
      </c>
      <c r="X23" s="279">
        <f t="shared" si="19"/>
        <v>0</v>
      </c>
      <c r="Y23" s="279">
        <f t="shared" si="20"/>
        <v>22</v>
      </c>
      <c r="Z23" s="279">
        <v>0</v>
      </c>
      <c r="AA23" s="279">
        <v>5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49</v>
      </c>
      <c r="AK23" s="279" t="s">
        <v>49</v>
      </c>
      <c r="AL23" s="279" t="s">
        <v>49</v>
      </c>
      <c r="AM23" s="279" t="s">
        <v>49</v>
      </c>
      <c r="AN23" s="279" t="s">
        <v>49</v>
      </c>
      <c r="AO23" s="279" t="s">
        <v>49</v>
      </c>
      <c r="AP23" s="279" t="s">
        <v>49</v>
      </c>
      <c r="AQ23" s="279" t="s">
        <v>49</v>
      </c>
      <c r="AR23" s="279">
        <v>17</v>
      </c>
      <c r="AS23" s="279">
        <v>0</v>
      </c>
      <c r="AT23" s="279">
        <f>'施設資源化量内訳'!D23</f>
        <v>4878</v>
      </c>
      <c r="AU23" s="279">
        <f>'施設資源化量内訳'!E23</f>
        <v>1892</v>
      </c>
      <c r="AV23" s="279">
        <f>'施設資源化量内訳'!F23</f>
        <v>2</v>
      </c>
      <c r="AW23" s="279">
        <f>'施設資源化量内訳'!G23</f>
        <v>0</v>
      </c>
      <c r="AX23" s="279">
        <f>'施設資源化量内訳'!H23</f>
        <v>1147</v>
      </c>
      <c r="AY23" s="279">
        <f>'施設資源化量内訳'!I23</f>
        <v>1089</v>
      </c>
      <c r="AZ23" s="279">
        <f>'施設資源化量内訳'!J23</f>
        <v>483</v>
      </c>
      <c r="BA23" s="279">
        <f>'施設資源化量内訳'!K23</f>
        <v>0</v>
      </c>
      <c r="BB23" s="279">
        <f>'施設資源化量内訳'!L23</f>
        <v>0</v>
      </c>
      <c r="BC23" s="279">
        <f>'施設資源化量内訳'!M23</f>
        <v>0</v>
      </c>
      <c r="BD23" s="279">
        <f>'施設資源化量内訳'!N23</f>
        <v>265</v>
      </c>
      <c r="BE23" s="279">
        <f>'施設資源化量内訳'!O23</f>
        <v>0</v>
      </c>
      <c r="BF23" s="279">
        <f>'施設資源化量内訳'!P23</f>
        <v>0</v>
      </c>
      <c r="BG23" s="279">
        <f>'施設資源化量内訳'!Q23</f>
        <v>0</v>
      </c>
      <c r="BH23" s="279">
        <f>'施設資源化量内訳'!R23</f>
        <v>0</v>
      </c>
      <c r="BI23" s="279">
        <f>'施設資源化量内訳'!S23</f>
        <v>0</v>
      </c>
      <c r="BJ23" s="279">
        <f>'施設資源化量内訳'!T23</f>
        <v>0</v>
      </c>
      <c r="BK23" s="279">
        <f>'施設資源化量内訳'!U23</f>
        <v>0</v>
      </c>
      <c r="BL23" s="279">
        <f>'施設資源化量内訳'!V23</f>
        <v>0</v>
      </c>
      <c r="BM23" s="279">
        <f>'施設資源化量内訳'!W23</f>
        <v>0</v>
      </c>
      <c r="BN23" s="279">
        <f>'施設資源化量内訳'!X23</f>
        <v>0</v>
      </c>
      <c r="BO23" s="279">
        <f t="shared" si="21"/>
        <v>1552</v>
      </c>
      <c r="BP23" s="279">
        <v>1487</v>
      </c>
      <c r="BQ23" s="279">
        <v>0</v>
      </c>
      <c r="BR23" s="279">
        <v>0</v>
      </c>
      <c r="BS23" s="279">
        <v>12</v>
      </c>
      <c r="BT23" s="279">
        <v>19</v>
      </c>
      <c r="BU23" s="279">
        <v>0</v>
      </c>
      <c r="BV23" s="279">
        <v>0</v>
      </c>
      <c r="BW23" s="279">
        <v>0</v>
      </c>
      <c r="BX23" s="279">
        <v>0</v>
      </c>
      <c r="BY23" s="279">
        <v>34</v>
      </c>
      <c r="BZ23" s="279" t="s">
        <v>49</v>
      </c>
      <c r="CA23" s="279" t="s">
        <v>49</v>
      </c>
      <c r="CB23" s="279" t="s">
        <v>49</v>
      </c>
      <c r="CC23" s="279" t="s">
        <v>49</v>
      </c>
      <c r="CD23" s="279" t="s">
        <v>49</v>
      </c>
      <c r="CE23" s="279" t="s">
        <v>49</v>
      </c>
      <c r="CF23" s="279" t="s">
        <v>49</v>
      </c>
      <c r="CG23" s="279" t="s">
        <v>49</v>
      </c>
      <c r="CH23" s="279">
        <v>0</v>
      </c>
      <c r="CI23" s="279">
        <v>0</v>
      </c>
      <c r="CJ23" s="282" t="s">
        <v>51</v>
      </c>
    </row>
    <row r="24" spans="1:88" s="275" customFormat="1" ht="12" customHeight="1">
      <c r="A24" s="270" t="s">
        <v>502</v>
      </c>
      <c r="B24" s="271" t="s">
        <v>536</v>
      </c>
      <c r="C24" s="270" t="s">
        <v>537</v>
      </c>
      <c r="D24" s="279">
        <f>SUM(Y24,AT24,BO24)</f>
        <v>10035</v>
      </c>
      <c r="E24" s="279">
        <f>SUM(Z24,AU24,BP24)</f>
        <v>6335</v>
      </c>
      <c r="F24" s="279">
        <f>SUM(AA24,AV24,BQ24)</f>
        <v>47</v>
      </c>
      <c r="G24" s="279">
        <f>SUM(AB24,AW24,BR24)</f>
        <v>0</v>
      </c>
      <c r="H24" s="279">
        <f>SUM(AC24,AX24,BS24)</f>
        <v>1745</v>
      </c>
      <c r="I24" s="279">
        <f>SUM(AD24,AY24,BT24)</f>
        <v>1002</v>
      </c>
      <c r="J24" s="279">
        <f>SUM(AE24,AZ24,BU24)</f>
        <v>290</v>
      </c>
      <c r="K24" s="279">
        <f>SUM(AF24,BA24,BV24)</f>
        <v>0</v>
      </c>
      <c r="L24" s="279">
        <f>SUM(AG24,BB24,BW24)</f>
        <v>364</v>
      </c>
      <c r="M24" s="279">
        <f>SUM(AH24,BC24,BX24)</f>
        <v>10</v>
      </c>
      <c r="N24" s="279">
        <f>SUM(AI24,BD24,BY24)</f>
        <v>161</v>
      </c>
      <c r="O24" s="279">
        <f>SUM(AJ24,BE24,BZ24)</f>
        <v>0</v>
      </c>
      <c r="P24" s="279">
        <f>SUM(AK24,BF24,CA24)</f>
        <v>0</v>
      </c>
      <c r="Q24" s="279">
        <f>SUM(AL24,BG24,CB24)</f>
        <v>0</v>
      </c>
      <c r="R24" s="279">
        <f>SUM(AM24,BH24,CC24)</f>
        <v>0</v>
      </c>
      <c r="S24" s="279">
        <f t="shared" si="14"/>
        <v>0</v>
      </c>
      <c r="T24" s="279">
        <f t="shared" si="15"/>
        <v>0</v>
      </c>
      <c r="U24" s="279">
        <f t="shared" si="16"/>
        <v>0</v>
      </c>
      <c r="V24" s="279">
        <f t="shared" si="17"/>
        <v>0</v>
      </c>
      <c r="W24" s="279">
        <f t="shared" si="18"/>
        <v>27</v>
      </c>
      <c r="X24" s="279">
        <f t="shared" si="19"/>
        <v>54</v>
      </c>
      <c r="Y24" s="279">
        <f t="shared" si="20"/>
        <v>518</v>
      </c>
      <c r="Z24" s="279">
        <v>411</v>
      </c>
      <c r="AA24" s="279">
        <v>47</v>
      </c>
      <c r="AB24" s="279">
        <v>0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33</v>
      </c>
      <c r="AJ24" s="279" t="s">
        <v>49</v>
      </c>
      <c r="AK24" s="279" t="s">
        <v>49</v>
      </c>
      <c r="AL24" s="279" t="s">
        <v>49</v>
      </c>
      <c r="AM24" s="279" t="s">
        <v>49</v>
      </c>
      <c r="AN24" s="279" t="s">
        <v>49</v>
      </c>
      <c r="AO24" s="279" t="s">
        <v>49</v>
      </c>
      <c r="AP24" s="279" t="s">
        <v>49</v>
      </c>
      <c r="AQ24" s="279" t="s">
        <v>49</v>
      </c>
      <c r="AR24" s="279">
        <v>27</v>
      </c>
      <c r="AS24" s="279">
        <v>0</v>
      </c>
      <c r="AT24" s="279">
        <f>'施設資源化量内訳'!D24</f>
        <v>1367</v>
      </c>
      <c r="AU24" s="279">
        <f>'施設資源化量内訳'!E24</f>
        <v>0</v>
      </c>
      <c r="AV24" s="279">
        <f>'施設資源化量内訳'!F24</f>
        <v>0</v>
      </c>
      <c r="AW24" s="279">
        <f>'施設資源化量内訳'!G24</f>
        <v>0</v>
      </c>
      <c r="AX24" s="279">
        <f>'施設資源化量内訳'!H24</f>
        <v>1123</v>
      </c>
      <c r="AY24" s="279">
        <f>'施設資源化量内訳'!I24</f>
        <v>229</v>
      </c>
      <c r="AZ24" s="279">
        <f>'施設資源化量内訳'!J24</f>
        <v>0</v>
      </c>
      <c r="BA24" s="279">
        <f>'施設資源化量内訳'!K24</f>
        <v>0</v>
      </c>
      <c r="BB24" s="279">
        <f>'施設資源化量内訳'!L24</f>
        <v>0</v>
      </c>
      <c r="BC24" s="279">
        <f>'施設資源化量内訳'!M24</f>
        <v>10</v>
      </c>
      <c r="BD24" s="279">
        <f>'施設資源化量内訳'!N24</f>
        <v>0</v>
      </c>
      <c r="BE24" s="279">
        <f>'施設資源化量内訳'!O24</f>
        <v>0</v>
      </c>
      <c r="BF24" s="279">
        <f>'施設資源化量内訳'!P24</f>
        <v>0</v>
      </c>
      <c r="BG24" s="279">
        <f>'施設資源化量内訳'!Q24</f>
        <v>0</v>
      </c>
      <c r="BH24" s="279">
        <f>'施設資源化量内訳'!R24</f>
        <v>0</v>
      </c>
      <c r="BI24" s="279">
        <f>'施設資源化量内訳'!S24</f>
        <v>0</v>
      </c>
      <c r="BJ24" s="279">
        <f>'施設資源化量内訳'!T24</f>
        <v>0</v>
      </c>
      <c r="BK24" s="279">
        <f>'施設資源化量内訳'!U24</f>
        <v>0</v>
      </c>
      <c r="BL24" s="279">
        <f>'施設資源化量内訳'!V24</f>
        <v>0</v>
      </c>
      <c r="BM24" s="279">
        <f>'施設資源化量内訳'!W24</f>
        <v>0</v>
      </c>
      <c r="BN24" s="279">
        <f>'施設資源化量内訳'!X24</f>
        <v>5</v>
      </c>
      <c r="BO24" s="279">
        <f t="shared" si="21"/>
        <v>8150</v>
      </c>
      <c r="BP24" s="279">
        <v>5924</v>
      </c>
      <c r="BQ24" s="279">
        <v>0</v>
      </c>
      <c r="BR24" s="279">
        <v>0</v>
      </c>
      <c r="BS24" s="279">
        <v>622</v>
      </c>
      <c r="BT24" s="279">
        <v>773</v>
      </c>
      <c r="BU24" s="279">
        <v>290</v>
      </c>
      <c r="BV24" s="279">
        <v>0</v>
      </c>
      <c r="BW24" s="279">
        <v>364</v>
      </c>
      <c r="BX24" s="279">
        <v>0</v>
      </c>
      <c r="BY24" s="279">
        <v>128</v>
      </c>
      <c r="BZ24" s="279" t="s">
        <v>49</v>
      </c>
      <c r="CA24" s="279" t="s">
        <v>49</v>
      </c>
      <c r="CB24" s="279" t="s">
        <v>49</v>
      </c>
      <c r="CC24" s="279" t="s">
        <v>49</v>
      </c>
      <c r="CD24" s="279" t="s">
        <v>49</v>
      </c>
      <c r="CE24" s="279" t="s">
        <v>49</v>
      </c>
      <c r="CF24" s="279" t="s">
        <v>49</v>
      </c>
      <c r="CG24" s="279" t="s">
        <v>49</v>
      </c>
      <c r="CH24" s="279">
        <v>0</v>
      </c>
      <c r="CI24" s="279">
        <v>49</v>
      </c>
      <c r="CJ24" s="282" t="s">
        <v>50</v>
      </c>
    </row>
    <row r="25" spans="1:88" s="275" customFormat="1" ht="12" customHeight="1">
      <c r="A25" s="270" t="s">
        <v>502</v>
      </c>
      <c r="B25" s="271" t="s">
        <v>538</v>
      </c>
      <c r="C25" s="270" t="s">
        <v>539</v>
      </c>
      <c r="D25" s="279">
        <f aca="true" t="shared" si="22" ref="D25:R41">SUM(Y25,AT25,BO25)</f>
        <v>12323</v>
      </c>
      <c r="E25" s="279">
        <f t="shared" si="22"/>
        <v>1200</v>
      </c>
      <c r="F25" s="279">
        <f t="shared" si="22"/>
        <v>0</v>
      </c>
      <c r="G25" s="279">
        <f t="shared" si="22"/>
        <v>0</v>
      </c>
      <c r="H25" s="279">
        <f t="shared" si="22"/>
        <v>656</v>
      </c>
      <c r="I25" s="279">
        <f t="shared" si="22"/>
        <v>438</v>
      </c>
      <c r="J25" s="279">
        <f t="shared" si="22"/>
        <v>256</v>
      </c>
      <c r="K25" s="279">
        <f t="shared" si="22"/>
        <v>0</v>
      </c>
      <c r="L25" s="279">
        <f t="shared" si="22"/>
        <v>0</v>
      </c>
      <c r="M25" s="279">
        <f t="shared" si="22"/>
        <v>0</v>
      </c>
      <c r="N25" s="279">
        <f t="shared" si="22"/>
        <v>10</v>
      </c>
      <c r="O25" s="279">
        <f t="shared" si="22"/>
        <v>0</v>
      </c>
      <c r="P25" s="279">
        <f t="shared" si="22"/>
        <v>0</v>
      </c>
      <c r="Q25" s="279">
        <f t="shared" si="22"/>
        <v>0</v>
      </c>
      <c r="R25" s="279">
        <f t="shared" si="22"/>
        <v>9763</v>
      </c>
      <c r="S25" s="279">
        <f t="shared" si="14"/>
        <v>0</v>
      </c>
      <c r="T25" s="279">
        <f t="shared" si="15"/>
        <v>0</v>
      </c>
      <c r="U25" s="279">
        <f t="shared" si="16"/>
        <v>0</v>
      </c>
      <c r="V25" s="279">
        <f t="shared" si="17"/>
        <v>0</v>
      </c>
      <c r="W25" s="279">
        <f t="shared" si="18"/>
        <v>0</v>
      </c>
      <c r="X25" s="279">
        <f t="shared" si="19"/>
        <v>0</v>
      </c>
      <c r="Y25" s="279">
        <f t="shared" si="20"/>
        <v>0</v>
      </c>
      <c r="Z25" s="279">
        <v>0</v>
      </c>
      <c r="AA25" s="279">
        <v>0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49</v>
      </c>
      <c r="AK25" s="279" t="s">
        <v>49</v>
      </c>
      <c r="AL25" s="279" t="s">
        <v>49</v>
      </c>
      <c r="AM25" s="279" t="s">
        <v>49</v>
      </c>
      <c r="AN25" s="279" t="s">
        <v>49</v>
      </c>
      <c r="AO25" s="279" t="s">
        <v>49</v>
      </c>
      <c r="AP25" s="279" t="s">
        <v>49</v>
      </c>
      <c r="AQ25" s="279" t="s">
        <v>49</v>
      </c>
      <c r="AR25" s="279">
        <v>0</v>
      </c>
      <c r="AS25" s="279">
        <v>0</v>
      </c>
      <c r="AT25" s="279">
        <f>'施設資源化量内訳'!D25</f>
        <v>11046</v>
      </c>
      <c r="AU25" s="279">
        <f>'施設資源化量内訳'!E25</f>
        <v>444</v>
      </c>
      <c r="AV25" s="279">
        <f>'施設資源化量内訳'!F25</f>
        <v>0</v>
      </c>
      <c r="AW25" s="279">
        <f>'施設資源化量内訳'!G25</f>
        <v>0</v>
      </c>
      <c r="AX25" s="279">
        <f>'施設資源化量内訳'!H25</f>
        <v>517</v>
      </c>
      <c r="AY25" s="279">
        <f>'施設資源化量内訳'!I25</f>
        <v>188</v>
      </c>
      <c r="AZ25" s="279">
        <f>'施設資源化量内訳'!J25</f>
        <v>134</v>
      </c>
      <c r="BA25" s="279">
        <f>'施設資源化量内訳'!K25</f>
        <v>0</v>
      </c>
      <c r="BB25" s="279">
        <f>'施設資源化量内訳'!L25</f>
        <v>0</v>
      </c>
      <c r="BC25" s="279">
        <f>'施設資源化量内訳'!M25</f>
        <v>0</v>
      </c>
      <c r="BD25" s="279">
        <f>'施設資源化量内訳'!N25</f>
        <v>0</v>
      </c>
      <c r="BE25" s="279">
        <f>'施設資源化量内訳'!O25</f>
        <v>0</v>
      </c>
      <c r="BF25" s="279">
        <f>'施設資源化量内訳'!P25</f>
        <v>0</v>
      </c>
      <c r="BG25" s="279">
        <f>'施設資源化量内訳'!Q25</f>
        <v>0</v>
      </c>
      <c r="BH25" s="279">
        <f>'施設資源化量内訳'!R25</f>
        <v>9763</v>
      </c>
      <c r="BI25" s="279">
        <f>'施設資源化量内訳'!S25</f>
        <v>0</v>
      </c>
      <c r="BJ25" s="279">
        <f>'施設資源化量内訳'!T25</f>
        <v>0</v>
      </c>
      <c r="BK25" s="279">
        <f>'施設資源化量内訳'!U25</f>
        <v>0</v>
      </c>
      <c r="BL25" s="279">
        <f>'施設資源化量内訳'!V25</f>
        <v>0</v>
      </c>
      <c r="BM25" s="279">
        <f>'施設資源化量内訳'!W25</f>
        <v>0</v>
      </c>
      <c r="BN25" s="279">
        <f>'施設資源化量内訳'!X25</f>
        <v>0</v>
      </c>
      <c r="BO25" s="279">
        <f t="shared" si="21"/>
        <v>1277</v>
      </c>
      <c r="BP25" s="279">
        <v>756</v>
      </c>
      <c r="BQ25" s="279">
        <v>0</v>
      </c>
      <c r="BR25" s="279">
        <v>0</v>
      </c>
      <c r="BS25" s="279">
        <v>139</v>
      </c>
      <c r="BT25" s="279">
        <v>250</v>
      </c>
      <c r="BU25" s="279">
        <v>122</v>
      </c>
      <c r="BV25" s="279">
        <v>0</v>
      </c>
      <c r="BW25" s="279">
        <v>0</v>
      </c>
      <c r="BX25" s="279">
        <v>0</v>
      </c>
      <c r="BY25" s="279">
        <v>10</v>
      </c>
      <c r="BZ25" s="279" t="s">
        <v>49</v>
      </c>
      <c r="CA25" s="279" t="s">
        <v>49</v>
      </c>
      <c r="CB25" s="279" t="s">
        <v>49</v>
      </c>
      <c r="CC25" s="279" t="s">
        <v>49</v>
      </c>
      <c r="CD25" s="279" t="s">
        <v>49</v>
      </c>
      <c r="CE25" s="279" t="s">
        <v>49</v>
      </c>
      <c r="CF25" s="279" t="s">
        <v>49</v>
      </c>
      <c r="CG25" s="279" t="s">
        <v>49</v>
      </c>
      <c r="CH25" s="279">
        <v>0</v>
      </c>
      <c r="CI25" s="279">
        <v>0</v>
      </c>
      <c r="CJ25" s="282" t="s">
        <v>51</v>
      </c>
    </row>
    <row r="26" spans="1:88" s="275" customFormat="1" ht="12" customHeight="1">
      <c r="A26" s="270" t="s">
        <v>502</v>
      </c>
      <c r="B26" s="271" t="s">
        <v>540</v>
      </c>
      <c r="C26" s="270" t="s">
        <v>541</v>
      </c>
      <c r="D26" s="279">
        <f t="shared" si="22"/>
        <v>2949</v>
      </c>
      <c r="E26" s="279">
        <f t="shared" si="22"/>
        <v>580</v>
      </c>
      <c r="F26" s="279">
        <f t="shared" si="22"/>
        <v>2</v>
      </c>
      <c r="G26" s="279">
        <f t="shared" si="22"/>
        <v>0</v>
      </c>
      <c r="H26" s="279">
        <f t="shared" si="22"/>
        <v>349</v>
      </c>
      <c r="I26" s="279">
        <f t="shared" si="22"/>
        <v>156</v>
      </c>
      <c r="J26" s="279">
        <f t="shared" si="22"/>
        <v>112</v>
      </c>
      <c r="K26" s="279">
        <f t="shared" si="22"/>
        <v>0</v>
      </c>
      <c r="L26" s="279">
        <f t="shared" si="22"/>
        <v>440</v>
      </c>
      <c r="M26" s="279">
        <f t="shared" si="22"/>
        <v>0</v>
      </c>
      <c r="N26" s="279">
        <f t="shared" si="22"/>
        <v>103</v>
      </c>
      <c r="O26" s="279">
        <f t="shared" si="22"/>
        <v>0</v>
      </c>
      <c r="P26" s="279">
        <f t="shared" si="22"/>
        <v>0</v>
      </c>
      <c r="Q26" s="279">
        <f t="shared" si="22"/>
        <v>1207</v>
      </c>
      <c r="R26" s="279">
        <f t="shared" si="22"/>
        <v>0</v>
      </c>
      <c r="S26" s="279">
        <f t="shared" si="14"/>
        <v>0</v>
      </c>
      <c r="T26" s="279">
        <f t="shared" si="15"/>
        <v>0</v>
      </c>
      <c r="U26" s="279">
        <f t="shared" si="16"/>
        <v>0</v>
      </c>
      <c r="V26" s="279">
        <f t="shared" si="17"/>
        <v>0</v>
      </c>
      <c r="W26" s="279">
        <f t="shared" si="18"/>
        <v>0</v>
      </c>
      <c r="X26" s="279">
        <f t="shared" si="19"/>
        <v>0</v>
      </c>
      <c r="Y26" s="279">
        <f t="shared" si="20"/>
        <v>0</v>
      </c>
      <c r="Z26" s="279">
        <v>0</v>
      </c>
      <c r="AA26" s="279">
        <v>0</v>
      </c>
      <c r="AB26" s="279">
        <v>0</v>
      </c>
      <c r="AC26" s="279">
        <v>0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49</v>
      </c>
      <c r="AK26" s="279" t="s">
        <v>49</v>
      </c>
      <c r="AL26" s="279" t="s">
        <v>49</v>
      </c>
      <c r="AM26" s="279" t="s">
        <v>49</v>
      </c>
      <c r="AN26" s="279" t="s">
        <v>49</v>
      </c>
      <c r="AO26" s="279" t="s">
        <v>49</v>
      </c>
      <c r="AP26" s="279" t="s">
        <v>49</v>
      </c>
      <c r="AQ26" s="279" t="s">
        <v>49</v>
      </c>
      <c r="AR26" s="279">
        <v>0</v>
      </c>
      <c r="AS26" s="279">
        <v>0</v>
      </c>
      <c r="AT26" s="279">
        <f>'施設資源化量内訳'!D26</f>
        <v>2855</v>
      </c>
      <c r="AU26" s="279">
        <f>'施設資源化量内訳'!E26</f>
        <v>502</v>
      </c>
      <c r="AV26" s="279">
        <f>'施設資源化量内訳'!F26</f>
        <v>2</v>
      </c>
      <c r="AW26" s="279">
        <f>'施設資源化量内訳'!G26</f>
        <v>0</v>
      </c>
      <c r="AX26" s="279">
        <f>'施設資源化量内訳'!H26</f>
        <v>336</v>
      </c>
      <c r="AY26" s="279">
        <f>'施設資源化量内訳'!I26</f>
        <v>154</v>
      </c>
      <c r="AZ26" s="279">
        <f>'施設資源化量内訳'!J26</f>
        <v>111</v>
      </c>
      <c r="BA26" s="279">
        <f>'施設資源化量内訳'!K26</f>
        <v>0</v>
      </c>
      <c r="BB26" s="279">
        <f>'施設資源化量内訳'!L26</f>
        <v>440</v>
      </c>
      <c r="BC26" s="279">
        <f>'施設資源化量内訳'!M26</f>
        <v>0</v>
      </c>
      <c r="BD26" s="279">
        <f>'施設資源化量内訳'!N26</f>
        <v>103</v>
      </c>
      <c r="BE26" s="279">
        <f>'施設資源化量内訳'!O26</f>
        <v>0</v>
      </c>
      <c r="BF26" s="279">
        <f>'施設資源化量内訳'!P26</f>
        <v>0</v>
      </c>
      <c r="BG26" s="279">
        <f>'施設資源化量内訳'!Q26</f>
        <v>1207</v>
      </c>
      <c r="BH26" s="279">
        <f>'施設資源化量内訳'!R26</f>
        <v>0</v>
      </c>
      <c r="BI26" s="279">
        <f>'施設資源化量内訳'!S26</f>
        <v>0</v>
      </c>
      <c r="BJ26" s="279">
        <f>'施設資源化量内訳'!T26</f>
        <v>0</v>
      </c>
      <c r="BK26" s="279">
        <f>'施設資源化量内訳'!U26</f>
        <v>0</v>
      </c>
      <c r="BL26" s="279">
        <f>'施設資源化量内訳'!V26</f>
        <v>0</v>
      </c>
      <c r="BM26" s="279">
        <f>'施設資源化量内訳'!W26</f>
        <v>0</v>
      </c>
      <c r="BN26" s="279">
        <f>'施設資源化量内訳'!X26</f>
        <v>0</v>
      </c>
      <c r="BO26" s="279">
        <f t="shared" si="21"/>
        <v>94</v>
      </c>
      <c r="BP26" s="279">
        <v>78</v>
      </c>
      <c r="BQ26" s="279">
        <v>0</v>
      </c>
      <c r="BR26" s="279">
        <v>0</v>
      </c>
      <c r="BS26" s="279">
        <v>13</v>
      </c>
      <c r="BT26" s="279">
        <v>2</v>
      </c>
      <c r="BU26" s="279">
        <v>1</v>
      </c>
      <c r="BV26" s="279">
        <v>0</v>
      </c>
      <c r="BW26" s="279">
        <v>0</v>
      </c>
      <c r="BX26" s="279">
        <v>0</v>
      </c>
      <c r="BY26" s="279">
        <v>0</v>
      </c>
      <c r="BZ26" s="279" t="s">
        <v>49</v>
      </c>
      <c r="CA26" s="279" t="s">
        <v>49</v>
      </c>
      <c r="CB26" s="279" t="s">
        <v>49</v>
      </c>
      <c r="CC26" s="279" t="s">
        <v>49</v>
      </c>
      <c r="CD26" s="279" t="s">
        <v>49</v>
      </c>
      <c r="CE26" s="279" t="s">
        <v>49</v>
      </c>
      <c r="CF26" s="279" t="s">
        <v>49</v>
      </c>
      <c r="CG26" s="279" t="s">
        <v>49</v>
      </c>
      <c r="CH26" s="279">
        <v>0</v>
      </c>
      <c r="CI26" s="279">
        <v>0</v>
      </c>
      <c r="CJ26" s="282" t="s">
        <v>51</v>
      </c>
    </row>
    <row r="27" spans="1:88" s="275" customFormat="1" ht="12" customHeight="1">
      <c r="A27" s="270" t="s">
        <v>502</v>
      </c>
      <c r="B27" s="271" t="s">
        <v>542</v>
      </c>
      <c r="C27" s="270" t="s">
        <v>543</v>
      </c>
      <c r="D27" s="279">
        <f t="shared" si="22"/>
        <v>4044</v>
      </c>
      <c r="E27" s="279">
        <f t="shared" si="22"/>
        <v>2238</v>
      </c>
      <c r="F27" s="279">
        <f t="shared" si="22"/>
        <v>13</v>
      </c>
      <c r="G27" s="279">
        <f t="shared" si="22"/>
        <v>0</v>
      </c>
      <c r="H27" s="279">
        <f t="shared" si="22"/>
        <v>424</v>
      </c>
      <c r="I27" s="279">
        <f t="shared" si="22"/>
        <v>445</v>
      </c>
      <c r="J27" s="279">
        <f t="shared" si="22"/>
        <v>25</v>
      </c>
      <c r="K27" s="279">
        <f t="shared" si="22"/>
        <v>4</v>
      </c>
      <c r="L27" s="279">
        <f t="shared" si="22"/>
        <v>0</v>
      </c>
      <c r="M27" s="279">
        <f t="shared" si="22"/>
        <v>0</v>
      </c>
      <c r="N27" s="279">
        <f t="shared" si="22"/>
        <v>194</v>
      </c>
      <c r="O27" s="279">
        <f t="shared" si="22"/>
        <v>3</v>
      </c>
      <c r="P27" s="279">
        <f t="shared" si="22"/>
        <v>0</v>
      </c>
      <c r="Q27" s="279">
        <f t="shared" si="22"/>
        <v>541</v>
      </c>
      <c r="R27" s="279">
        <f t="shared" si="22"/>
        <v>0</v>
      </c>
      <c r="S27" s="279">
        <f t="shared" si="14"/>
        <v>0</v>
      </c>
      <c r="T27" s="279">
        <f t="shared" si="15"/>
        <v>0</v>
      </c>
      <c r="U27" s="279">
        <f t="shared" si="16"/>
        <v>0</v>
      </c>
      <c r="V27" s="279">
        <f t="shared" si="17"/>
        <v>0</v>
      </c>
      <c r="W27" s="279">
        <f t="shared" si="18"/>
        <v>0</v>
      </c>
      <c r="X27" s="279">
        <f t="shared" si="19"/>
        <v>157</v>
      </c>
      <c r="Y27" s="279">
        <f t="shared" si="20"/>
        <v>1377</v>
      </c>
      <c r="Z27" s="279">
        <v>1189</v>
      </c>
      <c r="AA27" s="279">
        <v>1</v>
      </c>
      <c r="AB27" s="279">
        <v>0</v>
      </c>
      <c r="AC27" s="279">
        <v>0</v>
      </c>
      <c r="AD27" s="279">
        <v>0</v>
      </c>
      <c r="AE27" s="279">
        <v>0</v>
      </c>
      <c r="AF27" s="279">
        <v>0</v>
      </c>
      <c r="AG27" s="279">
        <v>0</v>
      </c>
      <c r="AH27" s="279">
        <v>0</v>
      </c>
      <c r="AI27" s="279">
        <v>187</v>
      </c>
      <c r="AJ27" s="279" t="s">
        <v>49</v>
      </c>
      <c r="AK27" s="279" t="s">
        <v>49</v>
      </c>
      <c r="AL27" s="279" t="s">
        <v>49</v>
      </c>
      <c r="AM27" s="279" t="s">
        <v>49</v>
      </c>
      <c r="AN27" s="279" t="s">
        <v>49</v>
      </c>
      <c r="AO27" s="279" t="s">
        <v>49</v>
      </c>
      <c r="AP27" s="279" t="s">
        <v>49</v>
      </c>
      <c r="AQ27" s="279" t="s">
        <v>49</v>
      </c>
      <c r="AR27" s="279">
        <v>0</v>
      </c>
      <c r="AS27" s="279">
        <v>0</v>
      </c>
      <c r="AT27" s="279">
        <f>'施設資源化量内訳'!D27</f>
        <v>1553</v>
      </c>
      <c r="AU27" s="279">
        <f>'施設資源化量内訳'!E27</f>
        <v>0</v>
      </c>
      <c r="AV27" s="279">
        <f>'施設資源化量内訳'!F27</f>
        <v>0</v>
      </c>
      <c r="AW27" s="279">
        <f>'施設資源化量内訳'!G27</f>
        <v>0</v>
      </c>
      <c r="AX27" s="279">
        <f>'施設資源化量内訳'!H27</f>
        <v>409</v>
      </c>
      <c r="AY27" s="279">
        <f>'施設資源化量内訳'!I27</f>
        <v>443</v>
      </c>
      <c r="AZ27" s="279">
        <f>'施設資源化量内訳'!J27</f>
        <v>0</v>
      </c>
      <c r="BA27" s="279">
        <f>'施設資源化量内訳'!K27</f>
        <v>0</v>
      </c>
      <c r="BB27" s="279">
        <f>'施設資源化量内訳'!L27</f>
        <v>0</v>
      </c>
      <c r="BC27" s="279">
        <f>'施設資源化量内訳'!M27</f>
        <v>0</v>
      </c>
      <c r="BD27" s="279">
        <f>'施設資源化量内訳'!N27</f>
        <v>0</v>
      </c>
      <c r="BE27" s="279">
        <f>'施設資源化量内訳'!O27</f>
        <v>3</v>
      </c>
      <c r="BF27" s="279">
        <f>'施設資源化量内訳'!P27</f>
        <v>0</v>
      </c>
      <c r="BG27" s="279">
        <f>'施設資源化量内訳'!Q27</f>
        <v>541</v>
      </c>
      <c r="BH27" s="279">
        <f>'施設資源化量内訳'!R27</f>
        <v>0</v>
      </c>
      <c r="BI27" s="279">
        <f>'施設資源化量内訳'!S27</f>
        <v>0</v>
      </c>
      <c r="BJ27" s="279">
        <f>'施設資源化量内訳'!T27</f>
        <v>0</v>
      </c>
      <c r="BK27" s="279">
        <f>'施設資源化量内訳'!U27</f>
        <v>0</v>
      </c>
      <c r="BL27" s="279">
        <f>'施設資源化量内訳'!V27</f>
        <v>0</v>
      </c>
      <c r="BM27" s="279">
        <f>'施設資源化量内訳'!W27</f>
        <v>0</v>
      </c>
      <c r="BN27" s="279">
        <f>'施設資源化量内訳'!X27</f>
        <v>157</v>
      </c>
      <c r="BO27" s="279">
        <f t="shared" si="21"/>
        <v>1114</v>
      </c>
      <c r="BP27" s="279">
        <v>1049</v>
      </c>
      <c r="BQ27" s="279">
        <v>12</v>
      </c>
      <c r="BR27" s="279">
        <v>0</v>
      </c>
      <c r="BS27" s="279">
        <v>15</v>
      </c>
      <c r="BT27" s="279">
        <v>2</v>
      </c>
      <c r="BU27" s="279">
        <v>25</v>
      </c>
      <c r="BV27" s="279">
        <v>4</v>
      </c>
      <c r="BW27" s="279">
        <v>0</v>
      </c>
      <c r="BX27" s="279">
        <v>0</v>
      </c>
      <c r="BY27" s="279">
        <v>7</v>
      </c>
      <c r="BZ27" s="279" t="s">
        <v>49</v>
      </c>
      <c r="CA27" s="279" t="s">
        <v>49</v>
      </c>
      <c r="CB27" s="279" t="s">
        <v>49</v>
      </c>
      <c r="CC27" s="279" t="s">
        <v>49</v>
      </c>
      <c r="CD27" s="279" t="s">
        <v>49</v>
      </c>
      <c r="CE27" s="279" t="s">
        <v>49</v>
      </c>
      <c r="CF27" s="279" t="s">
        <v>49</v>
      </c>
      <c r="CG27" s="279" t="s">
        <v>49</v>
      </c>
      <c r="CH27" s="279">
        <v>0</v>
      </c>
      <c r="CI27" s="279">
        <v>0</v>
      </c>
      <c r="CJ27" s="282" t="s">
        <v>51</v>
      </c>
    </row>
    <row r="28" spans="1:88" s="275" customFormat="1" ht="12" customHeight="1">
      <c r="A28" s="270" t="s">
        <v>502</v>
      </c>
      <c r="B28" s="271" t="s">
        <v>544</v>
      </c>
      <c r="C28" s="270" t="s">
        <v>545</v>
      </c>
      <c r="D28" s="279">
        <f t="shared" si="22"/>
        <v>2608</v>
      </c>
      <c r="E28" s="279">
        <f t="shared" si="22"/>
        <v>1088</v>
      </c>
      <c r="F28" s="279">
        <f t="shared" si="22"/>
        <v>1</v>
      </c>
      <c r="G28" s="279">
        <f t="shared" si="22"/>
        <v>0</v>
      </c>
      <c r="H28" s="279">
        <f t="shared" si="22"/>
        <v>592</v>
      </c>
      <c r="I28" s="279">
        <f t="shared" si="22"/>
        <v>764</v>
      </c>
      <c r="J28" s="279">
        <f t="shared" si="22"/>
        <v>112</v>
      </c>
      <c r="K28" s="279">
        <f t="shared" si="22"/>
        <v>23</v>
      </c>
      <c r="L28" s="279">
        <f t="shared" si="22"/>
        <v>0</v>
      </c>
      <c r="M28" s="279">
        <f t="shared" si="22"/>
        <v>1</v>
      </c>
      <c r="N28" s="279">
        <f t="shared" si="22"/>
        <v>4</v>
      </c>
      <c r="O28" s="279">
        <f t="shared" si="22"/>
        <v>0</v>
      </c>
      <c r="P28" s="279">
        <f t="shared" si="22"/>
        <v>0</v>
      </c>
      <c r="Q28" s="279">
        <f t="shared" si="22"/>
        <v>23</v>
      </c>
      <c r="R28" s="279">
        <f t="shared" si="22"/>
        <v>0</v>
      </c>
      <c r="S28" s="279">
        <f t="shared" si="14"/>
        <v>0</v>
      </c>
      <c r="T28" s="279">
        <f t="shared" si="15"/>
        <v>0</v>
      </c>
      <c r="U28" s="279">
        <f t="shared" si="16"/>
        <v>0</v>
      </c>
      <c r="V28" s="279">
        <f t="shared" si="17"/>
        <v>0</v>
      </c>
      <c r="W28" s="279">
        <f t="shared" si="18"/>
        <v>0</v>
      </c>
      <c r="X28" s="279">
        <f t="shared" si="19"/>
        <v>0</v>
      </c>
      <c r="Y28" s="279">
        <f t="shared" si="20"/>
        <v>1580</v>
      </c>
      <c r="Z28" s="279">
        <v>767</v>
      </c>
      <c r="AA28" s="279">
        <v>0</v>
      </c>
      <c r="AB28" s="279">
        <v>0</v>
      </c>
      <c r="AC28" s="279">
        <v>0</v>
      </c>
      <c r="AD28" s="279">
        <v>681</v>
      </c>
      <c r="AE28" s="279">
        <v>109</v>
      </c>
      <c r="AF28" s="279">
        <v>23</v>
      </c>
      <c r="AG28" s="279">
        <v>0</v>
      </c>
      <c r="AH28" s="279">
        <v>0</v>
      </c>
      <c r="AI28" s="279">
        <v>0</v>
      </c>
      <c r="AJ28" s="279" t="s">
        <v>49</v>
      </c>
      <c r="AK28" s="279" t="s">
        <v>49</v>
      </c>
      <c r="AL28" s="279" t="s">
        <v>49</v>
      </c>
      <c r="AM28" s="279" t="s">
        <v>49</v>
      </c>
      <c r="AN28" s="279" t="s">
        <v>49</v>
      </c>
      <c r="AO28" s="279" t="s">
        <v>49</v>
      </c>
      <c r="AP28" s="279" t="s">
        <v>49</v>
      </c>
      <c r="AQ28" s="279" t="s">
        <v>49</v>
      </c>
      <c r="AR28" s="279">
        <v>0</v>
      </c>
      <c r="AS28" s="279">
        <v>0</v>
      </c>
      <c r="AT28" s="279">
        <f>'施設資源化量内訳'!D28</f>
        <v>645</v>
      </c>
      <c r="AU28" s="279">
        <f>'施設資源化量内訳'!E28</f>
        <v>0</v>
      </c>
      <c r="AV28" s="279">
        <f>'施設資源化量内訳'!F28</f>
        <v>0</v>
      </c>
      <c r="AW28" s="279">
        <f>'施設資源化量内訳'!G28</f>
        <v>0</v>
      </c>
      <c r="AX28" s="279">
        <f>'施設資源化量内訳'!H28</f>
        <v>585</v>
      </c>
      <c r="AY28" s="279">
        <f>'施設資源化量内訳'!I28</f>
        <v>34</v>
      </c>
      <c r="AZ28" s="279">
        <f>'施設資源化量内訳'!J28</f>
        <v>3</v>
      </c>
      <c r="BA28" s="279">
        <f>'施設資源化量内訳'!K28</f>
        <v>0</v>
      </c>
      <c r="BB28" s="279">
        <f>'施設資源化量内訳'!L28</f>
        <v>0</v>
      </c>
      <c r="BC28" s="279">
        <f>'施設資源化量内訳'!M28</f>
        <v>0</v>
      </c>
      <c r="BD28" s="279">
        <f>'施設資源化量内訳'!N28</f>
        <v>0</v>
      </c>
      <c r="BE28" s="279">
        <f>'施設資源化量内訳'!O28</f>
        <v>0</v>
      </c>
      <c r="BF28" s="279">
        <f>'施設資源化量内訳'!P28</f>
        <v>0</v>
      </c>
      <c r="BG28" s="279">
        <f>'施設資源化量内訳'!Q28</f>
        <v>23</v>
      </c>
      <c r="BH28" s="279">
        <f>'施設資源化量内訳'!R28</f>
        <v>0</v>
      </c>
      <c r="BI28" s="279">
        <f>'施設資源化量内訳'!S28</f>
        <v>0</v>
      </c>
      <c r="BJ28" s="279">
        <f>'施設資源化量内訳'!T28</f>
        <v>0</v>
      </c>
      <c r="BK28" s="279">
        <f>'施設資源化量内訳'!U28</f>
        <v>0</v>
      </c>
      <c r="BL28" s="279">
        <f>'施設資源化量内訳'!V28</f>
        <v>0</v>
      </c>
      <c r="BM28" s="279">
        <f>'施設資源化量内訳'!W28</f>
        <v>0</v>
      </c>
      <c r="BN28" s="279">
        <f>'施設資源化量内訳'!X28</f>
        <v>0</v>
      </c>
      <c r="BO28" s="279">
        <f t="shared" si="21"/>
        <v>383</v>
      </c>
      <c r="BP28" s="279">
        <v>321</v>
      </c>
      <c r="BQ28" s="279">
        <v>1</v>
      </c>
      <c r="BR28" s="279">
        <v>0</v>
      </c>
      <c r="BS28" s="279">
        <v>7</v>
      </c>
      <c r="BT28" s="279">
        <v>49</v>
      </c>
      <c r="BU28" s="279">
        <v>0</v>
      </c>
      <c r="BV28" s="279">
        <v>0</v>
      </c>
      <c r="BW28" s="279">
        <v>0</v>
      </c>
      <c r="BX28" s="279">
        <v>1</v>
      </c>
      <c r="BY28" s="279">
        <v>4</v>
      </c>
      <c r="BZ28" s="279" t="s">
        <v>49</v>
      </c>
      <c r="CA28" s="279" t="s">
        <v>49</v>
      </c>
      <c r="CB28" s="279" t="s">
        <v>49</v>
      </c>
      <c r="CC28" s="279" t="s">
        <v>49</v>
      </c>
      <c r="CD28" s="279" t="s">
        <v>49</v>
      </c>
      <c r="CE28" s="279" t="s">
        <v>49</v>
      </c>
      <c r="CF28" s="279" t="s">
        <v>49</v>
      </c>
      <c r="CG28" s="279" t="s">
        <v>49</v>
      </c>
      <c r="CH28" s="279">
        <v>0</v>
      </c>
      <c r="CI28" s="279">
        <v>0</v>
      </c>
      <c r="CJ28" s="282" t="s">
        <v>51</v>
      </c>
    </row>
    <row r="29" spans="1:88" s="275" customFormat="1" ht="12" customHeight="1">
      <c r="A29" s="270" t="s">
        <v>502</v>
      </c>
      <c r="B29" s="271" t="s">
        <v>546</v>
      </c>
      <c r="C29" s="270" t="s">
        <v>547</v>
      </c>
      <c r="D29" s="279">
        <f t="shared" si="22"/>
        <v>3047</v>
      </c>
      <c r="E29" s="279">
        <f t="shared" si="22"/>
        <v>1401</v>
      </c>
      <c r="F29" s="279">
        <f t="shared" si="22"/>
        <v>0</v>
      </c>
      <c r="G29" s="279">
        <f t="shared" si="22"/>
        <v>0</v>
      </c>
      <c r="H29" s="279">
        <f t="shared" si="22"/>
        <v>569</v>
      </c>
      <c r="I29" s="279">
        <f t="shared" si="22"/>
        <v>909</v>
      </c>
      <c r="J29" s="279">
        <f t="shared" si="22"/>
        <v>151</v>
      </c>
      <c r="K29" s="279">
        <f t="shared" si="22"/>
        <v>10</v>
      </c>
      <c r="L29" s="279">
        <f t="shared" si="22"/>
        <v>0</v>
      </c>
      <c r="M29" s="279">
        <f t="shared" si="22"/>
        <v>0</v>
      </c>
      <c r="N29" s="279">
        <f t="shared" si="22"/>
        <v>7</v>
      </c>
      <c r="O29" s="279">
        <f t="shared" si="22"/>
        <v>0</v>
      </c>
      <c r="P29" s="279">
        <f t="shared" si="22"/>
        <v>0</v>
      </c>
      <c r="Q29" s="279">
        <f t="shared" si="22"/>
        <v>0</v>
      </c>
      <c r="R29" s="279">
        <f t="shared" si="22"/>
        <v>0</v>
      </c>
      <c r="S29" s="279">
        <f t="shared" si="14"/>
        <v>0</v>
      </c>
      <c r="T29" s="279">
        <f t="shared" si="15"/>
        <v>0</v>
      </c>
      <c r="U29" s="279">
        <f t="shared" si="16"/>
        <v>0</v>
      </c>
      <c r="V29" s="279">
        <f t="shared" si="17"/>
        <v>0</v>
      </c>
      <c r="W29" s="279">
        <f t="shared" si="18"/>
        <v>0</v>
      </c>
      <c r="X29" s="279">
        <f t="shared" si="19"/>
        <v>0</v>
      </c>
      <c r="Y29" s="279">
        <f t="shared" si="20"/>
        <v>2002</v>
      </c>
      <c r="Z29" s="279">
        <v>947</v>
      </c>
      <c r="AA29" s="279">
        <v>0</v>
      </c>
      <c r="AB29" s="279">
        <v>0</v>
      </c>
      <c r="AC29" s="279">
        <v>0</v>
      </c>
      <c r="AD29" s="279">
        <v>894</v>
      </c>
      <c r="AE29" s="279">
        <v>151</v>
      </c>
      <c r="AF29" s="279">
        <v>10</v>
      </c>
      <c r="AG29" s="279">
        <v>0</v>
      </c>
      <c r="AH29" s="279">
        <v>0</v>
      </c>
      <c r="AI29" s="279">
        <v>0</v>
      </c>
      <c r="AJ29" s="279" t="s">
        <v>49</v>
      </c>
      <c r="AK29" s="279" t="s">
        <v>49</v>
      </c>
      <c r="AL29" s="279" t="s">
        <v>49</v>
      </c>
      <c r="AM29" s="279" t="s">
        <v>49</v>
      </c>
      <c r="AN29" s="279" t="s">
        <v>49</v>
      </c>
      <c r="AO29" s="279" t="s">
        <v>49</v>
      </c>
      <c r="AP29" s="279" t="s">
        <v>49</v>
      </c>
      <c r="AQ29" s="279" t="s">
        <v>49</v>
      </c>
      <c r="AR29" s="279">
        <v>0</v>
      </c>
      <c r="AS29" s="279">
        <v>0</v>
      </c>
      <c r="AT29" s="279">
        <f>'施設資源化量内訳'!D29</f>
        <v>562</v>
      </c>
      <c r="AU29" s="279">
        <f>'施設資源化量内訳'!E29</f>
        <v>0</v>
      </c>
      <c r="AV29" s="279">
        <f>'施設資源化量内訳'!F29</f>
        <v>0</v>
      </c>
      <c r="AW29" s="279">
        <f>'施設資源化量内訳'!G29</f>
        <v>0</v>
      </c>
      <c r="AX29" s="279">
        <f>'施設資源化量内訳'!H29</f>
        <v>562</v>
      </c>
      <c r="AY29" s="279">
        <f>'施設資源化量内訳'!I29</f>
        <v>0</v>
      </c>
      <c r="AZ29" s="279">
        <f>'施設資源化量内訳'!J29</f>
        <v>0</v>
      </c>
      <c r="BA29" s="279">
        <f>'施設資源化量内訳'!K29</f>
        <v>0</v>
      </c>
      <c r="BB29" s="279">
        <f>'施設資源化量内訳'!L29</f>
        <v>0</v>
      </c>
      <c r="BC29" s="279">
        <f>'施設資源化量内訳'!M29</f>
        <v>0</v>
      </c>
      <c r="BD29" s="279">
        <f>'施設資源化量内訳'!N29</f>
        <v>0</v>
      </c>
      <c r="BE29" s="279">
        <f>'施設資源化量内訳'!O29</f>
        <v>0</v>
      </c>
      <c r="BF29" s="279">
        <f>'施設資源化量内訳'!P29</f>
        <v>0</v>
      </c>
      <c r="BG29" s="279">
        <f>'施設資源化量内訳'!Q29</f>
        <v>0</v>
      </c>
      <c r="BH29" s="279">
        <f>'施設資源化量内訳'!R29</f>
        <v>0</v>
      </c>
      <c r="BI29" s="279">
        <f>'施設資源化量内訳'!S29</f>
        <v>0</v>
      </c>
      <c r="BJ29" s="279">
        <f>'施設資源化量内訳'!T29</f>
        <v>0</v>
      </c>
      <c r="BK29" s="279">
        <f>'施設資源化量内訳'!U29</f>
        <v>0</v>
      </c>
      <c r="BL29" s="279">
        <f>'施設資源化量内訳'!V29</f>
        <v>0</v>
      </c>
      <c r="BM29" s="279">
        <f>'施設資源化量内訳'!W29</f>
        <v>0</v>
      </c>
      <c r="BN29" s="279">
        <f>'施設資源化量内訳'!X29</f>
        <v>0</v>
      </c>
      <c r="BO29" s="279">
        <f t="shared" si="21"/>
        <v>483</v>
      </c>
      <c r="BP29" s="279">
        <v>454</v>
      </c>
      <c r="BQ29" s="279">
        <v>0</v>
      </c>
      <c r="BR29" s="279">
        <v>0</v>
      </c>
      <c r="BS29" s="279">
        <v>7</v>
      </c>
      <c r="BT29" s="279">
        <v>15</v>
      </c>
      <c r="BU29" s="279">
        <v>0</v>
      </c>
      <c r="BV29" s="279">
        <v>0</v>
      </c>
      <c r="BW29" s="279">
        <v>0</v>
      </c>
      <c r="BX29" s="279">
        <v>0</v>
      </c>
      <c r="BY29" s="279">
        <v>7</v>
      </c>
      <c r="BZ29" s="279" t="s">
        <v>49</v>
      </c>
      <c r="CA29" s="279" t="s">
        <v>49</v>
      </c>
      <c r="CB29" s="279" t="s">
        <v>49</v>
      </c>
      <c r="CC29" s="279" t="s">
        <v>49</v>
      </c>
      <c r="CD29" s="279" t="s">
        <v>49</v>
      </c>
      <c r="CE29" s="279" t="s">
        <v>49</v>
      </c>
      <c r="CF29" s="279" t="s">
        <v>49</v>
      </c>
      <c r="CG29" s="279" t="s">
        <v>49</v>
      </c>
      <c r="CH29" s="279">
        <v>0</v>
      </c>
      <c r="CI29" s="279">
        <v>0</v>
      </c>
      <c r="CJ29" s="282" t="s">
        <v>51</v>
      </c>
    </row>
    <row r="30" spans="1:88" s="275" customFormat="1" ht="12" customHeight="1">
      <c r="A30" s="270" t="s">
        <v>502</v>
      </c>
      <c r="B30" s="271" t="s">
        <v>548</v>
      </c>
      <c r="C30" s="270" t="s">
        <v>549</v>
      </c>
      <c r="D30" s="279">
        <f t="shared" si="22"/>
        <v>4990</v>
      </c>
      <c r="E30" s="279">
        <f t="shared" si="22"/>
        <v>1796</v>
      </c>
      <c r="F30" s="279">
        <f t="shared" si="22"/>
        <v>20</v>
      </c>
      <c r="G30" s="279">
        <f t="shared" si="22"/>
        <v>454</v>
      </c>
      <c r="H30" s="279">
        <f t="shared" si="22"/>
        <v>989</v>
      </c>
      <c r="I30" s="279">
        <f t="shared" si="22"/>
        <v>525</v>
      </c>
      <c r="J30" s="279">
        <f t="shared" si="22"/>
        <v>183</v>
      </c>
      <c r="K30" s="279">
        <f t="shared" si="22"/>
        <v>0</v>
      </c>
      <c r="L30" s="279">
        <f t="shared" si="22"/>
        <v>0</v>
      </c>
      <c r="M30" s="279">
        <f t="shared" si="22"/>
        <v>0</v>
      </c>
      <c r="N30" s="279">
        <f t="shared" si="22"/>
        <v>22</v>
      </c>
      <c r="O30" s="279">
        <f t="shared" si="22"/>
        <v>0</v>
      </c>
      <c r="P30" s="279">
        <f t="shared" si="22"/>
        <v>0</v>
      </c>
      <c r="Q30" s="279">
        <f t="shared" si="22"/>
        <v>977</v>
      </c>
      <c r="R30" s="279">
        <f t="shared" si="22"/>
        <v>0</v>
      </c>
      <c r="S30" s="279">
        <f t="shared" si="14"/>
        <v>0</v>
      </c>
      <c r="T30" s="279">
        <f t="shared" si="15"/>
        <v>0</v>
      </c>
      <c r="U30" s="279">
        <f t="shared" si="16"/>
        <v>0</v>
      </c>
      <c r="V30" s="279">
        <f t="shared" si="17"/>
        <v>0</v>
      </c>
      <c r="W30" s="279">
        <f t="shared" si="18"/>
        <v>0</v>
      </c>
      <c r="X30" s="279">
        <f t="shared" si="19"/>
        <v>24</v>
      </c>
      <c r="Y30" s="279">
        <f t="shared" si="20"/>
        <v>2810</v>
      </c>
      <c r="Z30" s="279">
        <v>1628</v>
      </c>
      <c r="AA30" s="279">
        <v>2</v>
      </c>
      <c r="AB30" s="279">
        <v>406</v>
      </c>
      <c r="AC30" s="279">
        <v>214</v>
      </c>
      <c r="AD30" s="279">
        <v>520</v>
      </c>
      <c r="AE30" s="279">
        <v>0</v>
      </c>
      <c r="AF30" s="279">
        <v>0</v>
      </c>
      <c r="AG30" s="279">
        <v>0</v>
      </c>
      <c r="AH30" s="279">
        <v>0</v>
      </c>
      <c r="AI30" s="279">
        <v>22</v>
      </c>
      <c r="AJ30" s="279" t="s">
        <v>49</v>
      </c>
      <c r="AK30" s="279" t="s">
        <v>49</v>
      </c>
      <c r="AL30" s="279" t="s">
        <v>49</v>
      </c>
      <c r="AM30" s="279" t="s">
        <v>49</v>
      </c>
      <c r="AN30" s="279" t="s">
        <v>49</v>
      </c>
      <c r="AO30" s="279" t="s">
        <v>49</v>
      </c>
      <c r="AP30" s="279" t="s">
        <v>49</v>
      </c>
      <c r="AQ30" s="279" t="s">
        <v>49</v>
      </c>
      <c r="AR30" s="279">
        <v>0</v>
      </c>
      <c r="AS30" s="279">
        <v>18</v>
      </c>
      <c r="AT30" s="279">
        <f>'施設資源化量内訳'!D30</f>
        <v>1926</v>
      </c>
      <c r="AU30" s="279">
        <f>'施設資源化量内訳'!E30</f>
        <v>0</v>
      </c>
      <c r="AV30" s="279">
        <f>'施設資源化量内訳'!F30</f>
        <v>0</v>
      </c>
      <c r="AW30" s="279">
        <f>'施設資源化量内訳'!G30</f>
        <v>0</v>
      </c>
      <c r="AX30" s="279">
        <f>'施設資源化量内訳'!H30</f>
        <v>768</v>
      </c>
      <c r="AY30" s="279">
        <f>'施設資源化量内訳'!I30</f>
        <v>0</v>
      </c>
      <c r="AZ30" s="279">
        <f>'施設資源化量内訳'!J30</f>
        <v>180</v>
      </c>
      <c r="BA30" s="279">
        <f>'施設資源化量内訳'!K30</f>
        <v>0</v>
      </c>
      <c r="BB30" s="279">
        <f>'施設資源化量内訳'!L30</f>
        <v>0</v>
      </c>
      <c r="BC30" s="279">
        <f>'施設資源化量内訳'!M30</f>
        <v>0</v>
      </c>
      <c r="BD30" s="279">
        <f>'施設資源化量内訳'!N30</f>
        <v>0</v>
      </c>
      <c r="BE30" s="279">
        <f>'施設資源化量内訳'!O30</f>
        <v>0</v>
      </c>
      <c r="BF30" s="279">
        <f>'施設資源化量内訳'!P30</f>
        <v>0</v>
      </c>
      <c r="BG30" s="279">
        <f>'施設資源化量内訳'!Q30</f>
        <v>977</v>
      </c>
      <c r="BH30" s="279">
        <f>'施設資源化量内訳'!R30</f>
        <v>0</v>
      </c>
      <c r="BI30" s="279">
        <f>'施設資源化量内訳'!S30</f>
        <v>0</v>
      </c>
      <c r="BJ30" s="279">
        <f>'施設資源化量内訳'!T30</f>
        <v>0</v>
      </c>
      <c r="BK30" s="279">
        <f>'施設資源化量内訳'!U30</f>
        <v>0</v>
      </c>
      <c r="BL30" s="279">
        <f>'施設資源化量内訳'!V30</f>
        <v>0</v>
      </c>
      <c r="BM30" s="279">
        <f>'施設資源化量内訳'!W30</f>
        <v>0</v>
      </c>
      <c r="BN30" s="279">
        <f>'施設資源化量内訳'!X30</f>
        <v>1</v>
      </c>
      <c r="BO30" s="279">
        <f t="shared" si="21"/>
        <v>254</v>
      </c>
      <c r="BP30" s="279">
        <v>168</v>
      </c>
      <c r="BQ30" s="279">
        <v>18</v>
      </c>
      <c r="BR30" s="279">
        <v>48</v>
      </c>
      <c r="BS30" s="279">
        <v>7</v>
      </c>
      <c r="BT30" s="279">
        <v>5</v>
      </c>
      <c r="BU30" s="279">
        <v>3</v>
      </c>
      <c r="BV30" s="279">
        <v>0</v>
      </c>
      <c r="BW30" s="279">
        <v>0</v>
      </c>
      <c r="BX30" s="279">
        <v>0</v>
      </c>
      <c r="BY30" s="279">
        <v>0</v>
      </c>
      <c r="BZ30" s="279" t="s">
        <v>49</v>
      </c>
      <c r="CA30" s="279" t="s">
        <v>49</v>
      </c>
      <c r="CB30" s="279" t="s">
        <v>49</v>
      </c>
      <c r="CC30" s="279" t="s">
        <v>49</v>
      </c>
      <c r="CD30" s="279" t="s">
        <v>49</v>
      </c>
      <c r="CE30" s="279" t="s">
        <v>49</v>
      </c>
      <c r="CF30" s="279" t="s">
        <v>49</v>
      </c>
      <c r="CG30" s="279" t="s">
        <v>49</v>
      </c>
      <c r="CH30" s="279">
        <v>0</v>
      </c>
      <c r="CI30" s="279">
        <v>5</v>
      </c>
      <c r="CJ30" s="282" t="s">
        <v>51</v>
      </c>
    </row>
    <row r="31" spans="1:88" s="275" customFormat="1" ht="12" customHeight="1">
      <c r="A31" s="270" t="s">
        <v>502</v>
      </c>
      <c r="B31" s="271" t="s">
        <v>550</v>
      </c>
      <c r="C31" s="270" t="s">
        <v>551</v>
      </c>
      <c r="D31" s="279">
        <f t="shared" si="22"/>
        <v>2898</v>
      </c>
      <c r="E31" s="279">
        <f t="shared" si="22"/>
        <v>1502</v>
      </c>
      <c r="F31" s="279">
        <f t="shared" si="22"/>
        <v>0</v>
      </c>
      <c r="G31" s="279">
        <f t="shared" si="22"/>
        <v>0</v>
      </c>
      <c r="H31" s="279">
        <f t="shared" si="22"/>
        <v>492</v>
      </c>
      <c r="I31" s="279">
        <f t="shared" si="22"/>
        <v>165</v>
      </c>
      <c r="J31" s="279">
        <f t="shared" si="22"/>
        <v>153</v>
      </c>
      <c r="K31" s="279">
        <f t="shared" si="22"/>
        <v>0</v>
      </c>
      <c r="L31" s="279">
        <f t="shared" si="22"/>
        <v>0</v>
      </c>
      <c r="M31" s="279">
        <f t="shared" si="22"/>
        <v>0</v>
      </c>
      <c r="N31" s="279">
        <f t="shared" si="22"/>
        <v>123</v>
      </c>
      <c r="O31" s="279">
        <f t="shared" si="22"/>
        <v>0</v>
      </c>
      <c r="P31" s="279">
        <f t="shared" si="22"/>
        <v>0</v>
      </c>
      <c r="Q31" s="279">
        <f t="shared" si="22"/>
        <v>463</v>
      </c>
      <c r="R31" s="279">
        <f t="shared" si="22"/>
        <v>0</v>
      </c>
      <c r="S31" s="279">
        <f t="shared" si="14"/>
        <v>0</v>
      </c>
      <c r="T31" s="279">
        <f t="shared" si="15"/>
        <v>0</v>
      </c>
      <c r="U31" s="279">
        <f t="shared" si="16"/>
        <v>0</v>
      </c>
      <c r="V31" s="279">
        <f t="shared" si="17"/>
        <v>0</v>
      </c>
      <c r="W31" s="279">
        <f t="shared" si="18"/>
        <v>0</v>
      </c>
      <c r="X31" s="279">
        <f t="shared" si="19"/>
        <v>0</v>
      </c>
      <c r="Y31" s="279">
        <f t="shared" si="20"/>
        <v>681</v>
      </c>
      <c r="Z31" s="279">
        <v>558</v>
      </c>
      <c r="AA31" s="279">
        <v>0</v>
      </c>
      <c r="AB31" s="279">
        <v>0</v>
      </c>
      <c r="AC31" s="279">
        <v>0</v>
      </c>
      <c r="AD31" s="279">
        <v>0</v>
      </c>
      <c r="AE31" s="279">
        <v>0</v>
      </c>
      <c r="AF31" s="279">
        <v>0</v>
      </c>
      <c r="AG31" s="279">
        <v>0</v>
      </c>
      <c r="AH31" s="279">
        <v>0</v>
      </c>
      <c r="AI31" s="279">
        <v>123</v>
      </c>
      <c r="AJ31" s="279" t="s">
        <v>49</v>
      </c>
      <c r="AK31" s="279" t="s">
        <v>49</v>
      </c>
      <c r="AL31" s="279" t="s">
        <v>49</v>
      </c>
      <c r="AM31" s="279" t="s">
        <v>49</v>
      </c>
      <c r="AN31" s="279" t="s">
        <v>49</v>
      </c>
      <c r="AO31" s="279" t="s">
        <v>49</v>
      </c>
      <c r="AP31" s="279" t="s">
        <v>49</v>
      </c>
      <c r="AQ31" s="279" t="s">
        <v>49</v>
      </c>
      <c r="AR31" s="279">
        <v>0</v>
      </c>
      <c r="AS31" s="279">
        <v>0</v>
      </c>
      <c r="AT31" s="279">
        <f>'施設資源化量内訳'!D31</f>
        <v>1240</v>
      </c>
      <c r="AU31" s="279">
        <f>'施設資源化量内訳'!E31</f>
        <v>0</v>
      </c>
      <c r="AV31" s="279">
        <f>'施設資源化量内訳'!F31</f>
        <v>0</v>
      </c>
      <c r="AW31" s="279">
        <f>'施設資源化量内訳'!G31</f>
        <v>0</v>
      </c>
      <c r="AX31" s="279">
        <f>'施設資源化量内訳'!H31</f>
        <v>482</v>
      </c>
      <c r="AY31" s="279">
        <f>'施設資源化量内訳'!I31</f>
        <v>142</v>
      </c>
      <c r="AZ31" s="279">
        <f>'施設資源化量内訳'!J31</f>
        <v>153</v>
      </c>
      <c r="BA31" s="279">
        <f>'施設資源化量内訳'!K31</f>
        <v>0</v>
      </c>
      <c r="BB31" s="279">
        <f>'施設資源化量内訳'!L31</f>
        <v>0</v>
      </c>
      <c r="BC31" s="279">
        <f>'施設資源化量内訳'!M31</f>
        <v>0</v>
      </c>
      <c r="BD31" s="279">
        <f>'施設資源化量内訳'!N31</f>
        <v>0</v>
      </c>
      <c r="BE31" s="279">
        <f>'施設資源化量内訳'!O31</f>
        <v>0</v>
      </c>
      <c r="BF31" s="279">
        <f>'施設資源化量内訳'!P31</f>
        <v>0</v>
      </c>
      <c r="BG31" s="279">
        <f>'施設資源化量内訳'!Q31</f>
        <v>463</v>
      </c>
      <c r="BH31" s="279">
        <f>'施設資源化量内訳'!R31</f>
        <v>0</v>
      </c>
      <c r="BI31" s="279">
        <f>'施設資源化量内訳'!S31</f>
        <v>0</v>
      </c>
      <c r="BJ31" s="279">
        <f>'施設資源化量内訳'!T31</f>
        <v>0</v>
      </c>
      <c r="BK31" s="279">
        <f>'施設資源化量内訳'!U31</f>
        <v>0</v>
      </c>
      <c r="BL31" s="279">
        <f>'施設資源化量内訳'!V31</f>
        <v>0</v>
      </c>
      <c r="BM31" s="279">
        <f>'施設資源化量内訳'!W31</f>
        <v>0</v>
      </c>
      <c r="BN31" s="279">
        <f>'施設資源化量内訳'!X31</f>
        <v>0</v>
      </c>
      <c r="BO31" s="279">
        <f t="shared" si="21"/>
        <v>977</v>
      </c>
      <c r="BP31" s="279">
        <v>944</v>
      </c>
      <c r="BQ31" s="279">
        <v>0</v>
      </c>
      <c r="BR31" s="279">
        <v>0</v>
      </c>
      <c r="BS31" s="279">
        <v>10</v>
      </c>
      <c r="BT31" s="279">
        <v>23</v>
      </c>
      <c r="BU31" s="279">
        <v>0</v>
      </c>
      <c r="BV31" s="279">
        <v>0</v>
      </c>
      <c r="BW31" s="279">
        <v>0</v>
      </c>
      <c r="BX31" s="279">
        <v>0</v>
      </c>
      <c r="BY31" s="279">
        <v>0</v>
      </c>
      <c r="BZ31" s="279" t="s">
        <v>49</v>
      </c>
      <c r="CA31" s="279" t="s">
        <v>49</v>
      </c>
      <c r="CB31" s="279" t="s">
        <v>49</v>
      </c>
      <c r="CC31" s="279" t="s">
        <v>49</v>
      </c>
      <c r="CD31" s="279" t="s">
        <v>49</v>
      </c>
      <c r="CE31" s="279" t="s">
        <v>49</v>
      </c>
      <c r="CF31" s="279" t="s">
        <v>49</v>
      </c>
      <c r="CG31" s="279" t="s">
        <v>49</v>
      </c>
      <c r="CH31" s="279">
        <v>0</v>
      </c>
      <c r="CI31" s="279">
        <v>0</v>
      </c>
      <c r="CJ31" s="282" t="s">
        <v>50</v>
      </c>
    </row>
    <row r="32" spans="1:88" s="275" customFormat="1" ht="12" customHeight="1">
      <c r="A32" s="270" t="s">
        <v>502</v>
      </c>
      <c r="B32" s="271" t="s">
        <v>552</v>
      </c>
      <c r="C32" s="270" t="s">
        <v>553</v>
      </c>
      <c r="D32" s="279">
        <f t="shared" si="22"/>
        <v>988</v>
      </c>
      <c r="E32" s="279">
        <f t="shared" si="22"/>
        <v>260</v>
      </c>
      <c r="F32" s="279">
        <f t="shared" si="22"/>
        <v>0</v>
      </c>
      <c r="G32" s="279">
        <f t="shared" si="22"/>
        <v>65</v>
      </c>
      <c r="H32" s="279">
        <f t="shared" si="22"/>
        <v>273</v>
      </c>
      <c r="I32" s="279">
        <f t="shared" si="22"/>
        <v>337</v>
      </c>
      <c r="J32" s="279">
        <f t="shared" si="22"/>
        <v>52</v>
      </c>
      <c r="K32" s="279">
        <f t="shared" si="22"/>
        <v>0</v>
      </c>
      <c r="L32" s="279">
        <f t="shared" si="22"/>
        <v>0</v>
      </c>
      <c r="M32" s="279">
        <f t="shared" si="22"/>
        <v>0</v>
      </c>
      <c r="N32" s="279">
        <f t="shared" si="22"/>
        <v>1</v>
      </c>
      <c r="O32" s="279">
        <f t="shared" si="22"/>
        <v>0</v>
      </c>
      <c r="P32" s="279">
        <f t="shared" si="22"/>
        <v>0</v>
      </c>
      <c r="Q32" s="279">
        <f t="shared" si="22"/>
        <v>0</v>
      </c>
      <c r="R32" s="279">
        <f t="shared" si="22"/>
        <v>0</v>
      </c>
      <c r="S32" s="279">
        <f t="shared" si="14"/>
        <v>0</v>
      </c>
      <c r="T32" s="279">
        <f t="shared" si="15"/>
        <v>0</v>
      </c>
      <c r="U32" s="279">
        <f t="shared" si="16"/>
        <v>0</v>
      </c>
      <c r="V32" s="279">
        <f t="shared" si="17"/>
        <v>0</v>
      </c>
      <c r="W32" s="279">
        <f t="shared" si="18"/>
        <v>0</v>
      </c>
      <c r="X32" s="279">
        <f t="shared" si="19"/>
        <v>0</v>
      </c>
      <c r="Y32" s="279">
        <f t="shared" si="20"/>
        <v>160</v>
      </c>
      <c r="Z32" s="279">
        <v>0</v>
      </c>
      <c r="AA32" s="279">
        <v>0</v>
      </c>
      <c r="AB32" s="279">
        <v>0</v>
      </c>
      <c r="AC32" s="279">
        <v>108</v>
      </c>
      <c r="AD32" s="279">
        <v>0</v>
      </c>
      <c r="AE32" s="279">
        <v>52</v>
      </c>
      <c r="AF32" s="279">
        <v>0</v>
      </c>
      <c r="AG32" s="279">
        <v>0</v>
      </c>
      <c r="AH32" s="279">
        <v>0</v>
      </c>
      <c r="AI32" s="279">
        <v>0</v>
      </c>
      <c r="AJ32" s="279" t="s">
        <v>49</v>
      </c>
      <c r="AK32" s="279" t="s">
        <v>49</v>
      </c>
      <c r="AL32" s="279" t="s">
        <v>49</v>
      </c>
      <c r="AM32" s="279" t="s">
        <v>49</v>
      </c>
      <c r="AN32" s="279" t="s">
        <v>49</v>
      </c>
      <c r="AO32" s="279" t="s">
        <v>49</v>
      </c>
      <c r="AP32" s="279" t="s">
        <v>49</v>
      </c>
      <c r="AQ32" s="279" t="s">
        <v>49</v>
      </c>
      <c r="AR32" s="279">
        <v>0</v>
      </c>
      <c r="AS32" s="279">
        <v>0</v>
      </c>
      <c r="AT32" s="279">
        <f>'施設資源化量内訳'!D32</f>
        <v>487</v>
      </c>
      <c r="AU32" s="279">
        <f>'施設資源化量内訳'!E32</f>
        <v>0</v>
      </c>
      <c r="AV32" s="279">
        <f>'施設資源化量内訳'!F32</f>
        <v>0</v>
      </c>
      <c r="AW32" s="279">
        <f>'施設資源化量内訳'!G32</f>
        <v>0</v>
      </c>
      <c r="AX32" s="279">
        <f>'施設資源化量内訳'!H32</f>
        <v>162</v>
      </c>
      <c r="AY32" s="279">
        <f>'施設資源化量内訳'!I32</f>
        <v>325</v>
      </c>
      <c r="AZ32" s="279">
        <f>'施設資源化量内訳'!J32</f>
        <v>0</v>
      </c>
      <c r="BA32" s="279">
        <f>'施設資源化量内訳'!K32</f>
        <v>0</v>
      </c>
      <c r="BB32" s="279">
        <f>'施設資源化量内訳'!L32</f>
        <v>0</v>
      </c>
      <c r="BC32" s="279">
        <f>'施設資源化量内訳'!M32</f>
        <v>0</v>
      </c>
      <c r="BD32" s="279">
        <f>'施設資源化量内訳'!N32</f>
        <v>0</v>
      </c>
      <c r="BE32" s="279">
        <f>'施設資源化量内訳'!O32</f>
        <v>0</v>
      </c>
      <c r="BF32" s="279">
        <f>'施設資源化量内訳'!P32</f>
        <v>0</v>
      </c>
      <c r="BG32" s="279">
        <f>'施設資源化量内訳'!Q32</f>
        <v>0</v>
      </c>
      <c r="BH32" s="279">
        <f>'施設資源化量内訳'!R32</f>
        <v>0</v>
      </c>
      <c r="BI32" s="279">
        <f>'施設資源化量内訳'!S32</f>
        <v>0</v>
      </c>
      <c r="BJ32" s="279">
        <f>'施設資源化量内訳'!T32</f>
        <v>0</v>
      </c>
      <c r="BK32" s="279">
        <f>'施設資源化量内訳'!U32</f>
        <v>0</v>
      </c>
      <c r="BL32" s="279">
        <f>'施設資源化量内訳'!V32</f>
        <v>0</v>
      </c>
      <c r="BM32" s="279">
        <f>'施設資源化量内訳'!W32</f>
        <v>0</v>
      </c>
      <c r="BN32" s="279">
        <f>'施設資源化量内訳'!X32</f>
        <v>0</v>
      </c>
      <c r="BO32" s="279">
        <f t="shared" si="21"/>
        <v>341</v>
      </c>
      <c r="BP32" s="279">
        <v>260</v>
      </c>
      <c r="BQ32" s="279">
        <v>0</v>
      </c>
      <c r="BR32" s="279">
        <v>65</v>
      </c>
      <c r="BS32" s="279">
        <v>3</v>
      </c>
      <c r="BT32" s="279">
        <v>12</v>
      </c>
      <c r="BU32" s="279">
        <v>0</v>
      </c>
      <c r="BV32" s="279">
        <v>0</v>
      </c>
      <c r="BW32" s="279">
        <v>0</v>
      </c>
      <c r="BX32" s="279">
        <v>0</v>
      </c>
      <c r="BY32" s="279">
        <v>1</v>
      </c>
      <c r="BZ32" s="279" t="s">
        <v>49</v>
      </c>
      <c r="CA32" s="279" t="s">
        <v>49</v>
      </c>
      <c r="CB32" s="279" t="s">
        <v>49</v>
      </c>
      <c r="CC32" s="279" t="s">
        <v>49</v>
      </c>
      <c r="CD32" s="279" t="s">
        <v>49</v>
      </c>
      <c r="CE32" s="279" t="s">
        <v>49</v>
      </c>
      <c r="CF32" s="279" t="s">
        <v>49</v>
      </c>
      <c r="CG32" s="279" t="s">
        <v>49</v>
      </c>
      <c r="CH32" s="279">
        <v>0</v>
      </c>
      <c r="CI32" s="279">
        <v>0</v>
      </c>
      <c r="CJ32" s="282" t="s">
        <v>51</v>
      </c>
    </row>
    <row r="33" spans="1:88" s="275" customFormat="1" ht="12" customHeight="1">
      <c r="A33" s="270" t="s">
        <v>502</v>
      </c>
      <c r="B33" s="271" t="s">
        <v>554</v>
      </c>
      <c r="C33" s="270" t="s">
        <v>555</v>
      </c>
      <c r="D33" s="279">
        <f t="shared" si="22"/>
        <v>2119</v>
      </c>
      <c r="E33" s="279">
        <f t="shared" si="22"/>
        <v>549</v>
      </c>
      <c r="F33" s="279">
        <f t="shared" si="22"/>
        <v>1</v>
      </c>
      <c r="G33" s="279">
        <f t="shared" si="22"/>
        <v>0</v>
      </c>
      <c r="H33" s="279">
        <f t="shared" si="22"/>
        <v>530</v>
      </c>
      <c r="I33" s="279">
        <f t="shared" si="22"/>
        <v>361</v>
      </c>
      <c r="J33" s="279">
        <f t="shared" si="22"/>
        <v>92</v>
      </c>
      <c r="K33" s="279">
        <f t="shared" si="22"/>
        <v>0</v>
      </c>
      <c r="L33" s="279">
        <f t="shared" si="22"/>
        <v>24</v>
      </c>
      <c r="M33" s="279">
        <f t="shared" si="22"/>
        <v>0</v>
      </c>
      <c r="N33" s="279">
        <f t="shared" si="22"/>
        <v>51</v>
      </c>
      <c r="O33" s="279">
        <f t="shared" si="22"/>
        <v>167</v>
      </c>
      <c r="P33" s="279">
        <f t="shared" si="22"/>
        <v>0</v>
      </c>
      <c r="Q33" s="279">
        <f t="shared" si="22"/>
        <v>344</v>
      </c>
      <c r="R33" s="279">
        <f t="shared" si="22"/>
        <v>0</v>
      </c>
      <c r="S33" s="279">
        <f t="shared" si="14"/>
        <v>0</v>
      </c>
      <c r="T33" s="279">
        <f t="shared" si="15"/>
        <v>0</v>
      </c>
      <c r="U33" s="279">
        <f t="shared" si="16"/>
        <v>0</v>
      </c>
      <c r="V33" s="279">
        <f t="shared" si="17"/>
        <v>0</v>
      </c>
      <c r="W33" s="279">
        <f t="shared" si="18"/>
        <v>0</v>
      </c>
      <c r="X33" s="279">
        <f t="shared" si="19"/>
        <v>0</v>
      </c>
      <c r="Y33" s="279">
        <f t="shared" si="20"/>
        <v>316</v>
      </c>
      <c r="Z33" s="279">
        <v>282</v>
      </c>
      <c r="AA33" s="279">
        <v>1</v>
      </c>
      <c r="AB33" s="279">
        <v>0</v>
      </c>
      <c r="AC33" s="279">
        <v>0</v>
      </c>
      <c r="AD33" s="279">
        <v>0</v>
      </c>
      <c r="AE33" s="279">
        <v>0</v>
      </c>
      <c r="AF33" s="279">
        <v>0</v>
      </c>
      <c r="AG33" s="279">
        <v>0</v>
      </c>
      <c r="AH33" s="279">
        <v>0</v>
      </c>
      <c r="AI33" s="279">
        <v>33</v>
      </c>
      <c r="AJ33" s="279" t="s">
        <v>49</v>
      </c>
      <c r="AK33" s="279" t="s">
        <v>49</v>
      </c>
      <c r="AL33" s="279" t="s">
        <v>49</v>
      </c>
      <c r="AM33" s="279" t="s">
        <v>49</v>
      </c>
      <c r="AN33" s="279" t="s">
        <v>49</v>
      </c>
      <c r="AO33" s="279" t="s">
        <v>49</v>
      </c>
      <c r="AP33" s="279" t="s">
        <v>49</v>
      </c>
      <c r="AQ33" s="279" t="s">
        <v>49</v>
      </c>
      <c r="AR33" s="279">
        <v>0</v>
      </c>
      <c r="AS33" s="279">
        <v>0</v>
      </c>
      <c r="AT33" s="279">
        <f>'施設資源化量内訳'!D33</f>
        <v>1591</v>
      </c>
      <c r="AU33" s="279">
        <f>'施設資源化量内訳'!E33</f>
        <v>72</v>
      </c>
      <c r="AV33" s="279">
        <f>'施設資源化量内訳'!F33</f>
        <v>0</v>
      </c>
      <c r="AW33" s="279">
        <f>'施設資源化量内訳'!G33</f>
        <v>0</v>
      </c>
      <c r="AX33" s="279">
        <f>'施設資源化量内訳'!H33</f>
        <v>526</v>
      </c>
      <c r="AY33" s="279">
        <f>'施設資源化量内訳'!I33</f>
        <v>350</v>
      </c>
      <c r="AZ33" s="279">
        <f>'施設資源化量内訳'!J33</f>
        <v>92</v>
      </c>
      <c r="BA33" s="279">
        <f>'施設資源化量内訳'!K33</f>
        <v>0</v>
      </c>
      <c r="BB33" s="279">
        <f>'施設資源化量内訳'!L33</f>
        <v>24</v>
      </c>
      <c r="BC33" s="279">
        <f>'施設資源化量内訳'!M33</f>
        <v>0</v>
      </c>
      <c r="BD33" s="279">
        <f>'施設資源化量内訳'!N33</f>
        <v>16</v>
      </c>
      <c r="BE33" s="279">
        <f>'施設資源化量内訳'!O33</f>
        <v>167</v>
      </c>
      <c r="BF33" s="279">
        <f>'施設資源化量内訳'!P33</f>
        <v>0</v>
      </c>
      <c r="BG33" s="279">
        <f>'施設資源化量内訳'!Q33</f>
        <v>344</v>
      </c>
      <c r="BH33" s="279">
        <f>'施設資源化量内訳'!R33</f>
        <v>0</v>
      </c>
      <c r="BI33" s="279">
        <f>'施設資源化量内訳'!S33</f>
        <v>0</v>
      </c>
      <c r="BJ33" s="279">
        <f>'施設資源化量内訳'!T33</f>
        <v>0</v>
      </c>
      <c r="BK33" s="279">
        <f>'施設資源化量内訳'!U33</f>
        <v>0</v>
      </c>
      <c r="BL33" s="279">
        <f>'施設資源化量内訳'!V33</f>
        <v>0</v>
      </c>
      <c r="BM33" s="279">
        <f>'施設資源化量内訳'!W33</f>
        <v>0</v>
      </c>
      <c r="BN33" s="279">
        <f>'施設資源化量内訳'!X33</f>
        <v>0</v>
      </c>
      <c r="BO33" s="279">
        <f t="shared" si="21"/>
        <v>212</v>
      </c>
      <c r="BP33" s="279">
        <v>195</v>
      </c>
      <c r="BQ33" s="279">
        <v>0</v>
      </c>
      <c r="BR33" s="279">
        <v>0</v>
      </c>
      <c r="BS33" s="279">
        <v>4</v>
      </c>
      <c r="BT33" s="279">
        <v>11</v>
      </c>
      <c r="BU33" s="279">
        <v>0</v>
      </c>
      <c r="BV33" s="279">
        <v>0</v>
      </c>
      <c r="BW33" s="279">
        <v>0</v>
      </c>
      <c r="BX33" s="279">
        <v>0</v>
      </c>
      <c r="BY33" s="279">
        <v>2</v>
      </c>
      <c r="BZ33" s="279" t="s">
        <v>49</v>
      </c>
      <c r="CA33" s="279" t="s">
        <v>49</v>
      </c>
      <c r="CB33" s="279" t="s">
        <v>49</v>
      </c>
      <c r="CC33" s="279" t="s">
        <v>49</v>
      </c>
      <c r="CD33" s="279" t="s">
        <v>49</v>
      </c>
      <c r="CE33" s="279" t="s">
        <v>49</v>
      </c>
      <c r="CF33" s="279" t="s">
        <v>49</v>
      </c>
      <c r="CG33" s="279" t="s">
        <v>49</v>
      </c>
      <c r="CH33" s="279">
        <v>0</v>
      </c>
      <c r="CI33" s="279">
        <v>0</v>
      </c>
      <c r="CJ33" s="282" t="s">
        <v>51</v>
      </c>
    </row>
    <row r="34" spans="1:88" s="275" customFormat="1" ht="12" customHeight="1">
      <c r="A34" s="270" t="s">
        <v>502</v>
      </c>
      <c r="B34" s="271" t="s">
        <v>556</v>
      </c>
      <c r="C34" s="270" t="s">
        <v>557</v>
      </c>
      <c r="D34" s="279">
        <f t="shared" si="22"/>
        <v>2055</v>
      </c>
      <c r="E34" s="279">
        <f t="shared" si="22"/>
        <v>559</v>
      </c>
      <c r="F34" s="279">
        <f t="shared" si="22"/>
        <v>0</v>
      </c>
      <c r="G34" s="279">
        <f t="shared" si="22"/>
        <v>0</v>
      </c>
      <c r="H34" s="279">
        <f t="shared" si="22"/>
        <v>512</v>
      </c>
      <c r="I34" s="279">
        <f t="shared" si="22"/>
        <v>246</v>
      </c>
      <c r="J34" s="279">
        <f t="shared" si="22"/>
        <v>62</v>
      </c>
      <c r="K34" s="279">
        <f t="shared" si="22"/>
        <v>0</v>
      </c>
      <c r="L34" s="279">
        <f t="shared" si="22"/>
        <v>0</v>
      </c>
      <c r="M34" s="279">
        <f t="shared" si="22"/>
        <v>0</v>
      </c>
      <c r="N34" s="279">
        <f t="shared" si="22"/>
        <v>3</v>
      </c>
      <c r="O34" s="279">
        <f t="shared" si="22"/>
        <v>0</v>
      </c>
      <c r="P34" s="279">
        <f t="shared" si="22"/>
        <v>0</v>
      </c>
      <c r="Q34" s="279">
        <f t="shared" si="22"/>
        <v>673</v>
      </c>
      <c r="R34" s="279">
        <f t="shared" si="22"/>
        <v>0</v>
      </c>
      <c r="S34" s="279">
        <f t="shared" si="14"/>
        <v>0</v>
      </c>
      <c r="T34" s="279">
        <f t="shared" si="15"/>
        <v>0</v>
      </c>
      <c r="U34" s="279">
        <f t="shared" si="16"/>
        <v>0</v>
      </c>
      <c r="V34" s="279">
        <f t="shared" si="17"/>
        <v>0</v>
      </c>
      <c r="W34" s="279">
        <f t="shared" si="18"/>
        <v>0</v>
      </c>
      <c r="X34" s="279">
        <f t="shared" si="19"/>
        <v>0</v>
      </c>
      <c r="Y34" s="279">
        <f t="shared" si="20"/>
        <v>0</v>
      </c>
      <c r="Z34" s="279">
        <v>0</v>
      </c>
      <c r="AA34" s="279">
        <v>0</v>
      </c>
      <c r="AB34" s="279">
        <v>0</v>
      </c>
      <c r="AC34" s="279">
        <v>0</v>
      </c>
      <c r="AD34" s="279">
        <v>0</v>
      </c>
      <c r="AE34" s="279">
        <v>0</v>
      </c>
      <c r="AF34" s="279">
        <v>0</v>
      </c>
      <c r="AG34" s="279">
        <v>0</v>
      </c>
      <c r="AH34" s="279">
        <v>0</v>
      </c>
      <c r="AI34" s="279">
        <v>0</v>
      </c>
      <c r="AJ34" s="279" t="s">
        <v>49</v>
      </c>
      <c r="AK34" s="279" t="s">
        <v>49</v>
      </c>
      <c r="AL34" s="279" t="s">
        <v>49</v>
      </c>
      <c r="AM34" s="279" t="s">
        <v>49</v>
      </c>
      <c r="AN34" s="279" t="s">
        <v>49</v>
      </c>
      <c r="AO34" s="279" t="s">
        <v>49</v>
      </c>
      <c r="AP34" s="279" t="s">
        <v>49</v>
      </c>
      <c r="AQ34" s="279" t="s">
        <v>49</v>
      </c>
      <c r="AR34" s="279">
        <v>0</v>
      </c>
      <c r="AS34" s="279">
        <v>0</v>
      </c>
      <c r="AT34" s="279">
        <f>'施設資源化量内訳'!D34</f>
        <v>2055</v>
      </c>
      <c r="AU34" s="279">
        <f>'施設資源化量内訳'!E34</f>
        <v>559</v>
      </c>
      <c r="AV34" s="279">
        <f>'施設資源化量内訳'!F34</f>
        <v>0</v>
      </c>
      <c r="AW34" s="279">
        <f>'施設資源化量内訳'!G34</f>
        <v>0</v>
      </c>
      <c r="AX34" s="279">
        <f>'施設資源化量内訳'!H34</f>
        <v>512</v>
      </c>
      <c r="AY34" s="279">
        <f>'施設資源化量内訳'!I34</f>
        <v>246</v>
      </c>
      <c r="AZ34" s="279">
        <f>'施設資源化量内訳'!J34</f>
        <v>62</v>
      </c>
      <c r="BA34" s="279">
        <f>'施設資源化量内訳'!K34</f>
        <v>0</v>
      </c>
      <c r="BB34" s="279">
        <f>'施設資源化量内訳'!L34</f>
        <v>0</v>
      </c>
      <c r="BC34" s="279">
        <f>'施設資源化量内訳'!M34</f>
        <v>0</v>
      </c>
      <c r="BD34" s="279">
        <f>'施設資源化量内訳'!N34</f>
        <v>3</v>
      </c>
      <c r="BE34" s="279">
        <f>'施設資源化量内訳'!O34</f>
        <v>0</v>
      </c>
      <c r="BF34" s="279">
        <f>'施設資源化量内訳'!P34</f>
        <v>0</v>
      </c>
      <c r="BG34" s="279">
        <f>'施設資源化量内訳'!Q34</f>
        <v>673</v>
      </c>
      <c r="BH34" s="279">
        <f>'施設資源化量内訳'!R34</f>
        <v>0</v>
      </c>
      <c r="BI34" s="279">
        <f>'施設資源化量内訳'!S34</f>
        <v>0</v>
      </c>
      <c r="BJ34" s="279">
        <f>'施設資源化量内訳'!T34</f>
        <v>0</v>
      </c>
      <c r="BK34" s="279">
        <f>'施設資源化量内訳'!U34</f>
        <v>0</v>
      </c>
      <c r="BL34" s="279">
        <f>'施設資源化量内訳'!V34</f>
        <v>0</v>
      </c>
      <c r="BM34" s="279">
        <f>'施設資源化量内訳'!W34</f>
        <v>0</v>
      </c>
      <c r="BN34" s="279">
        <f>'施設資源化量内訳'!X34</f>
        <v>0</v>
      </c>
      <c r="BO34" s="279">
        <f t="shared" si="21"/>
        <v>0</v>
      </c>
      <c r="BP34" s="279">
        <v>0</v>
      </c>
      <c r="BQ34" s="279">
        <v>0</v>
      </c>
      <c r="BR34" s="279">
        <v>0</v>
      </c>
      <c r="BS34" s="279">
        <v>0</v>
      </c>
      <c r="BT34" s="279">
        <v>0</v>
      </c>
      <c r="BU34" s="279">
        <v>0</v>
      </c>
      <c r="BV34" s="279">
        <v>0</v>
      </c>
      <c r="BW34" s="279">
        <v>0</v>
      </c>
      <c r="BX34" s="279">
        <v>0</v>
      </c>
      <c r="BY34" s="279">
        <v>0</v>
      </c>
      <c r="BZ34" s="279" t="s">
        <v>49</v>
      </c>
      <c r="CA34" s="279" t="s">
        <v>49</v>
      </c>
      <c r="CB34" s="279" t="s">
        <v>49</v>
      </c>
      <c r="CC34" s="279" t="s">
        <v>49</v>
      </c>
      <c r="CD34" s="279" t="s">
        <v>49</v>
      </c>
      <c r="CE34" s="279" t="s">
        <v>49</v>
      </c>
      <c r="CF34" s="279" t="s">
        <v>49</v>
      </c>
      <c r="CG34" s="279" t="s">
        <v>49</v>
      </c>
      <c r="CH34" s="279">
        <v>0</v>
      </c>
      <c r="CI34" s="279">
        <v>0</v>
      </c>
      <c r="CJ34" s="282" t="s">
        <v>51</v>
      </c>
    </row>
    <row r="35" spans="1:88" s="275" customFormat="1" ht="12" customHeight="1">
      <c r="A35" s="270" t="s">
        <v>502</v>
      </c>
      <c r="B35" s="271" t="s">
        <v>558</v>
      </c>
      <c r="C35" s="270" t="s">
        <v>559</v>
      </c>
      <c r="D35" s="279">
        <f t="shared" si="22"/>
        <v>20728</v>
      </c>
      <c r="E35" s="279">
        <f t="shared" si="22"/>
        <v>2848</v>
      </c>
      <c r="F35" s="279">
        <f t="shared" si="22"/>
        <v>5</v>
      </c>
      <c r="G35" s="279">
        <f t="shared" si="22"/>
        <v>0</v>
      </c>
      <c r="H35" s="279">
        <f t="shared" si="22"/>
        <v>1363</v>
      </c>
      <c r="I35" s="279">
        <f t="shared" si="22"/>
        <v>424</v>
      </c>
      <c r="J35" s="279">
        <f t="shared" si="22"/>
        <v>262</v>
      </c>
      <c r="K35" s="279">
        <f t="shared" si="22"/>
        <v>9</v>
      </c>
      <c r="L35" s="279">
        <f t="shared" si="22"/>
        <v>112</v>
      </c>
      <c r="M35" s="279">
        <f t="shared" si="22"/>
        <v>0</v>
      </c>
      <c r="N35" s="279">
        <f t="shared" si="22"/>
        <v>338</v>
      </c>
      <c r="O35" s="279">
        <f t="shared" si="22"/>
        <v>0</v>
      </c>
      <c r="P35" s="279">
        <f t="shared" si="22"/>
        <v>0</v>
      </c>
      <c r="Q35" s="279">
        <f t="shared" si="22"/>
        <v>3</v>
      </c>
      <c r="R35" s="279">
        <f t="shared" si="22"/>
        <v>15364</v>
      </c>
      <c r="S35" s="279">
        <f t="shared" si="14"/>
        <v>0</v>
      </c>
      <c r="T35" s="279">
        <f t="shared" si="15"/>
        <v>0</v>
      </c>
      <c r="U35" s="279">
        <f t="shared" si="16"/>
        <v>0</v>
      </c>
      <c r="V35" s="279">
        <f t="shared" si="17"/>
        <v>0</v>
      </c>
      <c r="W35" s="279">
        <f t="shared" si="18"/>
        <v>0</v>
      </c>
      <c r="X35" s="279">
        <f t="shared" si="19"/>
        <v>0</v>
      </c>
      <c r="Y35" s="279">
        <f t="shared" si="20"/>
        <v>2869</v>
      </c>
      <c r="Z35" s="279">
        <v>2531</v>
      </c>
      <c r="AA35" s="279">
        <v>0</v>
      </c>
      <c r="AB35" s="279">
        <v>0</v>
      </c>
      <c r="AC35" s="279">
        <v>0</v>
      </c>
      <c r="AD35" s="279">
        <v>0</v>
      </c>
      <c r="AE35" s="279">
        <v>0</v>
      </c>
      <c r="AF35" s="279">
        <v>0</v>
      </c>
      <c r="AG35" s="279">
        <v>0</v>
      </c>
      <c r="AH35" s="279">
        <v>0</v>
      </c>
      <c r="AI35" s="279">
        <v>338</v>
      </c>
      <c r="AJ35" s="279" t="s">
        <v>49</v>
      </c>
      <c r="AK35" s="279" t="s">
        <v>49</v>
      </c>
      <c r="AL35" s="279" t="s">
        <v>49</v>
      </c>
      <c r="AM35" s="279" t="s">
        <v>49</v>
      </c>
      <c r="AN35" s="279" t="s">
        <v>49</v>
      </c>
      <c r="AO35" s="279" t="s">
        <v>49</v>
      </c>
      <c r="AP35" s="279" t="s">
        <v>49</v>
      </c>
      <c r="AQ35" s="279" t="s">
        <v>49</v>
      </c>
      <c r="AR35" s="279">
        <v>0</v>
      </c>
      <c r="AS35" s="279">
        <v>0</v>
      </c>
      <c r="AT35" s="279">
        <f>'施設資源化量内訳'!D35</f>
        <v>17502</v>
      </c>
      <c r="AU35" s="279">
        <f>'施設資源化量内訳'!E35</f>
        <v>0</v>
      </c>
      <c r="AV35" s="279">
        <f>'施設資源化量内訳'!F35</f>
        <v>0</v>
      </c>
      <c r="AW35" s="279">
        <f>'施設資源化量内訳'!G35</f>
        <v>0</v>
      </c>
      <c r="AX35" s="279">
        <f>'施設資源化量内訳'!H35</f>
        <v>1356</v>
      </c>
      <c r="AY35" s="279">
        <f>'施設資源化量内訳'!I35</f>
        <v>424</v>
      </c>
      <c r="AZ35" s="279">
        <f>'施設資源化量内訳'!J35</f>
        <v>247</v>
      </c>
      <c r="BA35" s="279">
        <f>'施設資源化量内訳'!K35</f>
        <v>0</v>
      </c>
      <c r="BB35" s="279">
        <f>'施設資源化量内訳'!L35</f>
        <v>108</v>
      </c>
      <c r="BC35" s="279">
        <f>'施設資源化量内訳'!M35</f>
        <v>0</v>
      </c>
      <c r="BD35" s="279">
        <f>'施設資源化量内訳'!N35</f>
        <v>0</v>
      </c>
      <c r="BE35" s="279">
        <f>'施設資源化量内訳'!O35</f>
        <v>0</v>
      </c>
      <c r="BF35" s="279">
        <f>'施設資源化量内訳'!P35</f>
        <v>0</v>
      </c>
      <c r="BG35" s="279">
        <f>'施設資源化量内訳'!Q35</f>
        <v>3</v>
      </c>
      <c r="BH35" s="279">
        <f>'施設資源化量内訳'!R35</f>
        <v>15364</v>
      </c>
      <c r="BI35" s="279">
        <f>'施設資源化量内訳'!S35</f>
        <v>0</v>
      </c>
      <c r="BJ35" s="279">
        <f>'施設資源化量内訳'!T35</f>
        <v>0</v>
      </c>
      <c r="BK35" s="279">
        <f>'施設資源化量内訳'!U35</f>
        <v>0</v>
      </c>
      <c r="BL35" s="279">
        <f>'施設資源化量内訳'!V35</f>
        <v>0</v>
      </c>
      <c r="BM35" s="279">
        <f>'施設資源化量内訳'!W35</f>
        <v>0</v>
      </c>
      <c r="BN35" s="279">
        <f>'施設資源化量内訳'!X35</f>
        <v>0</v>
      </c>
      <c r="BO35" s="279">
        <f t="shared" si="21"/>
        <v>357</v>
      </c>
      <c r="BP35" s="279">
        <v>317</v>
      </c>
      <c r="BQ35" s="279">
        <v>5</v>
      </c>
      <c r="BR35" s="279">
        <v>0</v>
      </c>
      <c r="BS35" s="279">
        <v>7</v>
      </c>
      <c r="BT35" s="279">
        <v>0</v>
      </c>
      <c r="BU35" s="279">
        <v>15</v>
      </c>
      <c r="BV35" s="279">
        <v>9</v>
      </c>
      <c r="BW35" s="279">
        <v>4</v>
      </c>
      <c r="BX35" s="279">
        <v>0</v>
      </c>
      <c r="BY35" s="279">
        <v>0</v>
      </c>
      <c r="BZ35" s="279" t="s">
        <v>49</v>
      </c>
      <c r="CA35" s="279" t="s">
        <v>49</v>
      </c>
      <c r="CB35" s="279" t="s">
        <v>49</v>
      </c>
      <c r="CC35" s="279" t="s">
        <v>49</v>
      </c>
      <c r="CD35" s="279" t="s">
        <v>49</v>
      </c>
      <c r="CE35" s="279" t="s">
        <v>49</v>
      </c>
      <c r="CF35" s="279" t="s">
        <v>49</v>
      </c>
      <c r="CG35" s="279" t="s">
        <v>49</v>
      </c>
      <c r="CH35" s="279">
        <v>0</v>
      </c>
      <c r="CI35" s="279">
        <v>0</v>
      </c>
      <c r="CJ35" s="282" t="s">
        <v>51</v>
      </c>
    </row>
    <row r="36" spans="1:88" s="275" customFormat="1" ht="12" customHeight="1">
      <c r="A36" s="270" t="s">
        <v>502</v>
      </c>
      <c r="B36" s="271" t="s">
        <v>560</v>
      </c>
      <c r="C36" s="270" t="s">
        <v>561</v>
      </c>
      <c r="D36" s="279">
        <f t="shared" si="22"/>
        <v>1211</v>
      </c>
      <c r="E36" s="279">
        <f t="shared" si="22"/>
        <v>427</v>
      </c>
      <c r="F36" s="279">
        <f t="shared" si="22"/>
        <v>0</v>
      </c>
      <c r="G36" s="279">
        <f t="shared" si="22"/>
        <v>0</v>
      </c>
      <c r="H36" s="279">
        <f t="shared" si="22"/>
        <v>470</v>
      </c>
      <c r="I36" s="279">
        <f t="shared" si="22"/>
        <v>230</v>
      </c>
      <c r="J36" s="279">
        <f t="shared" si="22"/>
        <v>84</v>
      </c>
      <c r="K36" s="279">
        <f t="shared" si="22"/>
        <v>0</v>
      </c>
      <c r="L36" s="279">
        <f t="shared" si="22"/>
        <v>0</v>
      </c>
      <c r="M36" s="279">
        <f t="shared" si="22"/>
        <v>0</v>
      </c>
      <c r="N36" s="279">
        <f t="shared" si="22"/>
        <v>0</v>
      </c>
      <c r="O36" s="279">
        <f t="shared" si="22"/>
        <v>0</v>
      </c>
      <c r="P36" s="279">
        <f t="shared" si="22"/>
        <v>0</v>
      </c>
      <c r="Q36" s="279">
        <f t="shared" si="22"/>
        <v>0</v>
      </c>
      <c r="R36" s="279">
        <f t="shared" si="22"/>
        <v>0</v>
      </c>
      <c r="S36" s="279">
        <f t="shared" si="14"/>
        <v>0</v>
      </c>
      <c r="T36" s="279">
        <f t="shared" si="15"/>
        <v>0</v>
      </c>
      <c r="U36" s="279">
        <f t="shared" si="16"/>
        <v>0</v>
      </c>
      <c r="V36" s="279">
        <f t="shared" si="17"/>
        <v>0</v>
      </c>
      <c r="W36" s="279">
        <f t="shared" si="18"/>
        <v>0</v>
      </c>
      <c r="X36" s="279">
        <f t="shared" si="19"/>
        <v>0</v>
      </c>
      <c r="Y36" s="279">
        <f t="shared" si="20"/>
        <v>290</v>
      </c>
      <c r="Z36" s="279">
        <v>290</v>
      </c>
      <c r="AA36" s="279">
        <v>0</v>
      </c>
      <c r="AB36" s="279">
        <v>0</v>
      </c>
      <c r="AC36" s="279">
        <v>0</v>
      </c>
      <c r="AD36" s="279">
        <v>0</v>
      </c>
      <c r="AE36" s="279">
        <v>0</v>
      </c>
      <c r="AF36" s="279">
        <v>0</v>
      </c>
      <c r="AG36" s="279">
        <v>0</v>
      </c>
      <c r="AH36" s="279">
        <v>0</v>
      </c>
      <c r="AI36" s="279">
        <v>0</v>
      </c>
      <c r="AJ36" s="279" t="s">
        <v>49</v>
      </c>
      <c r="AK36" s="279" t="s">
        <v>49</v>
      </c>
      <c r="AL36" s="279" t="s">
        <v>49</v>
      </c>
      <c r="AM36" s="279" t="s">
        <v>49</v>
      </c>
      <c r="AN36" s="279" t="s">
        <v>49</v>
      </c>
      <c r="AO36" s="279" t="s">
        <v>49</v>
      </c>
      <c r="AP36" s="279" t="s">
        <v>49</v>
      </c>
      <c r="AQ36" s="279" t="s">
        <v>49</v>
      </c>
      <c r="AR36" s="279">
        <v>0</v>
      </c>
      <c r="AS36" s="279">
        <v>0</v>
      </c>
      <c r="AT36" s="279">
        <f>'施設資源化量内訳'!D36</f>
        <v>803</v>
      </c>
      <c r="AU36" s="279">
        <f>'施設資源化量内訳'!E36</f>
        <v>45</v>
      </c>
      <c r="AV36" s="279">
        <f>'施設資源化量内訳'!F36</f>
        <v>0</v>
      </c>
      <c r="AW36" s="279">
        <f>'施設資源化量内訳'!G36</f>
        <v>0</v>
      </c>
      <c r="AX36" s="279">
        <f>'施設資源化量内訳'!H36</f>
        <v>468</v>
      </c>
      <c r="AY36" s="279">
        <f>'施設資源化量内訳'!I36</f>
        <v>206</v>
      </c>
      <c r="AZ36" s="279">
        <f>'施設資源化量内訳'!J36</f>
        <v>84</v>
      </c>
      <c r="BA36" s="279">
        <f>'施設資源化量内訳'!K36</f>
        <v>0</v>
      </c>
      <c r="BB36" s="279">
        <f>'施設資源化量内訳'!L36</f>
        <v>0</v>
      </c>
      <c r="BC36" s="279">
        <f>'施設資源化量内訳'!M36</f>
        <v>0</v>
      </c>
      <c r="BD36" s="279">
        <f>'施設資源化量内訳'!N36</f>
        <v>0</v>
      </c>
      <c r="BE36" s="279">
        <f>'施設資源化量内訳'!O36</f>
        <v>0</v>
      </c>
      <c r="BF36" s="279">
        <f>'施設資源化量内訳'!P36</f>
        <v>0</v>
      </c>
      <c r="BG36" s="279">
        <f>'施設資源化量内訳'!Q36</f>
        <v>0</v>
      </c>
      <c r="BH36" s="279">
        <f>'施設資源化量内訳'!R36</f>
        <v>0</v>
      </c>
      <c r="BI36" s="279">
        <f>'施設資源化量内訳'!S36</f>
        <v>0</v>
      </c>
      <c r="BJ36" s="279">
        <f>'施設資源化量内訳'!T36</f>
        <v>0</v>
      </c>
      <c r="BK36" s="279">
        <f>'施設資源化量内訳'!U36</f>
        <v>0</v>
      </c>
      <c r="BL36" s="279">
        <f>'施設資源化量内訳'!V36</f>
        <v>0</v>
      </c>
      <c r="BM36" s="279">
        <f>'施設資源化量内訳'!W36</f>
        <v>0</v>
      </c>
      <c r="BN36" s="279">
        <f>'施設資源化量内訳'!X36</f>
        <v>0</v>
      </c>
      <c r="BO36" s="279">
        <f t="shared" si="21"/>
        <v>118</v>
      </c>
      <c r="BP36" s="279">
        <v>92</v>
      </c>
      <c r="BQ36" s="279">
        <v>0</v>
      </c>
      <c r="BR36" s="279">
        <v>0</v>
      </c>
      <c r="BS36" s="279">
        <v>2</v>
      </c>
      <c r="BT36" s="279">
        <v>24</v>
      </c>
      <c r="BU36" s="279">
        <v>0</v>
      </c>
      <c r="BV36" s="279">
        <v>0</v>
      </c>
      <c r="BW36" s="279">
        <v>0</v>
      </c>
      <c r="BX36" s="279">
        <v>0</v>
      </c>
      <c r="BY36" s="279">
        <v>0</v>
      </c>
      <c r="BZ36" s="279" t="s">
        <v>49</v>
      </c>
      <c r="CA36" s="279" t="s">
        <v>49</v>
      </c>
      <c r="CB36" s="279" t="s">
        <v>49</v>
      </c>
      <c r="CC36" s="279" t="s">
        <v>49</v>
      </c>
      <c r="CD36" s="279" t="s">
        <v>49</v>
      </c>
      <c r="CE36" s="279" t="s">
        <v>49</v>
      </c>
      <c r="CF36" s="279" t="s">
        <v>49</v>
      </c>
      <c r="CG36" s="279" t="s">
        <v>49</v>
      </c>
      <c r="CH36" s="279">
        <v>0</v>
      </c>
      <c r="CI36" s="279">
        <v>0</v>
      </c>
      <c r="CJ36" s="282" t="s">
        <v>50</v>
      </c>
    </row>
    <row r="37" spans="1:88" s="275" customFormat="1" ht="12" customHeight="1">
      <c r="A37" s="270" t="s">
        <v>502</v>
      </c>
      <c r="B37" s="271" t="s">
        <v>562</v>
      </c>
      <c r="C37" s="270" t="s">
        <v>563</v>
      </c>
      <c r="D37" s="279">
        <f t="shared" si="22"/>
        <v>2701</v>
      </c>
      <c r="E37" s="279">
        <f t="shared" si="22"/>
        <v>410</v>
      </c>
      <c r="F37" s="279">
        <f t="shared" si="22"/>
        <v>0</v>
      </c>
      <c r="G37" s="279">
        <f t="shared" si="22"/>
        <v>0</v>
      </c>
      <c r="H37" s="279">
        <f t="shared" si="22"/>
        <v>1137</v>
      </c>
      <c r="I37" s="279">
        <f t="shared" si="22"/>
        <v>170</v>
      </c>
      <c r="J37" s="279">
        <f t="shared" si="22"/>
        <v>67</v>
      </c>
      <c r="K37" s="279">
        <f t="shared" si="22"/>
        <v>0</v>
      </c>
      <c r="L37" s="279">
        <f t="shared" si="22"/>
        <v>0</v>
      </c>
      <c r="M37" s="279">
        <f t="shared" si="22"/>
        <v>0</v>
      </c>
      <c r="N37" s="279">
        <f t="shared" si="22"/>
        <v>0</v>
      </c>
      <c r="O37" s="279">
        <f t="shared" si="22"/>
        <v>0</v>
      </c>
      <c r="P37" s="279">
        <f t="shared" si="22"/>
        <v>0</v>
      </c>
      <c r="Q37" s="279">
        <f t="shared" si="22"/>
        <v>917</v>
      </c>
      <c r="R37" s="279">
        <f t="shared" si="22"/>
        <v>0</v>
      </c>
      <c r="S37" s="279">
        <f t="shared" si="14"/>
        <v>0</v>
      </c>
      <c r="T37" s="279">
        <f t="shared" si="15"/>
        <v>0</v>
      </c>
      <c r="U37" s="279">
        <f t="shared" si="16"/>
        <v>0</v>
      </c>
      <c r="V37" s="279">
        <f t="shared" si="17"/>
        <v>0</v>
      </c>
      <c r="W37" s="279">
        <f t="shared" si="18"/>
        <v>0</v>
      </c>
      <c r="X37" s="279">
        <f t="shared" si="19"/>
        <v>0</v>
      </c>
      <c r="Y37" s="279">
        <f t="shared" si="20"/>
        <v>509</v>
      </c>
      <c r="Z37" s="279">
        <v>402</v>
      </c>
      <c r="AA37" s="279">
        <v>0</v>
      </c>
      <c r="AB37" s="279">
        <v>0</v>
      </c>
      <c r="AC37" s="279">
        <v>0</v>
      </c>
      <c r="AD37" s="279">
        <v>107</v>
      </c>
      <c r="AE37" s="279">
        <v>0</v>
      </c>
      <c r="AF37" s="279">
        <v>0</v>
      </c>
      <c r="AG37" s="279">
        <v>0</v>
      </c>
      <c r="AH37" s="279">
        <v>0</v>
      </c>
      <c r="AI37" s="279">
        <v>0</v>
      </c>
      <c r="AJ37" s="279" t="s">
        <v>49</v>
      </c>
      <c r="AK37" s="279" t="s">
        <v>49</v>
      </c>
      <c r="AL37" s="279" t="s">
        <v>49</v>
      </c>
      <c r="AM37" s="279" t="s">
        <v>49</v>
      </c>
      <c r="AN37" s="279" t="s">
        <v>49</v>
      </c>
      <c r="AO37" s="279" t="s">
        <v>49</v>
      </c>
      <c r="AP37" s="279" t="s">
        <v>49</v>
      </c>
      <c r="AQ37" s="279" t="s">
        <v>49</v>
      </c>
      <c r="AR37" s="279">
        <v>0</v>
      </c>
      <c r="AS37" s="279">
        <v>0</v>
      </c>
      <c r="AT37" s="279">
        <f>'施設資源化量内訳'!D37</f>
        <v>2191</v>
      </c>
      <c r="AU37" s="279">
        <f>'施設資源化量内訳'!E37</f>
        <v>8</v>
      </c>
      <c r="AV37" s="279">
        <f>'施設資源化量内訳'!F37</f>
        <v>0</v>
      </c>
      <c r="AW37" s="279">
        <f>'施設資源化量内訳'!G37</f>
        <v>0</v>
      </c>
      <c r="AX37" s="279">
        <f>'施設資源化量内訳'!H37</f>
        <v>1137</v>
      </c>
      <c r="AY37" s="279">
        <f>'施設資源化量内訳'!I37</f>
        <v>63</v>
      </c>
      <c r="AZ37" s="279">
        <f>'施設資源化量内訳'!J37</f>
        <v>66</v>
      </c>
      <c r="BA37" s="279">
        <f>'施設資源化量内訳'!K37</f>
        <v>0</v>
      </c>
      <c r="BB37" s="279">
        <f>'施設資源化量内訳'!L37</f>
        <v>0</v>
      </c>
      <c r="BC37" s="279">
        <f>'施設資源化量内訳'!M37</f>
        <v>0</v>
      </c>
      <c r="BD37" s="279">
        <f>'施設資源化量内訳'!N37</f>
        <v>0</v>
      </c>
      <c r="BE37" s="279">
        <f>'施設資源化量内訳'!O37</f>
        <v>0</v>
      </c>
      <c r="BF37" s="279">
        <f>'施設資源化量内訳'!P37</f>
        <v>0</v>
      </c>
      <c r="BG37" s="279">
        <f>'施設資源化量内訳'!Q37</f>
        <v>917</v>
      </c>
      <c r="BH37" s="279">
        <f>'施設資源化量内訳'!R37</f>
        <v>0</v>
      </c>
      <c r="BI37" s="279">
        <f>'施設資源化量内訳'!S37</f>
        <v>0</v>
      </c>
      <c r="BJ37" s="279">
        <f>'施設資源化量内訳'!T37</f>
        <v>0</v>
      </c>
      <c r="BK37" s="279">
        <f>'施設資源化量内訳'!U37</f>
        <v>0</v>
      </c>
      <c r="BL37" s="279">
        <f>'施設資源化量内訳'!V37</f>
        <v>0</v>
      </c>
      <c r="BM37" s="279">
        <f>'施設資源化量内訳'!W37</f>
        <v>0</v>
      </c>
      <c r="BN37" s="279">
        <f>'施設資源化量内訳'!X37</f>
        <v>0</v>
      </c>
      <c r="BO37" s="279">
        <f t="shared" si="21"/>
        <v>1</v>
      </c>
      <c r="BP37" s="279">
        <v>0</v>
      </c>
      <c r="BQ37" s="279">
        <v>0</v>
      </c>
      <c r="BR37" s="279">
        <v>0</v>
      </c>
      <c r="BS37" s="279">
        <v>0</v>
      </c>
      <c r="BT37" s="279">
        <v>0</v>
      </c>
      <c r="BU37" s="279">
        <v>1</v>
      </c>
      <c r="BV37" s="279">
        <v>0</v>
      </c>
      <c r="BW37" s="279">
        <v>0</v>
      </c>
      <c r="BX37" s="279">
        <v>0</v>
      </c>
      <c r="BY37" s="279">
        <v>0</v>
      </c>
      <c r="BZ37" s="279" t="s">
        <v>49</v>
      </c>
      <c r="CA37" s="279" t="s">
        <v>49</v>
      </c>
      <c r="CB37" s="279" t="s">
        <v>49</v>
      </c>
      <c r="CC37" s="279" t="s">
        <v>49</v>
      </c>
      <c r="CD37" s="279" t="s">
        <v>49</v>
      </c>
      <c r="CE37" s="279" t="s">
        <v>49</v>
      </c>
      <c r="CF37" s="279" t="s">
        <v>49</v>
      </c>
      <c r="CG37" s="279" t="s">
        <v>49</v>
      </c>
      <c r="CH37" s="279">
        <v>0</v>
      </c>
      <c r="CI37" s="279">
        <v>0</v>
      </c>
      <c r="CJ37" s="282" t="s">
        <v>50</v>
      </c>
    </row>
    <row r="38" spans="1:88" s="275" customFormat="1" ht="12" customHeight="1">
      <c r="A38" s="270" t="s">
        <v>502</v>
      </c>
      <c r="B38" s="271" t="s">
        <v>564</v>
      </c>
      <c r="C38" s="270" t="s">
        <v>565</v>
      </c>
      <c r="D38" s="279">
        <f t="shared" si="22"/>
        <v>2401</v>
      </c>
      <c r="E38" s="279">
        <f t="shared" si="22"/>
        <v>1320</v>
      </c>
      <c r="F38" s="279">
        <f t="shared" si="22"/>
        <v>0</v>
      </c>
      <c r="G38" s="279">
        <f t="shared" si="22"/>
        <v>0</v>
      </c>
      <c r="H38" s="279">
        <f t="shared" si="22"/>
        <v>323</v>
      </c>
      <c r="I38" s="279">
        <f t="shared" si="22"/>
        <v>285</v>
      </c>
      <c r="J38" s="279">
        <f t="shared" si="22"/>
        <v>0</v>
      </c>
      <c r="K38" s="279">
        <f t="shared" si="22"/>
        <v>0</v>
      </c>
      <c r="L38" s="279">
        <f t="shared" si="22"/>
        <v>0</v>
      </c>
      <c r="M38" s="279">
        <f t="shared" si="22"/>
        <v>0</v>
      </c>
      <c r="N38" s="279">
        <f t="shared" si="22"/>
        <v>0</v>
      </c>
      <c r="O38" s="279">
        <f t="shared" si="22"/>
        <v>1</v>
      </c>
      <c r="P38" s="279">
        <f t="shared" si="22"/>
        <v>0</v>
      </c>
      <c r="Q38" s="279">
        <f t="shared" si="22"/>
        <v>346</v>
      </c>
      <c r="R38" s="279">
        <f t="shared" si="22"/>
        <v>0</v>
      </c>
      <c r="S38" s="279">
        <f t="shared" si="14"/>
        <v>0</v>
      </c>
      <c r="T38" s="279">
        <f t="shared" si="15"/>
        <v>0</v>
      </c>
      <c r="U38" s="279">
        <f t="shared" si="16"/>
        <v>0</v>
      </c>
      <c r="V38" s="279">
        <f t="shared" si="17"/>
        <v>0</v>
      </c>
      <c r="W38" s="279">
        <f t="shared" si="18"/>
        <v>0</v>
      </c>
      <c r="X38" s="279">
        <f t="shared" si="19"/>
        <v>126</v>
      </c>
      <c r="Y38" s="279">
        <f t="shared" si="20"/>
        <v>799</v>
      </c>
      <c r="Z38" s="279">
        <v>799</v>
      </c>
      <c r="AA38" s="279">
        <v>0</v>
      </c>
      <c r="AB38" s="279">
        <v>0</v>
      </c>
      <c r="AC38" s="279">
        <v>0</v>
      </c>
      <c r="AD38" s="279">
        <v>0</v>
      </c>
      <c r="AE38" s="279">
        <v>0</v>
      </c>
      <c r="AF38" s="279">
        <v>0</v>
      </c>
      <c r="AG38" s="279">
        <v>0</v>
      </c>
      <c r="AH38" s="279">
        <v>0</v>
      </c>
      <c r="AI38" s="279">
        <v>0</v>
      </c>
      <c r="AJ38" s="279" t="s">
        <v>49</v>
      </c>
      <c r="AK38" s="279" t="s">
        <v>49</v>
      </c>
      <c r="AL38" s="279" t="s">
        <v>49</v>
      </c>
      <c r="AM38" s="279" t="s">
        <v>49</v>
      </c>
      <c r="AN38" s="279" t="s">
        <v>49</v>
      </c>
      <c r="AO38" s="279" t="s">
        <v>49</v>
      </c>
      <c r="AP38" s="279" t="s">
        <v>49</v>
      </c>
      <c r="AQ38" s="279" t="s">
        <v>49</v>
      </c>
      <c r="AR38" s="279">
        <v>0</v>
      </c>
      <c r="AS38" s="279">
        <v>0</v>
      </c>
      <c r="AT38" s="279">
        <f>'施設資源化量内訳'!D38</f>
        <v>1081</v>
      </c>
      <c r="AU38" s="279">
        <f>'施設資源化量内訳'!E38</f>
        <v>0</v>
      </c>
      <c r="AV38" s="279">
        <f>'施設資源化量内訳'!F38</f>
        <v>0</v>
      </c>
      <c r="AW38" s="279">
        <f>'施設資源化量内訳'!G38</f>
        <v>0</v>
      </c>
      <c r="AX38" s="279">
        <f>'施設資源化量内訳'!H38</f>
        <v>323</v>
      </c>
      <c r="AY38" s="279">
        <f>'施設資源化量内訳'!I38</f>
        <v>285</v>
      </c>
      <c r="AZ38" s="279">
        <f>'施設資源化量内訳'!J38</f>
        <v>0</v>
      </c>
      <c r="BA38" s="279">
        <f>'施設資源化量内訳'!K38</f>
        <v>0</v>
      </c>
      <c r="BB38" s="279">
        <f>'施設資源化量内訳'!L38</f>
        <v>0</v>
      </c>
      <c r="BC38" s="279">
        <f>'施設資源化量内訳'!M38</f>
        <v>0</v>
      </c>
      <c r="BD38" s="279">
        <f>'施設資源化量内訳'!N38</f>
        <v>0</v>
      </c>
      <c r="BE38" s="279">
        <f>'施設資源化量内訳'!O38</f>
        <v>1</v>
      </c>
      <c r="BF38" s="279">
        <f>'施設資源化量内訳'!P38</f>
        <v>0</v>
      </c>
      <c r="BG38" s="279">
        <f>'施設資源化量内訳'!Q38</f>
        <v>346</v>
      </c>
      <c r="BH38" s="279">
        <f>'施設資源化量内訳'!R38</f>
        <v>0</v>
      </c>
      <c r="BI38" s="279">
        <f>'施設資源化量内訳'!S38</f>
        <v>0</v>
      </c>
      <c r="BJ38" s="279">
        <f>'施設資源化量内訳'!T38</f>
        <v>0</v>
      </c>
      <c r="BK38" s="279">
        <f>'施設資源化量内訳'!U38</f>
        <v>0</v>
      </c>
      <c r="BL38" s="279">
        <f>'施設資源化量内訳'!V38</f>
        <v>0</v>
      </c>
      <c r="BM38" s="279">
        <f>'施設資源化量内訳'!W38</f>
        <v>0</v>
      </c>
      <c r="BN38" s="279">
        <f>'施設資源化量内訳'!X38</f>
        <v>126</v>
      </c>
      <c r="BO38" s="279">
        <f t="shared" si="21"/>
        <v>521</v>
      </c>
      <c r="BP38" s="279">
        <v>521</v>
      </c>
      <c r="BQ38" s="279">
        <v>0</v>
      </c>
      <c r="BR38" s="279">
        <v>0</v>
      </c>
      <c r="BS38" s="279">
        <v>0</v>
      </c>
      <c r="BT38" s="279">
        <v>0</v>
      </c>
      <c r="BU38" s="279">
        <v>0</v>
      </c>
      <c r="BV38" s="279">
        <v>0</v>
      </c>
      <c r="BW38" s="279">
        <v>0</v>
      </c>
      <c r="BX38" s="279">
        <v>0</v>
      </c>
      <c r="BY38" s="279">
        <v>0</v>
      </c>
      <c r="BZ38" s="279" t="s">
        <v>49</v>
      </c>
      <c r="CA38" s="279" t="s">
        <v>49</v>
      </c>
      <c r="CB38" s="279" t="s">
        <v>49</v>
      </c>
      <c r="CC38" s="279" t="s">
        <v>49</v>
      </c>
      <c r="CD38" s="279" t="s">
        <v>49</v>
      </c>
      <c r="CE38" s="279" t="s">
        <v>49</v>
      </c>
      <c r="CF38" s="279" t="s">
        <v>49</v>
      </c>
      <c r="CG38" s="279" t="s">
        <v>49</v>
      </c>
      <c r="CH38" s="279">
        <v>0</v>
      </c>
      <c r="CI38" s="279">
        <v>0</v>
      </c>
      <c r="CJ38" s="282" t="s">
        <v>51</v>
      </c>
    </row>
    <row r="39" spans="1:88" s="275" customFormat="1" ht="12" customHeight="1">
      <c r="A39" s="270" t="s">
        <v>502</v>
      </c>
      <c r="B39" s="271" t="s">
        <v>566</v>
      </c>
      <c r="C39" s="270" t="s">
        <v>567</v>
      </c>
      <c r="D39" s="279">
        <f t="shared" si="22"/>
        <v>1425</v>
      </c>
      <c r="E39" s="279">
        <f t="shared" si="22"/>
        <v>399</v>
      </c>
      <c r="F39" s="279">
        <f t="shared" si="22"/>
        <v>0</v>
      </c>
      <c r="G39" s="279">
        <f t="shared" si="22"/>
        <v>0</v>
      </c>
      <c r="H39" s="279">
        <f t="shared" si="22"/>
        <v>383</v>
      </c>
      <c r="I39" s="279">
        <f t="shared" si="22"/>
        <v>492</v>
      </c>
      <c r="J39" s="279">
        <f t="shared" si="22"/>
        <v>53</v>
      </c>
      <c r="K39" s="279">
        <f t="shared" si="22"/>
        <v>0</v>
      </c>
      <c r="L39" s="279">
        <f t="shared" si="22"/>
        <v>0</v>
      </c>
      <c r="M39" s="279">
        <f t="shared" si="22"/>
        <v>0</v>
      </c>
      <c r="N39" s="279">
        <f t="shared" si="22"/>
        <v>0</v>
      </c>
      <c r="O39" s="279">
        <f t="shared" si="22"/>
        <v>0</v>
      </c>
      <c r="P39" s="279">
        <f t="shared" si="22"/>
        <v>0</v>
      </c>
      <c r="Q39" s="279">
        <f t="shared" si="22"/>
        <v>0</v>
      </c>
      <c r="R39" s="279">
        <f t="shared" si="22"/>
        <v>0</v>
      </c>
      <c r="S39" s="279">
        <f t="shared" si="14"/>
        <v>0</v>
      </c>
      <c r="T39" s="279">
        <f t="shared" si="15"/>
        <v>0</v>
      </c>
      <c r="U39" s="279">
        <f t="shared" si="16"/>
        <v>0</v>
      </c>
      <c r="V39" s="279">
        <f t="shared" si="17"/>
        <v>0</v>
      </c>
      <c r="W39" s="279">
        <f t="shared" si="18"/>
        <v>0</v>
      </c>
      <c r="X39" s="279">
        <f t="shared" si="19"/>
        <v>98</v>
      </c>
      <c r="Y39" s="279">
        <f t="shared" si="20"/>
        <v>497</v>
      </c>
      <c r="Z39" s="279">
        <v>399</v>
      </c>
      <c r="AA39" s="279">
        <v>0</v>
      </c>
      <c r="AB39" s="279">
        <v>0</v>
      </c>
      <c r="AC39" s="279">
        <v>0</v>
      </c>
      <c r="AD39" s="279">
        <v>0</v>
      </c>
      <c r="AE39" s="279">
        <v>0</v>
      </c>
      <c r="AF39" s="279">
        <v>0</v>
      </c>
      <c r="AG39" s="279">
        <v>0</v>
      </c>
      <c r="AH39" s="279">
        <v>0</v>
      </c>
      <c r="AI39" s="279">
        <v>0</v>
      </c>
      <c r="AJ39" s="279" t="s">
        <v>49</v>
      </c>
      <c r="AK39" s="279" t="s">
        <v>49</v>
      </c>
      <c r="AL39" s="279" t="s">
        <v>49</v>
      </c>
      <c r="AM39" s="279" t="s">
        <v>49</v>
      </c>
      <c r="AN39" s="279" t="s">
        <v>49</v>
      </c>
      <c r="AO39" s="279" t="s">
        <v>49</v>
      </c>
      <c r="AP39" s="279" t="s">
        <v>49</v>
      </c>
      <c r="AQ39" s="279" t="s">
        <v>49</v>
      </c>
      <c r="AR39" s="279">
        <v>0</v>
      </c>
      <c r="AS39" s="279">
        <v>98</v>
      </c>
      <c r="AT39" s="279">
        <f>'施設資源化量内訳'!D39</f>
        <v>928</v>
      </c>
      <c r="AU39" s="279">
        <f>'施設資源化量内訳'!E39</f>
        <v>0</v>
      </c>
      <c r="AV39" s="279">
        <f>'施設資源化量内訳'!F39</f>
        <v>0</v>
      </c>
      <c r="AW39" s="279">
        <f>'施設資源化量内訳'!G39</f>
        <v>0</v>
      </c>
      <c r="AX39" s="279">
        <f>'施設資源化量内訳'!H39</f>
        <v>383</v>
      </c>
      <c r="AY39" s="279">
        <f>'施設資源化量内訳'!I39</f>
        <v>492</v>
      </c>
      <c r="AZ39" s="279">
        <f>'施設資源化量内訳'!J39</f>
        <v>53</v>
      </c>
      <c r="BA39" s="279">
        <f>'施設資源化量内訳'!K39</f>
        <v>0</v>
      </c>
      <c r="BB39" s="279">
        <f>'施設資源化量内訳'!L39</f>
        <v>0</v>
      </c>
      <c r="BC39" s="279">
        <f>'施設資源化量内訳'!M39</f>
        <v>0</v>
      </c>
      <c r="BD39" s="279">
        <f>'施設資源化量内訳'!N39</f>
        <v>0</v>
      </c>
      <c r="BE39" s="279">
        <f>'施設資源化量内訳'!O39</f>
        <v>0</v>
      </c>
      <c r="BF39" s="279">
        <f>'施設資源化量内訳'!P39</f>
        <v>0</v>
      </c>
      <c r="BG39" s="279">
        <f>'施設資源化量内訳'!Q39</f>
        <v>0</v>
      </c>
      <c r="BH39" s="279">
        <f>'施設資源化量内訳'!R39</f>
        <v>0</v>
      </c>
      <c r="BI39" s="279">
        <f>'施設資源化量内訳'!S39</f>
        <v>0</v>
      </c>
      <c r="BJ39" s="279">
        <f>'施設資源化量内訳'!T39</f>
        <v>0</v>
      </c>
      <c r="BK39" s="279">
        <f>'施設資源化量内訳'!U39</f>
        <v>0</v>
      </c>
      <c r="BL39" s="279">
        <f>'施設資源化量内訳'!V39</f>
        <v>0</v>
      </c>
      <c r="BM39" s="279">
        <f>'施設資源化量内訳'!W39</f>
        <v>0</v>
      </c>
      <c r="BN39" s="279">
        <f>'施設資源化量内訳'!X39</f>
        <v>0</v>
      </c>
      <c r="BO39" s="279">
        <f t="shared" si="21"/>
        <v>0</v>
      </c>
      <c r="BP39" s="279">
        <v>0</v>
      </c>
      <c r="BQ39" s="279">
        <v>0</v>
      </c>
      <c r="BR39" s="279">
        <v>0</v>
      </c>
      <c r="BS39" s="279">
        <v>0</v>
      </c>
      <c r="BT39" s="279">
        <v>0</v>
      </c>
      <c r="BU39" s="279">
        <v>0</v>
      </c>
      <c r="BV39" s="279">
        <v>0</v>
      </c>
      <c r="BW39" s="279">
        <v>0</v>
      </c>
      <c r="BX39" s="279">
        <v>0</v>
      </c>
      <c r="BY39" s="279">
        <v>0</v>
      </c>
      <c r="BZ39" s="279" t="s">
        <v>49</v>
      </c>
      <c r="CA39" s="279" t="s">
        <v>49</v>
      </c>
      <c r="CB39" s="279" t="s">
        <v>49</v>
      </c>
      <c r="CC39" s="279" t="s">
        <v>49</v>
      </c>
      <c r="CD39" s="279" t="s">
        <v>49</v>
      </c>
      <c r="CE39" s="279" t="s">
        <v>49</v>
      </c>
      <c r="CF39" s="279" t="s">
        <v>49</v>
      </c>
      <c r="CG39" s="279" t="s">
        <v>49</v>
      </c>
      <c r="CH39" s="279">
        <v>0</v>
      </c>
      <c r="CI39" s="279">
        <v>0</v>
      </c>
      <c r="CJ39" s="282" t="s">
        <v>51</v>
      </c>
    </row>
    <row r="40" spans="1:88" s="275" customFormat="1" ht="12" customHeight="1">
      <c r="A40" s="270" t="s">
        <v>502</v>
      </c>
      <c r="B40" s="271" t="s">
        <v>568</v>
      </c>
      <c r="C40" s="270" t="s">
        <v>569</v>
      </c>
      <c r="D40" s="279">
        <f t="shared" si="22"/>
        <v>846</v>
      </c>
      <c r="E40" s="279">
        <f t="shared" si="22"/>
        <v>250</v>
      </c>
      <c r="F40" s="279">
        <f t="shared" si="22"/>
        <v>3</v>
      </c>
      <c r="G40" s="279">
        <f t="shared" si="22"/>
        <v>0</v>
      </c>
      <c r="H40" s="279">
        <f t="shared" si="22"/>
        <v>205</v>
      </c>
      <c r="I40" s="279">
        <f t="shared" si="22"/>
        <v>355</v>
      </c>
      <c r="J40" s="279">
        <f t="shared" si="22"/>
        <v>32</v>
      </c>
      <c r="K40" s="279">
        <f t="shared" si="22"/>
        <v>1</v>
      </c>
      <c r="L40" s="279">
        <f t="shared" si="22"/>
        <v>0</v>
      </c>
      <c r="M40" s="279">
        <f t="shared" si="22"/>
        <v>0</v>
      </c>
      <c r="N40" s="279">
        <f t="shared" si="22"/>
        <v>0</v>
      </c>
      <c r="O40" s="279">
        <f t="shared" si="22"/>
        <v>0</v>
      </c>
      <c r="P40" s="279">
        <f t="shared" si="22"/>
        <v>0</v>
      </c>
      <c r="Q40" s="279">
        <f t="shared" si="22"/>
        <v>0</v>
      </c>
      <c r="R40" s="279">
        <f t="shared" si="22"/>
        <v>0</v>
      </c>
      <c r="S40" s="279">
        <f t="shared" si="14"/>
        <v>0</v>
      </c>
      <c r="T40" s="279">
        <f t="shared" si="15"/>
        <v>0</v>
      </c>
      <c r="U40" s="279">
        <f t="shared" si="16"/>
        <v>0</v>
      </c>
      <c r="V40" s="279">
        <f t="shared" si="17"/>
        <v>0</v>
      </c>
      <c r="W40" s="279">
        <f t="shared" si="18"/>
        <v>0</v>
      </c>
      <c r="X40" s="279">
        <f t="shared" si="19"/>
        <v>0</v>
      </c>
      <c r="Y40" s="279">
        <f t="shared" si="20"/>
        <v>185</v>
      </c>
      <c r="Z40" s="279">
        <v>185</v>
      </c>
      <c r="AA40" s="279">
        <v>0</v>
      </c>
      <c r="AB40" s="279">
        <v>0</v>
      </c>
      <c r="AC40" s="279">
        <v>0</v>
      </c>
      <c r="AD40" s="279">
        <v>0</v>
      </c>
      <c r="AE40" s="279">
        <v>0</v>
      </c>
      <c r="AF40" s="279">
        <v>0</v>
      </c>
      <c r="AG40" s="279">
        <v>0</v>
      </c>
      <c r="AH40" s="279">
        <v>0</v>
      </c>
      <c r="AI40" s="279">
        <v>0</v>
      </c>
      <c r="AJ40" s="279" t="s">
        <v>49</v>
      </c>
      <c r="AK40" s="279" t="s">
        <v>49</v>
      </c>
      <c r="AL40" s="279" t="s">
        <v>49</v>
      </c>
      <c r="AM40" s="279" t="s">
        <v>49</v>
      </c>
      <c r="AN40" s="279" t="s">
        <v>49</v>
      </c>
      <c r="AO40" s="279" t="s">
        <v>49</v>
      </c>
      <c r="AP40" s="279" t="s">
        <v>49</v>
      </c>
      <c r="AQ40" s="279" t="s">
        <v>49</v>
      </c>
      <c r="AR40" s="279">
        <v>0</v>
      </c>
      <c r="AS40" s="279">
        <v>0</v>
      </c>
      <c r="AT40" s="279">
        <f>'施設資源化量内訳'!D40</f>
        <v>564</v>
      </c>
      <c r="AU40" s="279">
        <f>'施設資源化量内訳'!E40</f>
        <v>0</v>
      </c>
      <c r="AV40" s="279">
        <f>'施設資源化量内訳'!F40</f>
        <v>0</v>
      </c>
      <c r="AW40" s="279">
        <f>'施設資源化量内訳'!G40</f>
        <v>0</v>
      </c>
      <c r="AX40" s="279">
        <f>'施設資源化量内訳'!H40</f>
        <v>194</v>
      </c>
      <c r="AY40" s="279">
        <f>'施設資源化量内訳'!I40</f>
        <v>349</v>
      </c>
      <c r="AZ40" s="279">
        <f>'施設資源化量内訳'!J40</f>
        <v>21</v>
      </c>
      <c r="BA40" s="279">
        <f>'施設資源化量内訳'!K40</f>
        <v>0</v>
      </c>
      <c r="BB40" s="279">
        <f>'施設資源化量内訳'!L40</f>
        <v>0</v>
      </c>
      <c r="BC40" s="279">
        <f>'施設資源化量内訳'!M40</f>
        <v>0</v>
      </c>
      <c r="BD40" s="279">
        <f>'施設資源化量内訳'!N40</f>
        <v>0</v>
      </c>
      <c r="BE40" s="279">
        <f>'施設資源化量内訳'!O40</f>
        <v>0</v>
      </c>
      <c r="BF40" s="279">
        <f>'施設資源化量内訳'!P40</f>
        <v>0</v>
      </c>
      <c r="BG40" s="279">
        <f>'施設資源化量内訳'!Q40</f>
        <v>0</v>
      </c>
      <c r="BH40" s="279">
        <f>'施設資源化量内訳'!R40</f>
        <v>0</v>
      </c>
      <c r="BI40" s="279">
        <f>'施設資源化量内訳'!S40</f>
        <v>0</v>
      </c>
      <c r="BJ40" s="279">
        <f>'施設資源化量内訳'!T40</f>
        <v>0</v>
      </c>
      <c r="BK40" s="279">
        <f>'施設資源化量内訳'!U40</f>
        <v>0</v>
      </c>
      <c r="BL40" s="279">
        <f>'施設資源化量内訳'!V40</f>
        <v>0</v>
      </c>
      <c r="BM40" s="279">
        <f>'施設資源化量内訳'!W40</f>
        <v>0</v>
      </c>
      <c r="BN40" s="279">
        <f>'施設資源化量内訳'!X40</f>
        <v>0</v>
      </c>
      <c r="BO40" s="279">
        <f t="shared" si="21"/>
        <v>97</v>
      </c>
      <c r="BP40" s="279">
        <v>65</v>
      </c>
      <c r="BQ40" s="279">
        <v>3</v>
      </c>
      <c r="BR40" s="279">
        <v>0</v>
      </c>
      <c r="BS40" s="279">
        <v>11</v>
      </c>
      <c r="BT40" s="279">
        <v>6</v>
      </c>
      <c r="BU40" s="279">
        <v>11</v>
      </c>
      <c r="BV40" s="279">
        <v>1</v>
      </c>
      <c r="BW40" s="279">
        <v>0</v>
      </c>
      <c r="BX40" s="279">
        <v>0</v>
      </c>
      <c r="BY40" s="279">
        <v>0</v>
      </c>
      <c r="BZ40" s="279" t="s">
        <v>49</v>
      </c>
      <c r="CA40" s="279" t="s">
        <v>49</v>
      </c>
      <c r="CB40" s="279" t="s">
        <v>49</v>
      </c>
      <c r="CC40" s="279" t="s">
        <v>49</v>
      </c>
      <c r="CD40" s="279" t="s">
        <v>49</v>
      </c>
      <c r="CE40" s="279" t="s">
        <v>49</v>
      </c>
      <c r="CF40" s="279" t="s">
        <v>49</v>
      </c>
      <c r="CG40" s="279" t="s">
        <v>49</v>
      </c>
      <c r="CH40" s="279">
        <v>0</v>
      </c>
      <c r="CI40" s="279">
        <v>0</v>
      </c>
      <c r="CJ40" s="282" t="s">
        <v>51</v>
      </c>
    </row>
    <row r="41" spans="1:88" s="275" customFormat="1" ht="12" customHeight="1">
      <c r="A41" s="270" t="s">
        <v>502</v>
      </c>
      <c r="B41" s="271" t="s">
        <v>570</v>
      </c>
      <c r="C41" s="270" t="s">
        <v>571</v>
      </c>
      <c r="D41" s="279">
        <f t="shared" si="22"/>
        <v>1054</v>
      </c>
      <c r="E41" s="279">
        <f t="shared" si="22"/>
        <v>490</v>
      </c>
      <c r="F41" s="279">
        <f t="shared" si="22"/>
        <v>1</v>
      </c>
      <c r="G41" s="279">
        <f t="shared" si="22"/>
        <v>72</v>
      </c>
      <c r="H41" s="279">
        <f t="shared" si="22"/>
        <v>221</v>
      </c>
      <c r="I41" s="279">
        <f t="shared" si="22"/>
        <v>188</v>
      </c>
      <c r="J41" s="279">
        <f t="shared" si="22"/>
        <v>62</v>
      </c>
      <c r="K41" s="279">
        <f t="shared" si="22"/>
        <v>1</v>
      </c>
      <c r="L41" s="279">
        <f t="shared" si="22"/>
        <v>1</v>
      </c>
      <c r="M41" s="279">
        <f t="shared" si="22"/>
        <v>0</v>
      </c>
      <c r="N41" s="279">
        <f t="shared" si="22"/>
        <v>18</v>
      </c>
      <c r="O41" s="279">
        <f t="shared" si="22"/>
        <v>0</v>
      </c>
      <c r="P41" s="279">
        <f t="shared" si="22"/>
        <v>0</v>
      </c>
      <c r="Q41" s="279">
        <f t="shared" si="22"/>
        <v>0</v>
      </c>
      <c r="R41" s="279">
        <f t="shared" si="22"/>
        <v>0</v>
      </c>
      <c r="S41" s="279">
        <f t="shared" si="14"/>
        <v>0</v>
      </c>
      <c r="T41" s="279">
        <f t="shared" si="15"/>
        <v>0</v>
      </c>
      <c r="U41" s="279">
        <f t="shared" si="16"/>
        <v>0</v>
      </c>
      <c r="V41" s="279">
        <f t="shared" si="17"/>
        <v>0</v>
      </c>
      <c r="W41" s="279">
        <f t="shared" si="18"/>
        <v>0</v>
      </c>
      <c r="X41" s="279">
        <f t="shared" si="19"/>
        <v>0</v>
      </c>
      <c r="Y41" s="279">
        <f t="shared" si="20"/>
        <v>807</v>
      </c>
      <c r="Z41" s="279">
        <v>458</v>
      </c>
      <c r="AA41" s="279">
        <v>0</v>
      </c>
      <c r="AB41" s="279">
        <v>72</v>
      </c>
      <c r="AC41" s="279">
        <v>72</v>
      </c>
      <c r="AD41" s="279">
        <v>139</v>
      </c>
      <c r="AE41" s="279">
        <v>48</v>
      </c>
      <c r="AF41" s="279">
        <v>0</v>
      </c>
      <c r="AG41" s="279">
        <v>0</v>
      </c>
      <c r="AH41" s="279">
        <v>0</v>
      </c>
      <c r="AI41" s="279">
        <v>18</v>
      </c>
      <c r="AJ41" s="279" t="s">
        <v>49</v>
      </c>
      <c r="AK41" s="279" t="s">
        <v>49</v>
      </c>
      <c r="AL41" s="279" t="s">
        <v>49</v>
      </c>
      <c r="AM41" s="279" t="s">
        <v>49</v>
      </c>
      <c r="AN41" s="279" t="s">
        <v>49</v>
      </c>
      <c r="AO41" s="279" t="s">
        <v>49</v>
      </c>
      <c r="AP41" s="279" t="s">
        <v>49</v>
      </c>
      <c r="AQ41" s="279" t="s">
        <v>49</v>
      </c>
      <c r="AR41" s="279">
        <v>0</v>
      </c>
      <c r="AS41" s="279">
        <v>0</v>
      </c>
      <c r="AT41" s="279">
        <f>'施設資源化量内訳'!D41</f>
        <v>240</v>
      </c>
      <c r="AU41" s="279">
        <f>'施設資源化量内訳'!E41</f>
        <v>32</v>
      </c>
      <c r="AV41" s="279">
        <f>'施設資源化量内訳'!F41</f>
        <v>0</v>
      </c>
      <c r="AW41" s="279">
        <f>'施設資源化量内訳'!G41</f>
        <v>0</v>
      </c>
      <c r="AX41" s="279">
        <f>'施設資源化量内訳'!H41</f>
        <v>148</v>
      </c>
      <c r="AY41" s="279">
        <f>'施設資源化量内訳'!I41</f>
        <v>49</v>
      </c>
      <c r="AZ41" s="279">
        <f>'施設資源化量内訳'!J41</f>
        <v>11</v>
      </c>
      <c r="BA41" s="279">
        <f>'施設資源化量内訳'!K41</f>
        <v>0</v>
      </c>
      <c r="BB41" s="279">
        <f>'施設資源化量内訳'!L41</f>
        <v>0</v>
      </c>
      <c r="BC41" s="279">
        <f>'施設資源化量内訳'!M41</f>
        <v>0</v>
      </c>
      <c r="BD41" s="279">
        <f>'施設資源化量内訳'!N41</f>
        <v>0</v>
      </c>
      <c r="BE41" s="279">
        <f>'施設資源化量内訳'!O41</f>
        <v>0</v>
      </c>
      <c r="BF41" s="279">
        <f>'施設資源化量内訳'!P41</f>
        <v>0</v>
      </c>
      <c r="BG41" s="279">
        <f>'施設資源化量内訳'!Q41</f>
        <v>0</v>
      </c>
      <c r="BH41" s="279">
        <f>'施設資源化量内訳'!R41</f>
        <v>0</v>
      </c>
      <c r="BI41" s="279">
        <f>'施設資源化量内訳'!S41</f>
        <v>0</v>
      </c>
      <c r="BJ41" s="279">
        <f>'施設資源化量内訳'!T41</f>
        <v>0</v>
      </c>
      <c r="BK41" s="279">
        <f>'施設資源化量内訳'!U41</f>
        <v>0</v>
      </c>
      <c r="BL41" s="279">
        <f>'施設資源化量内訳'!V41</f>
        <v>0</v>
      </c>
      <c r="BM41" s="279">
        <f>'施設資源化量内訳'!W41</f>
        <v>0</v>
      </c>
      <c r="BN41" s="279">
        <f>'施設資源化量内訳'!X41</f>
        <v>0</v>
      </c>
      <c r="BO41" s="279">
        <f t="shared" si="21"/>
        <v>7</v>
      </c>
      <c r="BP41" s="279">
        <v>0</v>
      </c>
      <c r="BQ41" s="279">
        <v>1</v>
      </c>
      <c r="BR41" s="279">
        <v>0</v>
      </c>
      <c r="BS41" s="279">
        <v>1</v>
      </c>
      <c r="BT41" s="279">
        <v>0</v>
      </c>
      <c r="BU41" s="279">
        <v>3</v>
      </c>
      <c r="BV41" s="279">
        <v>1</v>
      </c>
      <c r="BW41" s="279">
        <v>1</v>
      </c>
      <c r="BX41" s="279">
        <v>0</v>
      </c>
      <c r="BY41" s="279">
        <v>0</v>
      </c>
      <c r="BZ41" s="279" t="s">
        <v>49</v>
      </c>
      <c r="CA41" s="279" t="s">
        <v>49</v>
      </c>
      <c r="CB41" s="279" t="s">
        <v>49</v>
      </c>
      <c r="CC41" s="279" t="s">
        <v>49</v>
      </c>
      <c r="CD41" s="279" t="s">
        <v>49</v>
      </c>
      <c r="CE41" s="279" t="s">
        <v>49</v>
      </c>
      <c r="CF41" s="279" t="s">
        <v>49</v>
      </c>
      <c r="CG41" s="279" t="s">
        <v>49</v>
      </c>
      <c r="CH41" s="279">
        <v>0</v>
      </c>
      <c r="CI41" s="279">
        <v>0</v>
      </c>
      <c r="CJ41" s="282" t="s">
        <v>51</v>
      </c>
    </row>
    <row r="42" spans="1:88" s="275" customFormat="1" ht="12" customHeight="1">
      <c r="A42" s="270" t="s">
        <v>502</v>
      </c>
      <c r="B42" s="271" t="s">
        <v>572</v>
      </c>
      <c r="C42" s="270" t="s">
        <v>573</v>
      </c>
      <c r="D42" s="279">
        <f aca="true" t="shared" si="23" ref="D42:D51">SUM(Y42,AT42,BO42)</f>
        <v>897</v>
      </c>
      <c r="E42" s="279">
        <f aca="true" t="shared" si="24" ref="E42:E51">SUM(Z42,AU42,BP42)</f>
        <v>248</v>
      </c>
      <c r="F42" s="279">
        <f aca="true" t="shared" si="25" ref="F42:F51">SUM(AA42,AV42,BQ42)</f>
        <v>0</v>
      </c>
      <c r="G42" s="279">
        <f aca="true" t="shared" si="26" ref="G42:G51">SUM(AB42,AW42,BR42)</f>
        <v>0</v>
      </c>
      <c r="H42" s="279">
        <f aca="true" t="shared" si="27" ref="H42:H51">SUM(AC42,AX42,BS42)</f>
        <v>269</v>
      </c>
      <c r="I42" s="279">
        <f aca="true" t="shared" si="28" ref="I42:I51">SUM(AD42,AY42,BT42)</f>
        <v>217</v>
      </c>
      <c r="J42" s="279">
        <f aca="true" t="shared" si="29" ref="J42:J51">SUM(AE42,AZ42,BU42)</f>
        <v>18</v>
      </c>
      <c r="K42" s="279">
        <f aca="true" t="shared" si="30" ref="K42:K51">SUM(AF42,BA42,BV42)</f>
        <v>0</v>
      </c>
      <c r="L42" s="279">
        <f aca="true" t="shared" si="31" ref="L42:L51">SUM(AG42,BB42,BW42)</f>
        <v>0</v>
      </c>
      <c r="M42" s="279">
        <f aca="true" t="shared" si="32" ref="M42:M51">SUM(AH42,BC42,BX42)</f>
        <v>0</v>
      </c>
      <c r="N42" s="279">
        <f aca="true" t="shared" si="33" ref="N42:N51">SUM(AI42,BD42,BY42)</f>
        <v>0</v>
      </c>
      <c r="O42" s="279">
        <f aca="true" t="shared" si="34" ref="O42:O51">SUM(AJ42,BE42,BZ42)</f>
        <v>0</v>
      </c>
      <c r="P42" s="279">
        <f aca="true" t="shared" si="35" ref="P42:P51">SUM(AK42,BF42,CA42)</f>
        <v>0</v>
      </c>
      <c r="Q42" s="279">
        <f aca="true" t="shared" si="36" ref="Q42:Q51">SUM(AL42,BG42,CB42)</f>
        <v>144</v>
      </c>
      <c r="R42" s="279">
        <f aca="true" t="shared" si="37" ref="R42:R51">SUM(AM42,BH42,CC42)</f>
        <v>0</v>
      </c>
      <c r="S42" s="279">
        <f t="shared" si="14"/>
        <v>0</v>
      </c>
      <c r="T42" s="279">
        <f t="shared" si="15"/>
        <v>0</v>
      </c>
      <c r="U42" s="279">
        <f t="shared" si="16"/>
        <v>0</v>
      </c>
      <c r="V42" s="279">
        <f t="shared" si="17"/>
        <v>0</v>
      </c>
      <c r="W42" s="279">
        <f t="shared" si="18"/>
        <v>1</v>
      </c>
      <c r="X42" s="279">
        <f t="shared" si="19"/>
        <v>0</v>
      </c>
      <c r="Y42" s="279">
        <f t="shared" si="20"/>
        <v>0</v>
      </c>
      <c r="Z42" s="279">
        <v>0</v>
      </c>
      <c r="AA42" s="279">
        <v>0</v>
      </c>
      <c r="AB42" s="279">
        <v>0</v>
      </c>
      <c r="AC42" s="279">
        <v>0</v>
      </c>
      <c r="AD42" s="279">
        <v>0</v>
      </c>
      <c r="AE42" s="279">
        <v>0</v>
      </c>
      <c r="AF42" s="279">
        <v>0</v>
      </c>
      <c r="AG42" s="279">
        <v>0</v>
      </c>
      <c r="AH42" s="279">
        <v>0</v>
      </c>
      <c r="AI42" s="279">
        <v>0</v>
      </c>
      <c r="AJ42" s="279" t="s">
        <v>49</v>
      </c>
      <c r="AK42" s="279" t="s">
        <v>49</v>
      </c>
      <c r="AL42" s="279" t="s">
        <v>49</v>
      </c>
      <c r="AM42" s="279" t="s">
        <v>49</v>
      </c>
      <c r="AN42" s="279" t="s">
        <v>49</v>
      </c>
      <c r="AO42" s="279" t="s">
        <v>49</v>
      </c>
      <c r="AP42" s="279" t="s">
        <v>49</v>
      </c>
      <c r="AQ42" s="279" t="s">
        <v>49</v>
      </c>
      <c r="AR42" s="279">
        <v>0</v>
      </c>
      <c r="AS42" s="279">
        <v>0</v>
      </c>
      <c r="AT42" s="279">
        <f>'施設資源化量内訳'!D42</f>
        <v>648</v>
      </c>
      <c r="AU42" s="279">
        <f>'施設資源化量内訳'!E42</f>
        <v>0</v>
      </c>
      <c r="AV42" s="279">
        <f>'施設資源化量内訳'!F42</f>
        <v>0</v>
      </c>
      <c r="AW42" s="279">
        <f>'施設資源化量内訳'!G42</f>
        <v>0</v>
      </c>
      <c r="AX42" s="279">
        <f>'施設資源化量内訳'!H42</f>
        <v>269</v>
      </c>
      <c r="AY42" s="279">
        <f>'施設資源化量内訳'!I42</f>
        <v>217</v>
      </c>
      <c r="AZ42" s="279">
        <f>'施設資源化量内訳'!J42</f>
        <v>18</v>
      </c>
      <c r="BA42" s="279">
        <f>'施設資源化量内訳'!K42</f>
        <v>0</v>
      </c>
      <c r="BB42" s="279">
        <f>'施設資源化量内訳'!L42</f>
        <v>0</v>
      </c>
      <c r="BC42" s="279">
        <f>'施設資源化量内訳'!M42</f>
        <v>0</v>
      </c>
      <c r="BD42" s="279">
        <f>'施設資源化量内訳'!N42</f>
        <v>0</v>
      </c>
      <c r="BE42" s="279">
        <f>'施設資源化量内訳'!O42</f>
        <v>0</v>
      </c>
      <c r="BF42" s="279">
        <f>'施設資源化量内訳'!P42</f>
        <v>0</v>
      </c>
      <c r="BG42" s="279">
        <f>'施設資源化量内訳'!Q42</f>
        <v>144</v>
      </c>
      <c r="BH42" s="279">
        <f>'施設資源化量内訳'!R42</f>
        <v>0</v>
      </c>
      <c r="BI42" s="279">
        <f>'施設資源化量内訳'!S42</f>
        <v>0</v>
      </c>
      <c r="BJ42" s="279">
        <f>'施設資源化量内訳'!T42</f>
        <v>0</v>
      </c>
      <c r="BK42" s="279">
        <f>'施設資源化量内訳'!U42</f>
        <v>0</v>
      </c>
      <c r="BL42" s="279">
        <f>'施設資源化量内訳'!V42</f>
        <v>0</v>
      </c>
      <c r="BM42" s="279">
        <f>'施設資源化量内訳'!W42</f>
        <v>0</v>
      </c>
      <c r="BN42" s="279">
        <f>'施設資源化量内訳'!X42</f>
        <v>0</v>
      </c>
      <c r="BO42" s="279">
        <f t="shared" si="21"/>
        <v>249</v>
      </c>
      <c r="BP42" s="279">
        <v>248</v>
      </c>
      <c r="BQ42" s="279">
        <v>0</v>
      </c>
      <c r="BR42" s="279">
        <v>0</v>
      </c>
      <c r="BS42" s="279">
        <v>0</v>
      </c>
      <c r="BT42" s="279">
        <v>0</v>
      </c>
      <c r="BU42" s="279">
        <v>0</v>
      </c>
      <c r="BV42" s="279">
        <v>0</v>
      </c>
      <c r="BW42" s="279">
        <v>0</v>
      </c>
      <c r="BX42" s="279">
        <v>0</v>
      </c>
      <c r="BY42" s="279">
        <v>0</v>
      </c>
      <c r="BZ42" s="279" t="s">
        <v>49</v>
      </c>
      <c r="CA42" s="279" t="s">
        <v>49</v>
      </c>
      <c r="CB42" s="279" t="s">
        <v>49</v>
      </c>
      <c r="CC42" s="279" t="s">
        <v>49</v>
      </c>
      <c r="CD42" s="279" t="s">
        <v>49</v>
      </c>
      <c r="CE42" s="279" t="s">
        <v>49</v>
      </c>
      <c r="CF42" s="279" t="s">
        <v>49</v>
      </c>
      <c r="CG42" s="279" t="s">
        <v>49</v>
      </c>
      <c r="CH42" s="279">
        <v>1</v>
      </c>
      <c r="CI42" s="279">
        <v>0</v>
      </c>
      <c r="CJ42" s="282" t="s">
        <v>51</v>
      </c>
    </row>
    <row r="43" spans="1:88" s="275" customFormat="1" ht="12" customHeight="1">
      <c r="A43" s="270" t="s">
        <v>502</v>
      </c>
      <c r="B43" s="271" t="s">
        <v>574</v>
      </c>
      <c r="C43" s="270" t="s">
        <v>575</v>
      </c>
      <c r="D43" s="279">
        <f t="shared" si="23"/>
        <v>3219</v>
      </c>
      <c r="E43" s="279">
        <f t="shared" si="24"/>
        <v>1452</v>
      </c>
      <c r="F43" s="279">
        <f t="shared" si="25"/>
        <v>17</v>
      </c>
      <c r="G43" s="279">
        <f t="shared" si="26"/>
        <v>105</v>
      </c>
      <c r="H43" s="279">
        <f t="shared" si="27"/>
        <v>270</v>
      </c>
      <c r="I43" s="279">
        <f t="shared" si="28"/>
        <v>308</v>
      </c>
      <c r="J43" s="279">
        <f t="shared" si="29"/>
        <v>74</v>
      </c>
      <c r="K43" s="279">
        <f t="shared" si="30"/>
        <v>0</v>
      </c>
      <c r="L43" s="279">
        <f t="shared" si="31"/>
        <v>248</v>
      </c>
      <c r="M43" s="279">
        <f t="shared" si="32"/>
        <v>0</v>
      </c>
      <c r="N43" s="279">
        <f t="shared" si="33"/>
        <v>144</v>
      </c>
      <c r="O43" s="279">
        <f t="shared" si="34"/>
        <v>587</v>
      </c>
      <c r="P43" s="279">
        <f t="shared" si="35"/>
        <v>0</v>
      </c>
      <c r="Q43" s="279">
        <f t="shared" si="36"/>
        <v>0</v>
      </c>
      <c r="R43" s="279">
        <f t="shared" si="37"/>
        <v>0</v>
      </c>
      <c r="S43" s="279">
        <f t="shared" si="14"/>
        <v>0</v>
      </c>
      <c r="T43" s="279">
        <f t="shared" si="15"/>
        <v>0</v>
      </c>
      <c r="U43" s="279">
        <f t="shared" si="16"/>
        <v>0</v>
      </c>
      <c r="V43" s="279">
        <f t="shared" si="17"/>
        <v>0</v>
      </c>
      <c r="W43" s="279">
        <f t="shared" si="18"/>
        <v>0</v>
      </c>
      <c r="X43" s="279">
        <f t="shared" si="19"/>
        <v>14</v>
      </c>
      <c r="Y43" s="279">
        <f t="shared" si="20"/>
        <v>1634</v>
      </c>
      <c r="Z43" s="279">
        <v>1342</v>
      </c>
      <c r="AA43" s="279">
        <v>14</v>
      </c>
      <c r="AB43" s="279">
        <v>105</v>
      </c>
      <c r="AC43" s="279">
        <v>0</v>
      </c>
      <c r="AD43" s="279">
        <v>21</v>
      </c>
      <c r="AE43" s="279">
        <v>0</v>
      </c>
      <c r="AF43" s="279">
        <v>0</v>
      </c>
      <c r="AG43" s="279">
        <v>0</v>
      </c>
      <c r="AH43" s="279">
        <v>0</v>
      </c>
      <c r="AI43" s="279">
        <v>143</v>
      </c>
      <c r="AJ43" s="279" t="s">
        <v>49</v>
      </c>
      <c r="AK43" s="279" t="s">
        <v>49</v>
      </c>
      <c r="AL43" s="279" t="s">
        <v>49</v>
      </c>
      <c r="AM43" s="279" t="s">
        <v>49</v>
      </c>
      <c r="AN43" s="279" t="s">
        <v>49</v>
      </c>
      <c r="AO43" s="279" t="s">
        <v>49</v>
      </c>
      <c r="AP43" s="279" t="s">
        <v>49</v>
      </c>
      <c r="AQ43" s="279" t="s">
        <v>49</v>
      </c>
      <c r="AR43" s="279">
        <v>0</v>
      </c>
      <c r="AS43" s="279">
        <v>9</v>
      </c>
      <c r="AT43" s="279">
        <f>'施設資源化量内訳'!D43</f>
        <v>1462</v>
      </c>
      <c r="AU43" s="279">
        <f>'施設資源化量内訳'!E43</f>
        <v>0</v>
      </c>
      <c r="AV43" s="279">
        <f>'施設資源化量内訳'!F43</f>
        <v>0</v>
      </c>
      <c r="AW43" s="279">
        <f>'施設資源化量内訳'!G43</f>
        <v>0</v>
      </c>
      <c r="AX43" s="279">
        <f>'施設資源化量内訳'!H43</f>
        <v>263</v>
      </c>
      <c r="AY43" s="279">
        <f>'施設資源化量内訳'!I43</f>
        <v>285</v>
      </c>
      <c r="AZ43" s="279">
        <f>'施設資源化量内訳'!J43</f>
        <v>74</v>
      </c>
      <c r="BA43" s="279">
        <f>'施設資源化量内訳'!K43</f>
        <v>0</v>
      </c>
      <c r="BB43" s="279">
        <f>'施設資源化量内訳'!L43</f>
        <v>248</v>
      </c>
      <c r="BC43" s="279">
        <f>'施設資源化量内訳'!M43</f>
        <v>0</v>
      </c>
      <c r="BD43" s="279">
        <f>'施設資源化量内訳'!N43</f>
        <v>0</v>
      </c>
      <c r="BE43" s="279">
        <f>'施設資源化量内訳'!O43</f>
        <v>587</v>
      </c>
      <c r="BF43" s="279">
        <f>'施設資源化量内訳'!P43</f>
        <v>0</v>
      </c>
      <c r="BG43" s="279">
        <f>'施設資源化量内訳'!Q43</f>
        <v>0</v>
      </c>
      <c r="BH43" s="279">
        <f>'施設資源化量内訳'!R43</f>
        <v>0</v>
      </c>
      <c r="BI43" s="279">
        <f>'施設資源化量内訳'!S43</f>
        <v>0</v>
      </c>
      <c r="BJ43" s="279">
        <f>'施設資源化量内訳'!T43</f>
        <v>0</v>
      </c>
      <c r="BK43" s="279">
        <f>'施設資源化量内訳'!U43</f>
        <v>0</v>
      </c>
      <c r="BL43" s="279">
        <f>'施設資源化量内訳'!V43</f>
        <v>0</v>
      </c>
      <c r="BM43" s="279">
        <f>'施設資源化量内訳'!W43</f>
        <v>0</v>
      </c>
      <c r="BN43" s="279">
        <f>'施設資源化量内訳'!X43</f>
        <v>5</v>
      </c>
      <c r="BO43" s="279">
        <f t="shared" si="21"/>
        <v>123</v>
      </c>
      <c r="BP43" s="279">
        <v>110</v>
      </c>
      <c r="BQ43" s="279">
        <v>3</v>
      </c>
      <c r="BR43" s="279">
        <v>0</v>
      </c>
      <c r="BS43" s="279">
        <v>7</v>
      </c>
      <c r="BT43" s="279">
        <v>2</v>
      </c>
      <c r="BU43" s="279">
        <v>0</v>
      </c>
      <c r="BV43" s="279">
        <v>0</v>
      </c>
      <c r="BW43" s="279">
        <v>0</v>
      </c>
      <c r="BX43" s="279">
        <v>0</v>
      </c>
      <c r="BY43" s="279">
        <v>1</v>
      </c>
      <c r="BZ43" s="279" t="s">
        <v>49</v>
      </c>
      <c r="CA43" s="279" t="s">
        <v>49</v>
      </c>
      <c r="CB43" s="279" t="s">
        <v>49</v>
      </c>
      <c r="CC43" s="279" t="s">
        <v>49</v>
      </c>
      <c r="CD43" s="279" t="s">
        <v>49</v>
      </c>
      <c r="CE43" s="279" t="s">
        <v>49</v>
      </c>
      <c r="CF43" s="279" t="s">
        <v>49</v>
      </c>
      <c r="CG43" s="279" t="s">
        <v>49</v>
      </c>
      <c r="CH43" s="279">
        <v>0</v>
      </c>
      <c r="CI43" s="279">
        <v>0</v>
      </c>
      <c r="CJ43" s="282" t="s">
        <v>50</v>
      </c>
    </row>
    <row r="44" spans="1:88" s="275" customFormat="1" ht="12" customHeight="1">
      <c r="A44" s="270" t="s">
        <v>502</v>
      </c>
      <c r="B44" s="271" t="s">
        <v>576</v>
      </c>
      <c r="C44" s="270" t="s">
        <v>577</v>
      </c>
      <c r="D44" s="279">
        <f t="shared" si="23"/>
        <v>1250</v>
      </c>
      <c r="E44" s="279">
        <f t="shared" si="24"/>
        <v>787</v>
      </c>
      <c r="F44" s="279">
        <f t="shared" si="25"/>
        <v>0</v>
      </c>
      <c r="G44" s="279">
        <f t="shared" si="26"/>
        <v>0</v>
      </c>
      <c r="H44" s="279">
        <f t="shared" si="27"/>
        <v>251</v>
      </c>
      <c r="I44" s="279">
        <f t="shared" si="28"/>
        <v>179</v>
      </c>
      <c r="J44" s="279">
        <f t="shared" si="29"/>
        <v>32</v>
      </c>
      <c r="K44" s="279">
        <f t="shared" si="30"/>
        <v>0</v>
      </c>
      <c r="L44" s="279">
        <f t="shared" si="31"/>
        <v>1</v>
      </c>
      <c r="M44" s="279">
        <f t="shared" si="32"/>
        <v>0</v>
      </c>
      <c r="N44" s="279">
        <f t="shared" si="33"/>
        <v>0</v>
      </c>
      <c r="O44" s="279">
        <f t="shared" si="34"/>
        <v>0</v>
      </c>
      <c r="P44" s="279">
        <f t="shared" si="35"/>
        <v>0</v>
      </c>
      <c r="Q44" s="279">
        <f t="shared" si="36"/>
        <v>0</v>
      </c>
      <c r="R44" s="279">
        <f t="shared" si="37"/>
        <v>0</v>
      </c>
      <c r="S44" s="279">
        <f t="shared" si="14"/>
        <v>0</v>
      </c>
      <c r="T44" s="279">
        <f t="shared" si="15"/>
        <v>0</v>
      </c>
      <c r="U44" s="279">
        <f t="shared" si="16"/>
        <v>0</v>
      </c>
      <c r="V44" s="279">
        <f t="shared" si="17"/>
        <v>0</v>
      </c>
      <c r="W44" s="279">
        <f t="shared" si="18"/>
        <v>0</v>
      </c>
      <c r="X44" s="279">
        <f t="shared" si="19"/>
        <v>0</v>
      </c>
      <c r="Y44" s="279">
        <f t="shared" si="20"/>
        <v>686</v>
      </c>
      <c r="Z44" s="279">
        <v>507</v>
      </c>
      <c r="AA44" s="279">
        <v>0</v>
      </c>
      <c r="AB44" s="279">
        <v>0</v>
      </c>
      <c r="AC44" s="279">
        <v>0</v>
      </c>
      <c r="AD44" s="279">
        <v>179</v>
      </c>
      <c r="AE44" s="279">
        <v>0</v>
      </c>
      <c r="AF44" s="279">
        <v>0</v>
      </c>
      <c r="AG44" s="279">
        <v>0</v>
      </c>
      <c r="AH44" s="279">
        <v>0</v>
      </c>
      <c r="AI44" s="279">
        <v>0</v>
      </c>
      <c r="AJ44" s="279" t="s">
        <v>49</v>
      </c>
      <c r="AK44" s="279" t="s">
        <v>49</v>
      </c>
      <c r="AL44" s="279" t="s">
        <v>49</v>
      </c>
      <c r="AM44" s="279" t="s">
        <v>49</v>
      </c>
      <c r="AN44" s="279" t="s">
        <v>49</v>
      </c>
      <c r="AO44" s="279" t="s">
        <v>49</v>
      </c>
      <c r="AP44" s="279" t="s">
        <v>49</v>
      </c>
      <c r="AQ44" s="279" t="s">
        <v>49</v>
      </c>
      <c r="AR44" s="279">
        <v>0</v>
      </c>
      <c r="AS44" s="279">
        <v>0</v>
      </c>
      <c r="AT44" s="279">
        <f>'施設資源化量内訳'!D44</f>
        <v>282</v>
      </c>
      <c r="AU44" s="279">
        <f>'施設資源化量内訳'!E44</f>
        <v>0</v>
      </c>
      <c r="AV44" s="279">
        <f>'施設資源化量内訳'!F44</f>
        <v>0</v>
      </c>
      <c r="AW44" s="279">
        <f>'施設資源化量内訳'!G44</f>
        <v>0</v>
      </c>
      <c r="AX44" s="279">
        <f>'施設資源化量内訳'!H44</f>
        <v>250</v>
      </c>
      <c r="AY44" s="279">
        <f>'施設資源化量内訳'!I44</f>
        <v>0</v>
      </c>
      <c r="AZ44" s="279">
        <f>'施設資源化量内訳'!J44</f>
        <v>32</v>
      </c>
      <c r="BA44" s="279">
        <f>'施設資源化量内訳'!K44</f>
        <v>0</v>
      </c>
      <c r="BB44" s="279">
        <f>'施設資源化量内訳'!L44</f>
        <v>0</v>
      </c>
      <c r="BC44" s="279">
        <f>'施設資源化量内訳'!M44</f>
        <v>0</v>
      </c>
      <c r="BD44" s="279">
        <f>'施設資源化量内訳'!N44</f>
        <v>0</v>
      </c>
      <c r="BE44" s="279">
        <f>'施設資源化量内訳'!O44</f>
        <v>0</v>
      </c>
      <c r="BF44" s="279">
        <f>'施設資源化量内訳'!P44</f>
        <v>0</v>
      </c>
      <c r="BG44" s="279">
        <f>'施設資源化量内訳'!Q44</f>
        <v>0</v>
      </c>
      <c r="BH44" s="279">
        <f>'施設資源化量内訳'!R44</f>
        <v>0</v>
      </c>
      <c r="BI44" s="279">
        <f>'施設資源化量内訳'!S44</f>
        <v>0</v>
      </c>
      <c r="BJ44" s="279">
        <f>'施設資源化量内訳'!T44</f>
        <v>0</v>
      </c>
      <c r="BK44" s="279">
        <f>'施設資源化量内訳'!U44</f>
        <v>0</v>
      </c>
      <c r="BL44" s="279">
        <f>'施設資源化量内訳'!V44</f>
        <v>0</v>
      </c>
      <c r="BM44" s="279">
        <f>'施設資源化量内訳'!W44</f>
        <v>0</v>
      </c>
      <c r="BN44" s="279">
        <f>'施設資源化量内訳'!X44</f>
        <v>0</v>
      </c>
      <c r="BO44" s="279">
        <f t="shared" si="21"/>
        <v>282</v>
      </c>
      <c r="BP44" s="279">
        <v>280</v>
      </c>
      <c r="BQ44" s="279">
        <v>0</v>
      </c>
      <c r="BR44" s="279">
        <v>0</v>
      </c>
      <c r="BS44" s="279">
        <v>1</v>
      </c>
      <c r="BT44" s="279">
        <v>0</v>
      </c>
      <c r="BU44" s="279">
        <v>0</v>
      </c>
      <c r="BV44" s="279">
        <v>0</v>
      </c>
      <c r="BW44" s="279">
        <v>1</v>
      </c>
      <c r="BX44" s="279">
        <v>0</v>
      </c>
      <c r="BY44" s="279">
        <v>0</v>
      </c>
      <c r="BZ44" s="279" t="s">
        <v>49</v>
      </c>
      <c r="CA44" s="279" t="s">
        <v>49</v>
      </c>
      <c r="CB44" s="279" t="s">
        <v>49</v>
      </c>
      <c r="CC44" s="279" t="s">
        <v>49</v>
      </c>
      <c r="CD44" s="279" t="s">
        <v>49</v>
      </c>
      <c r="CE44" s="279" t="s">
        <v>49</v>
      </c>
      <c r="CF44" s="279" t="s">
        <v>49</v>
      </c>
      <c r="CG44" s="279" t="s">
        <v>49</v>
      </c>
      <c r="CH44" s="279">
        <v>0</v>
      </c>
      <c r="CI44" s="279">
        <v>0</v>
      </c>
      <c r="CJ44" s="282" t="s">
        <v>50</v>
      </c>
    </row>
    <row r="45" spans="1:88" s="275" customFormat="1" ht="12" customHeight="1">
      <c r="A45" s="270" t="s">
        <v>502</v>
      </c>
      <c r="B45" s="271" t="s">
        <v>578</v>
      </c>
      <c r="C45" s="270" t="s">
        <v>579</v>
      </c>
      <c r="D45" s="279">
        <f t="shared" si="23"/>
        <v>587</v>
      </c>
      <c r="E45" s="279">
        <f t="shared" si="24"/>
        <v>224</v>
      </c>
      <c r="F45" s="279">
        <f t="shared" si="25"/>
        <v>0</v>
      </c>
      <c r="G45" s="279">
        <f t="shared" si="26"/>
        <v>4</v>
      </c>
      <c r="H45" s="279">
        <f t="shared" si="27"/>
        <v>117</v>
      </c>
      <c r="I45" s="279">
        <f t="shared" si="28"/>
        <v>139</v>
      </c>
      <c r="J45" s="279">
        <f t="shared" si="29"/>
        <v>22</v>
      </c>
      <c r="K45" s="279">
        <f t="shared" si="30"/>
        <v>0</v>
      </c>
      <c r="L45" s="279">
        <f t="shared" si="31"/>
        <v>0</v>
      </c>
      <c r="M45" s="279">
        <f t="shared" si="32"/>
        <v>0</v>
      </c>
      <c r="N45" s="279">
        <f t="shared" si="33"/>
        <v>2</v>
      </c>
      <c r="O45" s="279">
        <f t="shared" si="34"/>
        <v>0</v>
      </c>
      <c r="P45" s="279">
        <f t="shared" si="35"/>
        <v>0</v>
      </c>
      <c r="Q45" s="279">
        <f t="shared" si="36"/>
        <v>79</v>
      </c>
      <c r="R45" s="279">
        <f t="shared" si="37"/>
        <v>0</v>
      </c>
      <c r="S45" s="279">
        <f t="shared" si="14"/>
        <v>0</v>
      </c>
      <c r="T45" s="279">
        <f t="shared" si="15"/>
        <v>0</v>
      </c>
      <c r="U45" s="279">
        <f t="shared" si="16"/>
        <v>0</v>
      </c>
      <c r="V45" s="279">
        <f t="shared" si="17"/>
        <v>0</v>
      </c>
      <c r="W45" s="279">
        <f t="shared" si="18"/>
        <v>0</v>
      </c>
      <c r="X45" s="279">
        <f t="shared" si="19"/>
        <v>0</v>
      </c>
      <c r="Y45" s="279">
        <f t="shared" si="20"/>
        <v>66</v>
      </c>
      <c r="Z45" s="279">
        <v>0</v>
      </c>
      <c r="AA45" s="279">
        <v>0</v>
      </c>
      <c r="AB45" s="279">
        <v>0</v>
      </c>
      <c r="AC45" s="279">
        <v>44</v>
      </c>
      <c r="AD45" s="279">
        <v>0</v>
      </c>
      <c r="AE45" s="279">
        <v>22</v>
      </c>
      <c r="AF45" s="279">
        <v>0</v>
      </c>
      <c r="AG45" s="279">
        <v>0</v>
      </c>
      <c r="AH45" s="279">
        <v>0</v>
      </c>
      <c r="AI45" s="279">
        <v>0</v>
      </c>
      <c r="AJ45" s="279" t="s">
        <v>49</v>
      </c>
      <c r="AK45" s="279" t="s">
        <v>49</v>
      </c>
      <c r="AL45" s="279" t="s">
        <v>49</v>
      </c>
      <c r="AM45" s="279" t="s">
        <v>49</v>
      </c>
      <c r="AN45" s="279" t="s">
        <v>49</v>
      </c>
      <c r="AO45" s="279" t="s">
        <v>49</v>
      </c>
      <c r="AP45" s="279" t="s">
        <v>49</v>
      </c>
      <c r="AQ45" s="279" t="s">
        <v>49</v>
      </c>
      <c r="AR45" s="279">
        <v>0</v>
      </c>
      <c r="AS45" s="279">
        <v>0</v>
      </c>
      <c r="AT45" s="279">
        <f>'施設資源化量内訳'!D45</f>
        <v>287</v>
      </c>
      <c r="AU45" s="279">
        <f>'施設資源化量内訳'!E45</f>
        <v>0</v>
      </c>
      <c r="AV45" s="279">
        <f>'施設資源化量内訳'!F45</f>
        <v>0</v>
      </c>
      <c r="AW45" s="279">
        <f>'施設資源化量内訳'!G45</f>
        <v>0</v>
      </c>
      <c r="AX45" s="279">
        <f>'施設資源化量内訳'!H45</f>
        <v>69</v>
      </c>
      <c r="AY45" s="279">
        <f>'施設資源化量内訳'!I45</f>
        <v>139</v>
      </c>
      <c r="AZ45" s="279">
        <f>'施設資源化量内訳'!J45</f>
        <v>0</v>
      </c>
      <c r="BA45" s="279">
        <f>'施設資源化量内訳'!K45</f>
        <v>0</v>
      </c>
      <c r="BB45" s="279">
        <f>'施設資源化量内訳'!L45</f>
        <v>0</v>
      </c>
      <c r="BC45" s="279">
        <f>'施設資源化量内訳'!M45</f>
        <v>0</v>
      </c>
      <c r="BD45" s="279">
        <f>'施設資源化量内訳'!N45</f>
        <v>0</v>
      </c>
      <c r="BE45" s="279">
        <f>'施設資源化量内訳'!O45</f>
        <v>0</v>
      </c>
      <c r="BF45" s="279">
        <f>'施設資源化量内訳'!P45</f>
        <v>0</v>
      </c>
      <c r="BG45" s="279">
        <f>'施設資源化量内訳'!Q45</f>
        <v>79</v>
      </c>
      <c r="BH45" s="279">
        <f>'施設資源化量内訳'!R45</f>
        <v>0</v>
      </c>
      <c r="BI45" s="279">
        <f>'施設資源化量内訳'!S45</f>
        <v>0</v>
      </c>
      <c r="BJ45" s="279">
        <f>'施設資源化量内訳'!T45</f>
        <v>0</v>
      </c>
      <c r="BK45" s="279">
        <f>'施設資源化量内訳'!U45</f>
        <v>0</v>
      </c>
      <c r="BL45" s="279">
        <f>'施設資源化量内訳'!V45</f>
        <v>0</v>
      </c>
      <c r="BM45" s="279">
        <f>'施設資源化量内訳'!W45</f>
        <v>0</v>
      </c>
      <c r="BN45" s="279">
        <f>'施設資源化量内訳'!X45</f>
        <v>0</v>
      </c>
      <c r="BO45" s="279">
        <f t="shared" si="21"/>
        <v>234</v>
      </c>
      <c r="BP45" s="279">
        <v>224</v>
      </c>
      <c r="BQ45" s="279">
        <v>0</v>
      </c>
      <c r="BR45" s="279">
        <v>4</v>
      </c>
      <c r="BS45" s="279">
        <v>4</v>
      </c>
      <c r="BT45" s="279">
        <v>0</v>
      </c>
      <c r="BU45" s="279">
        <v>0</v>
      </c>
      <c r="BV45" s="279">
        <v>0</v>
      </c>
      <c r="BW45" s="279">
        <v>0</v>
      </c>
      <c r="BX45" s="279">
        <v>0</v>
      </c>
      <c r="BY45" s="279">
        <v>2</v>
      </c>
      <c r="BZ45" s="279" t="s">
        <v>49</v>
      </c>
      <c r="CA45" s="279" t="s">
        <v>49</v>
      </c>
      <c r="CB45" s="279" t="s">
        <v>49</v>
      </c>
      <c r="CC45" s="279" t="s">
        <v>49</v>
      </c>
      <c r="CD45" s="279" t="s">
        <v>49</v>
      </c>
      <c r="CE45" s="279" t="s">
        <v>49</v>
      </c>
      <c r="CF45" s="279" t="s">
        <v>49</v>
      </c>
      <c r="CG45" s="279" t="s">
        <v>49</v>
      </c>
      <c r="CH45" s="279">
        <v>0</v>
      </c>
      <c r="CI45" s="279">
        <v>0</v>
      </c>
      <c r="CJ45" s="282" t="s">
        <v>51</v>
      </c>
    </row>
    <row r="46" spans="1:88" s="275" customFormat="1" ht="12" customHeight="1">
      <c r="A46" s="270" t="s">
        <v>502</v>
      </c>
      <c r="B46" s="271" t="s">
        <v>580</v>
      </c>
      <c r="C46" s="270" t="s">
        <v>581</v>
      </c>
      <c r="D46" s="279">
        <f t="shared" si="23"/>
        <v>2158</v>
      </c>
      <c r="E46" s="279">
        <f t="shared" si="24"/>
        <v>1041</v>
      </c>
      <c r="F46" s="279">
        <f t="shared" si="25"/>
        <v>6</v>
      </c>
      <c r="G46" s="279">
        <f t="shared" si="26"/>
        <v>62</v>
      </c>
      <c r="H46" s="279">
        <f t="shared" si="27"/>
        <v>549</v>
      </c>
      <c r="I46" s="279">
        <f t="shared" si="28"/>
        <v>305</v>
      </c>
      <c r="J46" s="279">
        <f t="shared" si="29"/>
        <v>126</v>
      </c>
      <c r="K46" s="279">
        <f t="shared" si="30"/>
        <v>2</v>
      </c>
      <c r="L46" s="279">
        <f t="shared" si="31"/>
        <v>0</v>
      </c>
      <c r="M46" s="279">
        <f t="shared" si="32"/>
        <v>0</v>
      </c>
      <c r="N46" s="279">
        <f t="shared" si="33"/>
        <v>67</v>
      </c>
      <c r="O46" s="279">
        <f t="shared" si="34"/>
        <v>0</v>
      </c>
      <c r="P46" s="279">
        <f t="shared" si="35"/>
        <v>0</v>
      </c>
      <c r="Q46" s="279">
        <f t="shared" si="36"/>
        <v>0</v>
      </c>
      <c r="R46" s="279">
        <f t="shared" si="37"/>
        <v>0</v>
      </c>
      <c r="S46" s="279">
        <f t="shared" si="14"/>
        <v>0</v>
      </c>
      <c r="T46" s="279">
        <f t="shared" si="15"/>
        <v>0</v>
      </c>
      <c r="U46" s="279">
        <f t="shared" si="16"/>
        <v>0</v>
      </c>
      <c r="V46" s="279">
        <f t="shared" si="17"/>
        <v>0</v>
      </c>
      <c r="W46" s="279">
        <f t="shared" si="18"/>
        <v>0</v>
      </c>
      <c r="X46" s="279">
        <f t="shared" si="19"/>
        <v>0</v>
      </c>
      <c r="Y46" s="279">
        <f t="shared" si="20"/>
        <v>766</v>
      </c>
      <c r="Z46" s="279">
        <v>700</v>
      </c>
      <c r="AA46" s="279">
        <v>2</v>
      </c>
      <c r="AB46" s="279">
        <v>0</v>
      </c>
      <c r="AC46" s="279">
        <v>0</v>
      </c>
      <c r="AD46" s="279">
        <v>0</v>
      </c>
      <c r="AE46" s="279">
        <v>0</v>
      </c>
      <c r="AF46" s="279">
        <v>0</v>
      </c>
      <c r="AG46" s="279">
        <v>0</v>
      </c>
      <c r="AH46" s="279">
        <v>0</v>
      </c>
      <c r="AI46" s="279">
        <v>64</v>
      </c>
      <c r="AJ46" s="279" t="s">
        <v>49</v>
      </c>
      <c r="AK46" s="279" t="s">
        <v>49</v>
      </c>
      <c r="AL46" s="279" t="s">
        <v>49</v>
      </c>
      <c r="AM46" s="279" t="s">
        <v>49</v>
      </c>
      <c r="AN46" s="279" t="s">
        <v>49</v>
      </c>
      <c r="AO46" s="279" t="s">
        <v>49</v>
      </c>
      <c r="AP46" s="279" t="s">
        <v>49</v>
      </c>
      <c r="AQ46" s="279" t="s">
        <v>49</v>
      </c>
      <c r="AR46" s="279">
        <v>0</v>
      </c>
      <c r="AS46" s="279">
        <v>0</v>
      </c>
      <c r="AT46" s="279">
        <f>'施設資源化量内訳'!D46</f>
        <v>961</v>
      </c>
      <c r="AU46" s="279">
        <f>'施設資源化量内訳'!E46</f>
        <v>0</v>
      </c>
      <c r="AV46" s="279">
        <f>'施設資源化量内訳'!F46</f>
        <v>0</v>
      </c>
      <c r="AW46" s="279">
        <f>'施設資源化量内訳'!G46</f>
        <v>0</v>
      </c>
      <c r="AX46" s="279">
        <f>'施設資源化量内訳'!H46</f>
        <v>535</v>
      </c>
      <c r="AY46" s="279">
        <f>'施設資源化量内訳'!I46</f>
        <v>304</v>
      </c>
      <c r="AZ46" s="279">
        <f>'施設資源化量内訳'!J46</f>
        <v>122</v>
      </c>
      <c r="BA46" s="279">
        <f>'施設資源化量内訳'!K46</f>
        <v>0</v>
      </c>
      <c r="BB46" s="279">
        <f>'施設資源化量内訳'!L46</f>
        <v>0</v>
      </c>
      <c r="BC46" s="279">
        <f>'施設資源化量内訳'!M46</f>
        <v>0</v>
      </c>
      <c r="BD46" s="279">
        <f>'施設資源化量内訳'!N46</f>
        <v>0</v>
      </c>
      <c r="BE46" s="279">
        <f>'施設資源化量内訳'!O46</f>
        <v>0</v>
      </c>
      <c r="BF46" s="279">
        <f>'施設資源化量内訳'!P46</f>
        <v>0</v>
      </c>
      <c r="BG46" s="279">
        <f>'施設資源化量内訳'!Q46</f>
        <v>0</v>
      </c>
      <c r="BH46" s="279">
        <f>'施設資源化量内訳'!R46</f>
        <v>0</v>
      </c>
      <c r="BI46" s="279">
        <f>'施設資源化量内訳'!S46</f>
        <v>0</v>
      </c>
      <c r="BJ46" s="279">
        <f>'施設資源化量内訳'!T46</f>
        <v>0</v>
      </c>
      <c r="BK46" s="279">
        <f>'施設資源化量内訳'!U46</f>
        <v>0</v>
      </c>
      <c r="BL46" s="279">
        <f>'施設資源化量内訳'!V46</f>
        <v>0</v>
      </c>
      <c r="BM46" s="279">
        <f>'施設資源化量内訳'!W46</f>
        <v>0</v>
      </c>
      <c r="BN46" s="279">
        <f>'施設資源化量内訳'!X46</f>
        <v>0</v>
      </c>
      <c r="BO46" s="279">
        <f t="shared" si="21"/>
        <v>431</v>
      </c>
      <c r="BP46" s="279">
        <v>341</v>
      </c>
      <c r="BQ46" s="279">
        <v>4</v>
      </c>
      <c r="BR46" s="279">
        <v>62</v>
      </c>
      <c r="BS46" s="279">
        <v>14</v>
      </c>
      <c r="BT46" s="279">
        <v>1</v>
      </c>
      <c r="BU46" s="279">
        <v>4</v>
      </c>
      <c r="BV46" s="279">
        <v>2</v>
      </c>
      <c r="BW46" s="279">
        <v>0</v>
      </c>
      <c r="BX46" s="279">
        <v>0</v>
      </c>
      <c r="BY46" s="279">
        <v>3</v>
      </c>
      <c r="BZ46" s="279" t="s">
        <v>49</v>
      </c>
      <c r="CA46" s="279" t="s">
        <v>49</v>
      </c>
      <c r="CB46" s="279" t="s">
        <v>49</v>
      </c>
      <c r="CC46" s="279" t="s">
        <v>49</v>
      </c>
      <c r="CD46" s="279" t="s">
        <v>49</v>
      </c>
      <c r="CE46" s="279" t="s">
        <v>49</v>
      </c>
      <c r="CF46" s="279" t="s">
        <v>49</v>
      </c>
      <c r="CG46" s="279" t="s">
        <v>49</v>
      </c>
      <c r="CH46" s="279">
        <v>0</v>
      </c>
      <c r="CI46" s="279">
        <v>0</v>
      </c>
      <c r="CJ46" s="282" t="s">
        <v>50</v>
      </c>
    </row>
    <row r="47" spans="1:88" s="275" customFormat="1" ht="12" customHeight="1">
      <c r="A47" s="270" t="s">
        <v>502</v>
      </c>
      <c r="B47" s="271" t="s">
        <v>582</v>
      </c>
      <c r="C47" s="270" t="s">
        <v>583</v>
      </c>
      <c r="D47" s="279">
        <f t="shared" si="23"/>
        <v>665</v>
      </c>
      <c r="E47" s="279">
        <f t="shared" si="24"/>
        <v>282</v>
      </c>
      <c r="F47" s="279">
        <f t="shared" si="25"/>
        <v>0</v>
      </c>
      <c r="G47" s="279">
        <f t="shared" si="26"/>
        <v>0</v>
      </c>
      <c r="H47" s="279">
        <f t="shared" si="27"/>
        <v>97</v>
      </c>
      <c r="I47" s="279">
        <f t="shared" si="28"/>
        <v>73</v>
      </c>
      <c r="J47" s="279">
        <f t="shared" si="29"/>
        <v>18</v>
      </c>
      <c r="K47" s="279">
        <f t="shared" si="30"/>
        <v>0</v>
      </c>
      <c r="L47" s="279">
        <f t="shared" si="31"/>
        <v>0</v>
      </c>
      <c r="M47" s="279">
        <f t="shared" si="32"/>
        <v>0</v>
      </c>
      <c r="N47" s="279">
        <f t="shared" si="33"/>
        <v>5</v>
      </c>
      <c r="O47" s="279">
        <f t="shared" si="34"/>
        <v>0</v>
      </c>
      <c r="P47" s="279">
        <f t="shared" si="35"/>
        <v>0</v>
      </c>
      <c r="Q47" s="279">
        <f t="shared" si="36"/>
        <v>190</v>
      </c>
      <c r="R47" s="279">
        <f t="shared" si="37"/>
        <v>0</v>
      </c>
      <c r="S47" s="279">
        <f t="shared" si="14"/>
        <v>0</v>
      </c>
      <c r="T47" s="279">
        <f t="shared" si="15"/>
        <v>0</v>
      </c>
      <c r="U47" s="279">
        <f t="shared" si="16"/>
        <v>0</v>
      </c>
      <c r="V47" s="279">
        <f t="shared" si="17"/>
        <v>0</v>
      </c>
      <c r="W47" s="279">
        <f t="shared" si="18"/>
        <v>0</v>
      </c>
      <c r="X47" s="279">
        <f t="shared" si="19"/>
        <v>0</v>
      </c>
      <c r="Y47" s="279">
        <f t="shared" si="20"/>
        <v>344</v>
      </c>
      <c r="Z47" s="279">
        <v>268</v>
      </c>
      <c r="AA47" s="279">
        <v>0</v>
      </c>
      <c r="AB47" s="279">
        <v>0</v>
      </c>
      <c r="AC47" s="279">
        <v>0</v>
      </c>
      <c r="AD47" s="279">
        <v>71</v>
      </c>
      <c r="AE47" s="279">
        <v>0</v>
      </c>
      <c r="AF47" s="279">
        <v>0</v>
      </c>
      <c r="AG47" s="279">
        <v>0</v>
      </c>
      <c r="AH47" s="279">
        <v>0</v>
      </c>
      <c r="AI47" s="279">
        <v>5</v>
      </c>
      <c r="AJ47" s="279" t="s">
        <v>49</v>
      </c>
      <c r="AK47" s="279" t="s">
        <v>49</v>
      </c>
      <c r="AL47" s="279" t="s">
        <v>49</v>
      </c>
      <c r="AM47" s="279" t="s">
        <v>49</v>
      </c>
      <c r="AN47" s="279" t="s">
        <v>49</v>
      </c>
      <c r="AO47" s="279" t="s">
        <v>49</v>
      </c>
      <c r="AP47" s="279" t="s">
        <v>49</v>
      </c>
      <c r="AQ47" s="279" t="s">
        <v>49</v>
      </c>
      <c r="AR47" s="279">
        <v>0</v>
      </c>
      <c r="AS47" s="279">
        <v>0</v>
      </c>
      <c r="AT47" s="279">
        <f>'施設資源化量内訳'!D47</f>
        <v>305</v>
      </c>
      <c r="AU47" s="279">
        <f>'施設資源化量内訳'!E47</f>
        <v>0</v>
      </c>
      <c r="AV47" s="279">
        <f>'施設資源化量内訳'!F47</f>
        <v>0</v>
      </c>
      <c r="AW47" s="279">
        <f>'施設資源化量内訳'!G47</f>
        <v>0</v>
      </c>
      <c r="AX47" s="279">
        <f>'施設資源化量内訳'!H47</f>
        <v>97</v>
      </c>
      <c r="AY47" s="279">
        <f>'施設資源化量内訳'!I47</f>
        <v>0</v>
      </c>
      <c r="AZ47" s="279">
        <f>'施設資源化量内訳'!J47</f>
        <v>18</v>
      </c>
      <c r="BA47" s="279">
        <f>'施設資源化量内訳'!K47</f>
        <v>0</v>
      </c>
      <c r="BB47" s="279">
        <f>'施設資源化量内訳'!L47</f>
        <v>0</v>
      </c>
      <c r="BC47" s="279">
        <f>'施設資源化量内訳'!M47</f>
        <v>0</v>
      </c>
      <c r="BD47" s="279">
        <f>'施設資源化量内訳'!N47</f>
        <v>0</v>
      </c>
      <c r="BE47" s="279">
        <f>'施設資源化量内訳'!O47</f>
        <v>0</v>
      </c>
      <c r="BF47" s="279">
        <f>'施設資源化量内訳'!P47</f>
        <v>0</v>
      </c>
      <c r="BG47" s="279">
        <f>'施設資源化量内訳'!Q47</f>
        <v>190</v>
      </c>
      <c r="BH47" s="279">
        <f>'施設資源化量内訳'!R47</f>
        <v>0</v>
      </c>
      <c r="BI47" s="279">
        <f>'施設資源化量内訳'!S47</f>
        <v>0</v>
      </c>
      <c r="BJ47" s="279">
        <f>'施設資源化量内訳'!T47</f>
        <v>0</v>
      </c>
      <c r="BK47" s="279">
        <f>'施設資源化量内訳'!U47</f>
        <v>0</v>
      </c>
      <c r="BL47" s="279">
        <f>'施設資源化量内訳'!V47</f>
        <v>0</v>
      </c>
      <c r="BM47" s="279">
        <f>'施設資源化量内訳'!W47</f>
        <v>0</v>
      </c>
      <c r="BN47" s="279">
        <f>'施設資源化量内訳'!X47</f>
        <v>0</v>
      </c>
      <c r="BO47" s="279">
        <f t="shared" si="21"/>
        <v>16</v>
      </c>
      <c r="BP47" s="279">
        <v>14</v>
      </c>
      <c r="BQ47" s="279">
        <v>0</v>
      </c>
      <c r="BR47" s="279">
        <v>0</v>
      </c>
      <c r="BS47" s="279">
        <v>0</v>
      </c>
      <c r="BT47" s="279">
        <v>2</v>
      </c>
      <c r="BU47" s="279">
        <v>0</v>
      </c>
      <c r="BV47" s="279">
        <v>0</v>
      </c>
      <c r="BW47" s="279">
        <v>0</v>
      </c>
      <c r="BX47" s="279">
        <v>0</v>
      </c>
      <c r="BY47" s="279">
        <v>0</v>
      </c>
      <c r="BZ47" s="279" t="s">
        <v>49</v>
      </c>
      <c r="CA47" s="279" t="s">
        <v>49</v>
      </c>
      <c r="CB47" s="279" t="s">
        <v>49</v>
      </c>
      <c r="CC47" s="279" t="s">
        <v>49</v>
      </c>
      <c r="CD47" s="279" t="s">
        <v>49</v>
      </c>
      <c r="CE47" s="279" t="s">
        <v>49</v>
      </c>
      <c r="CF47" s="279" t="s">
        <v>49</v>
      </c>
      <c r="CG47" s="279" t="s">
        <v>49</v>
      </c>
      <c r="CH47" s="279">
        <v>0</v>
      </c>
      <c r="CI47" s="279">
        <v>0</v>
      </c>
      <c r="CJ47" s="282" t="s">
        <v>50</v>
      </c>
    </row>
    <row r="48" spans="1:88" s="275" customFormat="1" ht="12" customHeight="1">
      <c r="A48" s="270" t="s">
        <v>502</v>
      </c>
      <c r="B48" s="271" t="s">
        <v>584</v>
      </c>
      <c r="C48" s="270" t="s">
        <v>585</v>
      </c>
      <c r="D48" s="279">
        <f t="shared" si="23"/>
        <v>471</v>
      </c>
      <c r="E48" s="279">
        <f t="shared" si="24"/>
        <v>96</v>
      </c>
      <c r="F48" s="279">
        <f t="shared" si="25"/>
        <v>0</v>
      </c>
      <c r="G48" s="279">
        <f t="shared" si="26"/>
        <v>0</v>
      </c>
      <c r="H48" s="279">
        <f t="shared" si="27"/>
        <v>140</v>
      </c>
      <c r="I48" s="279">
        <f t="shared" si="28"/>
        <v>196</v>
      </c>
      <c r="J48" s="279">
        <f t="shared" si="29"/>
        <v>39</v>
      </c>
      <c r="K48" s="279">
        <f t="shared" si="30"/>
        <v>0</v>
      </c>
      <c r="L48" s="279">
        <f t="shared" si="31"/>
        <v>0</v>
      </c>
      <c r="M48" s="279">
        <f t="shared" si="32"/>
        <v>0</v>
      </c>
      <c r="N48" s="279">
        <f t="shared" si="33"/>
        <v>0</v>
      </c>
      <c r="O48" s="279">
        <f t="shared" si="34"/>
        <v>0</v>
      </c>
      <c r="P48" s="279">
        <f t="shared" si="35"/>
        <v>0</v>
      </c>
      <c r="Q48" s="279">
        <f t="shared" si="36"/>
        <v>0</v>
      </c>
      <c r="R48" s="279">
        <f t="shared" si="37"/>
        <v>0</v>
      </c>
      <c r="S48" s="279">
        <f t="shared" si="14"/>
        <v>0</v>
      </c>
      <c r="T48" s="279">
        <f t="shared" si="15"/>
        <v>0</v>
      </c>
      <c r="U48" s="279">
        <f t="shared" si="16"/>
        <v>0</v>
      </c>
      <c r="V48" s="279">
        <f t="shared" si="17"/>
        <v>0</v>
      </c>
      <c r="W48" s="279">
        <f t="shared" si="18"/>
        <v>0</v>
      </c>
      <c r="X48" s="279">
        <f t="shared" si="19"/>
        <v>0</v>
      </c>
      <c r="Y48" s="279">
        <f t="shared" si="20"/>
        <v>376</v>
      </c>
      <c r="Z48" s="279">
        <v>96</v>
      </c>
      <c r="AA48" s="279">
        <v>0</v>
      </c>
      <c r="AB48" s="279">
        <v>0</v>
      </c>
      <c r="AC48" s="279">
        <v>48</v>
      </c>
      <c r="AD48" s="279">
        <v>193</v>
      </c>
      <c r="AE48" s="279">
        <v>39</v>
      </c>
      <c r="AF48" s="279">
        <v>0</v>
      </c>
      <c r="AG48" s="279">
        <v>0</v>
      </c>
      <c r="AH48" s="279">
        <v>0</v>
      </c>
      <c r="AI48" s="279">
        <v>0</v>
      </c>
      <c r="AJ48" s="279" t="s">
        <v>49</v>
      </c>
      <c r="AK48" s="279" t="s">
        <v>49</v>
      </c>
      <c r="AL48" s="279" t="s">
        <v>49</v>
      </c>
      <c r="AM48" s="279" t="s">
        <v>49</v>
      </c>
      <c r="AN48" s="279" t="s">
        <v>49</v>
      </c>
      <c r="AO48" s="279" t="s">
        <v>49</v>
      </c>
      <c r="AP48" s="279" t="s">
        <v>49</v>
      </c>
      <c r="AQ48" s="279" t="s">
        <v>49</v>
      </c>
      <c r="AR48" s="279">
        <v>0</v>
      </c>
      <c r="AS48" s="279">
        <v>0</v>
      </c>
      <c r="AT48" s="279">
        <f>'施設資源化量内訳'!D48</f>
        <v>95</v>
      </c>
      <c r="AU48" s="279">
        <f>'施設資源化量内訳'!E48</f>
        <v>0</v>
      </c>
      <c r="AV48" s="279">
        <f>'施設資源化量内訳'!F48</f>
        <v>0</v>
      </c>
      <c r="AW48" s="279">
        <f>'施設資源化量内訳'!G48</f>
        <v>0</v>
      </c>
      <c r="AX48" s="279">
        <f>'施設資源化量内訳'!H48</f>
        <v>92</v>
      </c>
      <c r="AY48" s="279">
        <f>'施設資源化量内訳'!I48</f>
        <v>3</v>
      </c>
      <c r="AZ48" s="279">
        <f>'施設資源化量内訳'!J48</f>
        <v>0</v>
      </c>
      <c r="BA48" s="279">
        <f>'施設資源化量内訳'!K48</f>
        <v>0</v>
      </c>
      <c r="BB48" s="279">
        <f>'施設資源化量内訳'!L48</f>
        <v>0</v>
      </c>
      <c r="BC48" s="279">
        <f>'施設資源化量内訳'!M48</f>
        <v>0</v>
      </c>
      <c r="BD48" s="279">
        <f>'施設資源化量内訳'!N48</f>
        <v>0</v>
      </c>
      <c r="BE48" s="279">
        <f>'施設資源化量内訳'!O48</f>
        <v>0</v>
      </c>
      <c r="BF48" s="279">
        <f>'施設資源化量内訳'!P48</f>
        <v>0</v>
      </c>
      <c r="BG48" s="279">
        <f>'施設資源化量内訳'!Q48</f>
        <v>0</v>
      </c>
      <c r="BH48" s="279">
        <f>'施設資源化量内訳'!R48</f>
        <v>0</v>
      </c>
      <c r="BI48" s="279">
        <f>'施設資源化量内訳'!S48</f>
        <v>0</v>
      </c>
      <c r="BJ48" s="279">
        <f>'施設資源化量内訳'!T48</f>
        <v>0</v>
      </c>
      <c r="BK48" s="279">
        <f>'施設資源化量内訳'!U48</f>
        <v>0</v>
      </c>
      <c r="BL48" s="279">
        <f>'施設資源化量内訳'!V48</f>
        <v>0</v>
      </c>
      <c r="BM48" s="279">
        <f>'施設資源化量内訳'!W48</f>
        <v>0</v>
      </c>
      <c r="BN48" s="279">
        <f>'施設資源化量内訳'!X48</f>
        <v>0</v>
      </c>
      <c r="BO48" s="279">
        <f t="shared" si="21"/>
        <v>0</v>
      </c>
      <c r="BP48" s="279">
        <v>0</v>
      </c>
      <c r="BQ48" s="279">
        <v>0</v>
      </c>
      <c r="BR48" s="279">
        <v>0</v>
      </c>
      <c r="BS48" s="279">
        <v>0</v>
      </c>
      <c r="BT48" s="279">
        <v>0</v>
      </c>
      <c r="BU48" s="279">
        <v>0</v>
      </c>
      <c r="BV48" s="279">
        <v>0</v>
      </c>
      <c r="BW48" s="279">
        <v>0</v>
      </c>
      <c r="BX48" s="279">
        <v>0</v>
      </c>
      <c r="BY48" s="279">
        <v>0</v>
      </c>
      <c r="BZ48" s="279" t="s">
        <v>49</v>
      </c>
      <c r="CA48" s="279" t="s">
        <v>49</v>
      </c>
      <c r="CB48" s="279" t="s">
        <v>49</v>
      </c>
      <c r="CC48" s="279" t="s">
        <v>49</v>
      </c>
      <c r="CD48" s="279" t="s">
        <v>49</v>
      </c>
      <c r="CE48" s="279" t="s">
        <v>49</v>
      </c>
      <c r="CF48" s="279" t="s">
        <v>49</v>
      </c>
      <c r="CG48" s="279" t="s">
        <v>49</v>
      </c>
      <c r="CH48" s="279">
        <v>0</v>
      </c>
      <c r="CI48" s="279">
        <v>0</v>
      </c>
      <c r="CJ48" s="282" t="s">
        <v>50</v>
      </c>
    </row>
    <row r="49" spans="1:88" s="275" customFormat="1" ht="12" customHeight="1">
      <c r="A49" s="270" t="s">
        <v>502</v>
      </c>
      <c r="B49" s="271" t="s">
        <v>586</v>
      </c>
      <c r="C49" s="270" t="s">
        <v>587</v>
      </c>
      <c r="D49" s="279">
        <f t="shared" si="23"/>
        <v>490</v>
      </c>
      <c r="E49" s="279">
        <f t="shared" si="24"/>
        <v>230</v>
      </c>
      <c r="F49" s="279">
        <f t="shared" si="25"/>
        <v>0</v>
      </c>
      <c r="G49" s="279">
        <f t="shared" si="26"/>
        <v>0</v>
      </c>
      <c r="H49" s="279">
        <f t="shared" si="27"/>
        <v>91</v>
      </c>
      <c r="I49" s="279">
        <f t="shared" si="28"/>
        <v>25</v>
      </c>
      <c r="J49" s="279">
        <f t="shared" si="29"/>
        <v>25</v>
      </c>
      <c r="K49" s="279">
        <f t="shared" si="30"/>
        <v>0</v>
      </c>
      <c r="L49" s="279">
        <f t="shared" si="31"/>
        <v>0</v>
      </c>
      <c r="M49" s="279">
        <f t="shared" si="32"/>
        <v>0</v>
      </c>
      <c r="N49" s="279">
        <f t="shared" si="33"/>
        <v>1</v>
      </c>
      <c r="O49" s="279">
        <f t="shared" si="34"/>
        <v>0</v>
      </c>
      <c r="P49" s="279">
        <f t="shared" si="35"/>
        <v>0</v>
      </c>
      <c r="Q49" s="279">
        <f t="shared" si="36"/>
        <v>118</v>
      </c>
      <c r="R49" s="279">
        <f t="shared" si="37"/>
        <v>0</v>
      </c>
      <c r="S49" s="279">
        <f t="shared" si="14"/>
        <v>0</v>
      </c>
      <c r="T49" s="279">
        <f t="shared" si="15"/>
        <v>0</v>
      </c>
      <c r="U49" s="279">
        <f t="shared" si="16"/>
        <v>0</v>
      </c>
      <c r="V49" s="279">
        <f t="shared" si="17"/>
        <v>0</v>
      </c>
      <c r="W49" s="279">
        <f t="shared" si="18"/>
        <v>0</v>
      </c>
      <c r="X49" s="279">
        <f t="shared" si="19"/>
        <v>0</v>
      </c>
      <c r="Y49" s="279">
        <f t="shared" si="20"/>
        <v>98</v>
      </c>
      <c r="Z49" s="279">
        <v>98</v>
      </c>
      <c r="AA49" s="279">
        <v>0</v>
      </c>
      <c r="AB49" s="279">
        <v>0</v>
      </c>
      <c r="AC49" s="279">
        <v>0</v>
      </c>
      <c r="AD49" s="279">
        <v>0</v>
      </c>
      <c r="AE49" s="279">
        <v>0</v>
      </c>
      <c r="AF49" s="279">
        <v>0</v>
      </c>
      <c r="AG49" s="279">
        <v>0</v>
      </c>
      <c r="AH49" s="279">
        <v>0</v>
      </c>
      <c r="AI49" s="279">
        <v>0</v>
      </c>
      <c r="AJ49" s="279" t="s">
        <v>49</v>
      </c>
      <c r="AK49" s="279" t="s">
        <v>49</v>
      </c>
      <c r="AL49" s="279" t="s">
        <v>49</v>
      </c>
      <c r="AM49" s="279" t="s">
        <v>49</v>
      </c>
      <c r="AN49" s="279" t="s">
        <v>49</v>
      </c>
      <c r="AO49" s="279" t="s">
        <v>49</v>
      </c>
      <c r="AP49" s="279" t="s">
        <v>49</v>
      </c>
      <c r="AQ49" s="279" t="s">
        <v>49</v>
      </c>
      <c r="AR49" s="279">
        <v>0</v>
      </c>
      <c r="AS49" s="279">
        <v>0</v>
      </c>
      <c r="AT49" s="279">
        <f>'施設資源化量内訳'!D49</f>
        <v>256</v>
      </c>
      <c r="AU49" s="279">
        <f>'施設資源化量内訳'!E49</f>
        <v>2</v>
      </c>
      <c r="AV49" s="279">
        <f>'施設資源化量内訳'!F49</f>
        <v>0</v>
      </c>
      <c r="AW49" s="279">
        <f>'施設資源化量内訳'!G49</f>
        <v>0</v>
      </c>
      <c r="AX49" s="279">
        <f>'施設資源化量内訳'!H49</f>
        <v>88</v>
      </c>
      <c r="AY49" s="279">
        <f>'施設資源化量内訳'!I49</f>
        <v>23</v>
      </c>
      <c r="AZ49" s="279">
        <f>'施設資源化量内訳'!J49</f>
        <v>25</v>
      </c>
      <c r="BA49" s="279">
        <f>'施設資源化量内訳'!K49</f>
        <v>0</v>
      </c>
      <c r="BB49" s="279">
        <f>'施設資源化量内訳'!L49</f>
        <v>0</v>
      </c>
      <c r="BC49" s="279">
        <f>'施設資源化量内訳'!M49</f>
        <v>0</v>
      </c>
      <c r="BD49" s="279">
        <f>'施設資源化量内訳'!N49</f>
        <v>0</v>
      </c>
      <c r="BE49" s="279">
        <f>'施設資源化量内訳'!O49</f>
        <v>0</v>
      </c>
      <c r="BF49" s="279">
        <f>'施設資源化量内訳'!P49</f>
        <v>0</v>
      </c>
      <c r="BG49" s="279">
        <f>'施設資源化量内訳'!Q49</f>
        <v>118</v>
      </c>
      <c r="BH49" s="279">
        <f>'施設資源化量内訳'!R49</f>
        <v>0</v>
      </c>
      <c r="BI49" s="279">
        <f>'施設資源化量内訳'!S49</f>
        <v>0</v>
      </c>
      <c r="BJ49" s="279">
        <f>'施設資源化量内訳'!T49</f>
        <v>0</v>
      </c>
      <c r="BK49" s="279">
        <f>'施設資源化量内訳'!U49</f>
        <v>0</v>
      </c>
      <c r="BL49" s="279">
        <f>'施設資源化量内訳'!V49</f>
        <v>0</v>
      </c>
      <c r="BM49" s="279">
        <f>'施設資源化量内訳'!W49</f>
        <v>0</v>
      </c>
      <c r="BN49" s="279">
        <f>'施設資源化量内訳'!X49</f>
        <v>0</v>
      </c>
      <c r="BO49" s="279">
        <f t="shared" si="21"/>
        <v>136</v>
      </c>
      <c r="BP49" s="279">
        <v>130</v>
      </c>
      <c r="BQ49" s="279">
        <v>0</v>
      </c>
      <c r="BR49" s="279">
        <v>0</v>
      </c>
      <c r="BS49" s="279">
        <v>3</v>
      </c>
      <c r="BT49" s="279">
        <v>2</v>
      </c>
      <c r="BU49" s="279">
        <v>0</v>
      </c>
      <c r="BV49" s="279">
        <v>0</v>
      </c>
      <c r="BW49" s="279">
        <v>0</v>
      </c>
      <c r="BX49" s="279">
        <v>0</v>
      </c>
      <c r="BY49" s="279">
        <v>1</v>
      </c>
      <c r="BZ49" s="279" t="s">
        <v>49</v>
      </c>
      <c r="CA49" s="279" t="s">
        <v>49</v>
      </c>
      <c r="CB49" s="279" t="s">
        <v>49</v>
      </c>
      <c r="CC49" s="279" t="s">
        <v>49</v>
      </c>
      <c r="CD49" s="279" t="s">
        <v>49</v>
      </c>
      <c r="CE49" s="279" t="s">
        <v>49</v>
      </c>
      <c r="CF49" s="279" t="s">
        <v>49</v>
      </c>
      <c r="CG49" s="279" t="s">
        <v>49</v>
      </c>
      <c r="CH49" s="279">
        <v>0</v>
      </c>
      <c r="CI49" s="279">
        <v>0</v>
      </c>
      <c r="CJ49" s="282" t="s">
        <v>50</v>
      </c>
    </row>
    <row r="50" spans="1:88" s="275" customFormat="1" ht="12" customHeight="1">
      <c r="A50" s="270" t="s">
        <v>502</v>
      </c>
      <c r="B50" s="271" t="s">
        <v>588</v>
      </c>
      <c r="C50" s="270" t="s">
        <v>589</v>
      </c>
      <c r="D50" s="279">
        <f t="shared" si="23"/>
        <v>1172</v>
      </c>
      <c r="E50" s="279">
        <f t="shared" si="24"/>
        <v>509</v>
      </c>
      <c r="F50" s="279">
        <f t="shared" si="25"/>
        <v>3</v>
      </c>
      <c r="G50" s="279">
        <f t="shared" si="26"/>
        <v>0</v>
      </c>
      <c r="H50" s="279">
        <f t="shared" si="27"/>
        <v>178</v>
      </c>
      <c r="I50" s="279">
        <f t="shared" si="28"/>
        <v>72</v>
      </c>
      <c r="J50" s="279">
        <f t="shared" si="29"/>
        <v>65</v>
      </c>
      <c r="K50" s="279">
        <f t="shared" si="30"/>
        <v>0</v>
      </c>
      <c r="L50" s="279">
        <f t="shared" si="31"/>
        <v>0</v>
      </c>
      <c r="M50" s="279">
        <f t="shared" si="32"/>
        <v>0</v>
      </c>
      <c r="N50" s="279">
        <f t="shared" si="33"/>
        <v>60</v>
      </c>
      <c r="O50" s="279">
        <f t="shared" si="34"/>
        <v>0</v>
      </c>
      <c r="P50" s="279">
        <f t="shared" si="35"/>
        <v>0</v>
      </c>
      <c r="Q50" s="279">
        <f t="shared" si="36"/>
        <v>284</v>
      </c>
      <c r="R50" s="279">
        <f t="shared" si="37"/>
        <v>0</v>
      </c>
      <c r="S50" s="279">
        <f t="shared" si="14"/>
        <v>0</v>
      </c>
      <c r="T50" s="279">
        <f t="shared" si="15"/>
        <v>0</v>
      </c>
      <c r="U50" s="279">
        <f t="shared" si="16"/>
        <v>0</v>
      </c>
      <c r="V50" s="279">
        <f t="shared" si="17"/>
        <v>0</v>
      </c>
      <c r="W50" s="279">
        <f t="shared" si="18"/>
        <v>0</v>
      </c>
      <c r="X50" s="279">
        <f t="shared" si="19"/>
        <v>1</v>
      </c>
      <c r="Y50" s="279">
        <f t="shared" si="20"/>
        <v>319</v>
      </c>
      <c r="Z50" s="279">
        <v>259</v>
      </c>
      <c r="AA50" s="279">
        <v>0</v>
      </c>
      <c r="AB50" s="279">
        <v>0</v>
      </c>
      <c r="AC50" s="279">
        <v>0</v>
      </c>
      <c r="AD50" s="279">
        <v>0</v>
      </c>
      <c r="AE50" s="279">
        <v>0</v>
      </c>
      <c r="AF50" s="279">
        <v>0</v>
      </c>
      <c r="AG50" s="279">
        <v>0</v>
      </c>
      <c r="AH50" s="279">
        <v>0</v>
      </c>
      <c r="AI50" s="279">
        <v>60</v>
      </c>
      <c r="AJ50" s="279" t="s">
        <v>49</v>
      </c>
      <c r="AK50" s="279" t="s">
        <v>49</v>
      </c>
      <c r="AL50" s="279" t="s">
        <v>49</v>
      </c>
      <c r="AM50" s="279" t="s">
        <v>49</v>
      </c>
      <c r="AN50" s="279" t="s">
        <v>49</v>
      </c>
      <c r="AO50" s="279" t="s">
        <v>49</v>
      </c>
      <c r="AP50" s="279" t="s">
        <v>49</v>
      </c>
      <c r="AQ50" s="279" t="s">
        <v>49</v>
      </c>
      <c r="AR50" s="279">
        <v>0</v>
      </c>
      <c r="AS50" s="279">
        <v>0</v>
      </c>
      <c r="AT50" s="279">
        <f>'施設資源化量内訳'!D50</f>
        <v>571</v>
      </c>
      <c r="AU50" s="279">
        <f>'施設資源化量内訳'!E50</f>
        <v>2</v>
      </c>
      <c r="AV50" s="279">
        <f>'施設資源化量内訳'!F50</f>
        <v>0</v>
      </c>
      <c r="AW50" s="279">
        <f>'施設資源化量内訳'!G50</f>
        <v>0</v>
      </c>
      <c r="AX50" s="279">
        <f>'施設資源化量内訳'!H50</f>
        <v>160</v>
      </c>
      <c r="AY50" s="279">
        <f>'施設資源化量内訳'!I50</f>
        <v>60</v>
      </c>
      <c r="AZ50" s="279">
        <f>'施設資源化量内訳'!J50</f>
        <v>64</v>
      </c>
      <c r="BA50" s="279">
        <f>'施設資源化量内訳'!K50</f>
        <v>0</v>
      </c>
      <c r="BB50" s="279">
        <f>'施設資源化量内訳'!L50</f>
        <v>0</v>
      </c>
      <c r="BC50" s="279">
        <f>'施設資源化量内訳'!M50</f>
        <v>0</v>
      </c>
      <c r="BD50" s="279">
        <f>'施設資源化量内訳'!N50</f>
        <v>0</v>
      </c>
      <c r="BE50" s="279">
        <f>'施設資源化量内訳'!O50</f>
        <v>0</v>
      </c>
      <c r="BF50" s="279">
        <f>'施設資源化量内訳'!P50</f>
        <v>0</v>
      </c>
      <c r="BG50" s="279">
        <f>'施設資源化量内訳'!Q50</f>
        <v>284</v>
      </c>
      <c r="BH50" s="279">
        <f>'施設資源化量内訳'!R50</f>
        <v>0</v>
      </c>
      <c r="BI50" s="279">
        <f>'施設資源化量内訳'!S50</f>
        <v>0</v>
      </c>
      <c r="BJ50" s="279">
        <f>'施設資源化量内訳'!T50</f>
        <v>0</v>
      </c>
      <c r="BK50" s="279">
        <f>'施設資源化量内訳'!U50</f>
        <v>0</v>
      </c>
      <c r="BL50" s="279">
        <f>'施設資源化量内訳'!V50</f>
        <v>0</v>
      </c>
      <c r="BM50" s="279">
        <f>'施設資源化量内訳'!W50</f>
        <v>0</v>
      </c>
      <c r="BN50" s="279">
        <f>'施設資源化量内訳'!X50</f>
        <v>1</v>
      </c>
      <c r="BO50" s="279">
        <f t="shared" si="21"/>
        <v>282</v>
      </c>
      <c r="BP50" s="279">
        <v>248</v>
      </c>
      <c r="BQ50" s="279">
        <v>3</v>
      </c>
      <c r="BR50" s="279">
        <v>0</v>
      </c>
      <c r="BS50" s="279">
        <v>18</v>
      </c>
      <c r="BT50" s="279">
        <v>12</v>
      </c>
      <c r="BU50" s="279">
        <v>1</v>
      </c>
      <c r="BV50" s="279">
        <v>0</v>
      </c>
      <c r="BW50" s="279">
        <v>0</v>
      </c>
      <c r="BX50" s="279">
        <v>0</v>
      </c>
      <c r="BY50" s="279">
        <v>0</v>
      </c>
      <c r="BZ50" s="279" t="s">
        <v>49</v>
      </c>
      <c r="CA50" s="279" t="s">
        <v>49</v>
      </c>
      <c r="CB50" s="279" t="s">
        <v>49</v>
      </c>
      <c r="CC50" s="279" t="s">
        <v>49</v>
      </c>
      <c r="CD50" s="279" t="s">
        <v>49</v>
      </c>
      <c r="CE50" s="279" t="s">
        <v>49</v>
      </c>
      <c r="CF50" s="279" t="s">
        <v>49</v>
      </c>
      <c r="CG50" s="279" t="s">
        <v>49</v>
      </c>
      <c r="CH50" s="279">
        <v>0</v>
      </c>
      <c r="CI50" s="279">
        <v>0</v>
      </c>
      <c r="CJ50" s="282" t="s">
        <v>50</v>
      </c>
    </row>
    <row r="51" spans="1:88" s="275" customFormat="1" ht="12" customHeight="1">
      <c r="A51" s="270" t="s">
        <v>502</v>
      </c>
      <c r="B51" s="271" t="s">
        <v>590</v>
      </c>
      <c r="C51" s="270" t="s">
        <v>591</v>
      </c>
      <c r="D51" s="279">
        <f t="shared" si="23"/>
        <v>1078</v>
      </c>
      <c r="E51" s="279">
        <f t="shared" si="24"/>
        <v>427</v>
      </c>
      <c r="F51" s="279">
        <f t="shared" si="25"/>
        <v>2</v>
      </c>
      <c r="G51" s="279">
        <f t="shared" si="26"/>
        <v>0</v>
      </c>
      <c r="H51" s="279">
        <f t="shared" si="27"/>
        <v>160</v>
      </c>
      <c r="I51" s="279">
        <f t="shared" si="28"/>
        <v>97</v>
      </c>
      <c r="J51" s="279">
        <f t="shared" si="29"/>
        <v>27</v>
      </c>
      <c r="K51" s="279">
        <f t="shared" si="30"/>
        <v>0</v>
      </c>
      <c r="L51" s="279">
        <f t="shared" si="31"/>
        <v>0</v>
      </c>
      <c r="M51" s="279">
        <f t="shared" si="32"/>
        <v>0</v>
      </c>
      <c r="N51" s="279">
        <f t="shared" si="33"/>
        <v>14</v>
      </c>
      <c r="O51" s="279">
        <f t="shared" si="34"/>
        <v>0</v>
      </c>
      <c r="P51" s="279">
        <f t="shared" si="35"/>
        <v>0</v>
      </c>
      <c r="Q51" s="279">
        <f t="shared" si="36"/>
        <v>349</v>
      </c>
      <c r="R51" s="279">
        <f t="shared" si="37"/>
        <v>0</v>
      </c>
      <c r="S51" s="279">
        <f t="shared" si="14"/>
        <v>0</v>
      </c>
      <c r="T51" s="279">
        <f t="shared" si="15"/>
        <v>0</v>
      </c>
      <c r="U51" s="279">
        <f t="shared" si="16"/>
        <v>0</v>
      </c>
      <c r="V51" s="279">
        <f t="shared" si="17"/>
        <v>0</v>
      </c>
      <c r="W51" s="279">
        <f t="shared" si="18"/>
        <v>0</v>
      </c>
      <c r="X51" s="279">
        <f t="shared" si="19"/>
        <v>2</v>
      </c>
      <c r="Y51" s="279">
        <f t="shared" si="20"/>
        <v>542</v>
      </c>
      <c r="Z51" s="279">
        <v>427</v>
      </c>
      <c r="AA51" s="279">
        <v>2</v>
      </c>
      <c r="AB51" s="279">
        <v>0</v>
      </c>
      <c r="AC51" s="279">
        <v>0</v>
      </c>
      <c r="AD51" s="279">
        <v>97</v>
      </c>
      <c r="AE51" s="279">
        <v>0</v>
      </c>
      <c r="AF51" s="279">
        <v>0</v>
      </c>
      <c r="AG51" s="279">
        <v>0</v>
      </c>
      <c r="AH51" s="279">
        <v>0</v>
      </c>
      <c r="AI51" s="279">
        <v>14</v>
      </c>
      <c r="AJ51" s="279" t="s">
        <v>49</v>
      </c>
      <c r="AK51" s="279" t="s">
        <v>49</v>
      </c>
      <c r="AL51" s="279" t="s">
        <v>49</v>
      </c>
      <c r="AM51" s="279" t="s">
        <v>49</v>
      </c>
      <c r="AN51" s="279" t="s">
        <v>49</v>
      </c>
      <c r="AO51" s="279" t="s">
        <v>49</v>
      </c>
      <c r="AP51" s="279" t="s">
        <v>49</v>
      </c>
      <c r="AQ51" s="279" t="s">
        <v>49</v>
      </c>
      <c r="AR51" s="279">
        <v>0</v>
      </c>
      <c r="AS51" s="279">
        <v>2</v>
      </c>
      <c r="AT51" s="279">
        <f>'施設資源化量内訳'!D51</f>
        <v>536</v>
      </c>
      <c r="AU51" s="279">
        <f>'施設資源化量内訳'!E51</f>
        <v>0</v>
      </c>
      <c r="AV51" s="279">
        <f>'施設資源化量内訳'!F51</f>
        <v>0</v>
      </c>
      <c r="AW51" s="279">
        <f>'施設資源化量内訳'!G51</f>
        <v>0</v>
      </c>
      <c r="AX51" s="279">
        <f>'施設資源化量内訳'!H51</f>
        <v>160</v>
      </c>
      <c r="AY51" s="279">
        <f>'施設資源化量内訳'!I51</f>
        <v>0</v>
      </c>
      <c r="AZ51" s="279">
        <f>'施設資源化量内訳'!J51</f>
        <v>27</v>
      </c>
      <c r="BA51" s="279">
        <f>'施設資源化量内訳'!K51</f>
        <v>0</v>
      </c>
      <c r="BB51" s="279">
        <f>'施設資源化量内訳'!L51</f>
        <v>0</v>
      </c>
      <c r="BC51" s="279">
        <f>'施設資源化量内訳'!M51</f>
        <v>0</v>
      </c>
      <c r="BD51" s="279">
        <f>'施設資源化量内訳'!N51</f>
        <v>0</v>
      </c>
      <c r="BE51" s="279">
        <f>'施設資源化量内訳'!O51</f>
        <v>0</v>
      </c>
      <c r="BF51" s="279">
        <f>'施設資源化量内訳'!P51</f>
        <v>0</v>
      </c>
      <c r="BG51" s="279">
        <f>'施設資源化量内訳'!Q51</f>
        <v>349</v>
      </c>
      <c r="BH51" s="279">
        <f>'施設資源化量内訳'!R51</f>
        <v>0</v>
      </c>
      <c r="BI51" s="279">
        <f>'施設資源化量内訳'!S51</f>
        <v>0</v>
      </c>
      <c r="BJ51" s="279">
        <f>'施設資源化量内訳'!T51</f>
        <v>0</v>
      </c>
      <c r="BK51" s="279">
        <f>'施設資源化量内訳'!U51</f>
        <v>0</v>
      </c>
      <c r="BL51" s="279">
        <f>'施設資源化量内訳'!V51</f>
        <v>0</v>
      </c>
      <c r="BM51" s="279">
        <f>'施設資源化量内訳'!W51</f>
        <v>0</v>
      </c>
      <c r="BN51" s="279">
        <f>'施設資源化量内訳'!X51</f>
        <v>0</v>
      </c>
      <c r="BO51" s="279">
        <f t="shared" si="21"/>
        <v>0</v>
      </c>
      <c r="BP51" s="279">
        <v>0</v>
      </c>
      <c r="BQ51" s="279">
        <v>0</v>
      </c>
      <c r="BR51" s="279">
        <v>0</v>
      </c>
      <c r="BS51" s="279">
        <v>0</v>
      </c>
      <c r="BT51" s="279">
        <v>0</v>
      </c>
      <c r="BU51" s="279">
        <v>0</v>
      </c>
      <c r="BV51" s="279">
        <v>0</v>
      </c>
      <c r="BW51" s="279">
        <v>0</v>
      </c>
      <c r="BX51" s="279">
        <v>0</v>
      </c>
      <c r="BY51" s="279">
        <v>0</v>
      </c>
      <c r="BZ51" s="279" t="s">
        <v>49</v>
      </c>
      <c r="CA51" s="279" t="s">
        <v>49</v>
      </c>
      <c r="CB51" s="279" t="s">
        <v>49</v>
      </c>
      <c r="CC51" s="279" t="s">
        <v>49</v>
      </c>
      <c r="CD51" s="279" t="s">
        <v>49</v>
      </c>
      <c r="CE51" s="279" t="s">
        <v>49</v>
      </c>
      <c r="CF51" s="279" t="s">
        <v>49</v>
      </c>
      <c r="CG51" s="279" t="s">
        <v>49</v>
      </c>
      <c r="CH51" s="279">
        <v>0</v>
      </c>
      <c r="CI51" s="279">
        <v>0</v>
      </c>
      <c r="CJ51" s="282" t="s">
        <v>50</v>
      </c>
    </row>
  </sheetData>
  <sheetProtection/>
  <autoFilter ref="A6:CJ51"/>
  <mergeCells count="88">
    <mergeCell ref="AQ3:AQ5"/>
    <mergeCell ref="S3:S5"/>
    <mergeCell ref="W3:W5"/>
    <mergeCell ref="AV3:AV5"/>
    <mergeCell ref="AT3:AT5"/>
    <mergeCell ref="AS3:AS5"/>
    <mergeCell ref="AU3:AU5"/>
    <mergeCell ref="AN3:AN5"/>
    <mergeCell ref="AM3:AM5"/>
    <mergeCell ref="AO3:AO5"/>
    <mergeCell ref="AP3:AP5"/>
    <mergeCell ref="A2:A6"/>
    <mergeCell ref="B2:B6"/>
    <mergeCell ref="C2:C6"/>
    <mergeCell ref="D3:D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BK3:BK5"/>
    <mergeCell ref="BI3:BI5"/>
    <mergeCell ref="BJ3:BJ5"/>
    <mergeCell ref="BC3:BC5"/>
    <mergeCell ref="BB3:BB5"/>
    <mergeCell ref="BF3:BF5"/>
    <mergeCell ref="BG3:BG5"/>
    <mergeCell ref="BE3:BE5"/>
    <mergeCell ref="P3:P5"/>
    <mergeCell ref="AJ3:AJ5"/>
    <mergeCell ref="R3:R5"/>
    <mergeCell ref="Q3:Q5"/>
    <mergeCell ref="V3:V5"/>
    <mergeCell ref="AI3:AI5"/>
    <mergeCell ref="U3:U5"/>
    <mergeCell ref="AA3:AA5"/>
    <mergeCell ref="AB3:AB5"/>
    <mergeCell ref="AF3:AF5"/>
    <mergeCell ref="AX3:AX5"/>
    <mergeCell ref="AY3:AY5"/>
    <mergeCell ref="AZ3:AZ5"/>
    <mergeCell ref="CF3:CF5"/>
    <mergeCell ref="BU3:BU5"/>
    <mergeCell ref="BY3:BY5"/>
    <mergeCell ref="BH3:BH5"/>
    <mergeCell ref="BZ3:BZ5"/>
    <mergeCell ref="BA3:BA5"/>
    <mergeCell ref="BD3:BD5"/>
    <mergeCell ref="BL3:BL5"/>
    <mergeCell ref="BQ3:BQ5"/>
    <mergeCell ref="BX3:BX5"/>
    <mergeCell ref="BV3:BV5"/>
    <mergeCell ref="CI3:CI5"/>
    <mergeCell ref="CA3:CA5"/>
    <mergeCell ref="CB3:CB5"/>
    <mergeCell ref="CD3:CD5"/>
    <mergeCell ref="CE3:CE5"/>
    <mergeCell ref="AG3:AG5"/>
    <mergeCell ref="CH3:CH5"/>
    <mergeCell ref="CC3:CC5"/>
    <mergeCell ref="CG3:CG5"/>
    <mergeCell ref="BP3:BP5"/>
    <mergeCell ref="BR3:BR5"/>
    <mergeCell ref="BS3:BS5"/>
    <mergeCell ref="BT3:BT5"/>
    <mergeCell ref="BW3:BW5"/>
    <mergeCell ref="AW3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V5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71" width="10.59765625" style="203" customWidth="1"/>
    <col min="172" max="16384" width="9" style="283" customWidth="1"/>
  </cols>
  <sheetData>
    <row r="1" spans="1:171" ht="17.25">
      <c r="A1" s="253" t="s">
        <v>52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98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98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98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98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256" s="184" customFormat="1" ht="25.5" customHeight="1">
      <c r="A2" s="322" t="s">
        <v>4</v>
      </c>
      <c r="B2" s="322" t="s">
        <v>5</v>
      </c>
      <c r="C2" s="322" t="s">
        <v>6</v>
      </c>
      <c r="D2" s="256" t="s">
        <v>484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  <c r="FP2" s="291"/>
      <c r="FQ2" s="291"/>
      <c r="FR2" s="291"/>
      <c r="FS2" s="291"/>
      <c r="FT2" s="291"/>
      <c r="FU2" s="291"/>
      <c r="FV2" s="291"/>
      <c r="FW2" s="291"/>
      <c r="FX2" s="291"/>
      <c r="FY2" s="291"/>
      <c r="FZ2" s="291"/>
      <c r="GA2" s="291"/>
      <c r="GB2" s="291"/>
      <c r="GC2" s="291"/>
      <c r="GD2" s="291"/>
      <c r="GE2" s="291"/>
      <c r="GF2" s="291"/>
      <c r="GG2" s="291"/>
      <c r="GH2" s="291"/>
      <c r="GI2" s="291"/>
      <c r="GJ2" s="291"/>
      <c r="GK2" s="291"/>
      <c r="GL2" s="291"/>
      <c r="GM2" s="291"/>
      <c r="GN2" s="291"/>
      <c r="GO2" s="291"/>
      <c r="GP2" s="291"/>
      <c r="GQ2" s="291"/>
      <c r="GR2" s="291"/>
      <c r="GS2" s="291"/>
      <c r="GT2" s="291"/>
      <c r="GU2" s="291"/>
      <c r="GV2" s="291"/>
      <c r="GW2" s="291"/>
      <c r="GX2" s="291"/>
      <c r="GY2" s="291"/>
      <c r="GZ2" s="291"/>
      <c r="HA2" s="291"/>
      <c r="HB2" s="291"/>
      <c r="HC2" s="291"/>
      <c r="HD2" s="291"/>
      <c r="HE2" s="291"/>
      <c r="HF2" s="291"/>
      <c r="HG2" s="291"/>
      <c r="HH2" s="291"/>
      <c r="HI2" s="291"/>
      <c r="HJ2" s="291"/>
      <c r="HK2" s="291"/>
      <c r="HL2" s="291"/>
      <c r="HM2" s="291"/>
      <c r="HN2" s="291"/>
      <c r="HO2" s="291"/>
      <c r="HP2" s="291"/>
      <c r="HQ2" s="291"/>
      <c r="HR2" s="291"/>
      <c r="HS2" s="291"/>
      <c r="HT2" s="291"/>
      <c r="HU2" s="291"/>
      <c r="HV2" s="291"/>
      <c r="HW2" s="291"/>
      <c r="HX2" s="291"/>
      <c r="HY2" s="291"/>
      <c r="HZ2" s="291"/>
      <c r="IA2" s="291"/>
      <c r="IB2" s="291"/>
      <c r="IC2" s="291"/>
      <c r="ID2" s="291"/>
      <c r="IE2" s="291"/>
      <c r="IF2" s="291"/>
      <c r="IG2" s="291"/>
      <c r="IH2" s="291"/>
      <c r="II2" s="291"/>
      <c r="IJ2" s="291"/>
      <c r="IK2" s="291"/>
      <c r="IL2" s="291"/>
      <c r="IM2" s="291"/>
      <c r="IN2" s="291"/>
      <c r="IO2" s="291"/>
      <c r="IP2" s="291"/>
      <c r="IQ2" s="291"/>
      <c r="IR2" s="291"/>
      <c r="IS2" s="291"/>
      <c r="IT2" s="291"/>
      <c r="IU2" s="291"/>
      <c r="IV2" s="291"/>
    </row>
    <row r="3" spans="1:256" s="184" customFormat="1" ht="25.5" customHeight="1">
      <c r="A3" s="323"/>
      <c r="B3" s="323"/>
      <c r="C3" s="325"/>
      <c r="D3" s="336" t="s">
        <v>21</v>
      </c>
      <c r="E3" s="300" t="s">
        <v>487</v>
      </c>
      <c r="F3" s="300" t="s">
        <v>488</v>
      </c>
      <c r="G3" s="300" t="s">
        <v>489</v>
      </c>
      <c r="H3" s="300" t="s">
        <v>490</v>
      </c>
      <c r="I3" s="300" t="s">
        <v>491</v>
      </c>
      <c r="J3" s="300" t="s">
        <v>492</v>
      </c>
      <c r="K3" s="300" t="s">
        <v>493</v>
      </c>
      <c r="L3" s="300" t="s">
        <v>53</v>
      </c>
      <c r="M3" s="300" t="s">
        <v>54</v>
      </c>
      <c r="N3" s="300" t="s">
        <v>496</v>
      </c>
      <c r="O3" s="300" t="s">
        <v>497</v>
      </c>
      <c r="P3" s="300" t="s">
        <v>498</v>
      </c>
      <c r="Q3" s="300" t="s">
        <v>499</v>
      </c>
      <c r="R3" s="316" t="s">
        <v>500</v>
      </c>
      <c r="S3" s="316" t="s">
        <v>55</v>
      </c>
      <c r="T3" s="300" t="s">
        <v>45</v>
      </c>
      <c r="U3" s="300" t="s">
        <v>46</v>
      </c>
      <c r="V3" s="300" t="s">
        <v>47</v>
      </c>
      <c r="W3" s="300" t="s">
        <v>48</v>
      </c>
      <c r="X3" s="300" t="s">
        <v>471</v>
      </c>
      <c r="Y3" s="258" t="s">
        <v>56</v>
      </c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  <c r="AR3" s="246"/>
      <c r="AS3" s="247"/>
      <c r="AT3" s="258" t="s">
        <v>57</v>
      </c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6"/>
      <c r="BM3" s="246"/>
      <c r="BN3" s="247"/>
      <c r="BO3" s="258" t="s">
        <v>58</v>
      </c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6"/>
      <c r="CH3" s="246"/>
      <c r="CI3" s="247"/>
      <c r="CJ3" s="258" t="s">
        <v>59</v>
      </c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6"/>
      <c r="DC3" s="246"/>
      <c r="DD3" s="247"/>
      <c r="DE3" s="258" t="s">
        <v>60</v>
      </c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6"/>
      <c r="DX3" s="246"/>
      <c r="DY3" s="247"/>
      <c r="DZ3" s="258" t="s">
        <v>61</v>
      </c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6"/>
      <c r="ES3" s="246"/>
      <c r="ET3" s="247"/>
      <c r="EU3" s="258" t="s">
        <v>62</v>
      </c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6"/>
      <c r="FN3" s="246"/>
      <c r="FO3" s="247"/>
      <c r="FP3" s="291"/>
      <c r="FQ3" s="291"/>
      <c r="FR3" s="291"/>
      <c r="FS3" s="291"/>
      <c r="FT3" s="291"/>
      <c r="FU3" s="291"/>
      <c r="FV3" s="291"/>
      <c r="FW3" s="291"/>
      <c r="FX3" s="291"/>
      <c r="FY3" s="291"/>
      <c r="FZ3" s="291"/>
      <c r="GA3" s="291"/>
      <c r="GB3" s="291"/>
      <c r="GC3" s="291"/>
      <c r="GD3" s="291"/>
      <c r="GE3" s="291"/>
      <c r="GF3" s="291"/>
      <c r="GG3" s="291"/>
      <c r="GH3" s="291"/>
      <c r="GI3" s="291"/>
      <c r="GJ3" s="291"/>
      <c r="GK3" s="291"/>
      <c r="GL3" s="291"/>
      <c r="GM3" s="291"/>
      <c r="GN3" s="291"/>
      <c r="GO3" s="291"/>
      <c r="GP3" s="291"/>
      <c r="GQ3" s="291"/>
      <c r="GR3" s="291"/>
      <c r="GS3" s="291"/>
      <c r="GT3" s="291"/>
      <c r="GU3" s="291"/>
      <c r="GV3" s="291"/>
      <c r="GW3" s="291"/>
      <c r="GX3" s="291"/>
      <c r="GY3" s="291"/>
      <c r="GZ3" s="291"/>
      <c r="HA3" s="291"/>
      <c r="HB3" s="291"/>
      <c r="HC3" s="291"/>
      <c r="HD3" s="291"/>
      <c r="HE3" s="291"/>
      <c r="HF3" s="291"/>
      <c r="HG3" s="291"/>
      <c r="HH3" s="291"/>
      <c r="HI3" s="291"/>
      <c r="HJ3" s="291"/>
      <c r="HK3" s="291"/>
      <c r="HL3" s="291"/>
      <c r="HM3" s="291"/>
      <c r="HN3" s="291"/>
      <c r="HO3" s="291"/>
      <c r="HP3" s="291"/>
      <c r="HQ3" s="291"/>
      <c r="HR3" s="291"/>
      <c r="HS3" s="291"/>
      <c r="HT3" s="291"/>
      <c r="HU3" s="291"/>
      <c r="HV3" s="291"/>
      <c r="HW3" s="291"/>
      <c r="HX3" s="291"/>
      <c r="HY3" s="291"/>
      <c r="HZ3" s="291"/>
      <c r="IA3" s="291"/>
      <c r="IB3" s="291"/>
      <c r="IC3" s="291"/>
      <c r="ID3" s="291"/>
      <c r="IE3" s="291"/>
      <c r="IF3" s="291"/>
      <c r="IG3" s="291"/>
      <c r="IH3" s="291"/>
      <c r="II3" s="291"/>
      <c r="IJ3" s="291"/>
      <c r="IK3" s="291"/>
      <c r="IL3" s="291"/>
      <c r="IM3" s="291"/>
      <c r="IN3" s="291"/>
      <c r="IO3" s="291"/>
      <c r="IP3" s="291"/>
      <c r="IQ3" s="291"/>
      <c r="IR3" s="291"/>
      <c r="IS3" s="291"/>
      <c r="IT3" s="291"/>
      <c r="IU3" s="291"/>
      <c r="IV3" s="291"/>
    </row>
    <row r="4" spans="1:256" s="184" customFormat="1" ht="25.5" customHeight="1">
      <c r="A4" s="323"/>
      <c r="B4" s="323"/>
      <c r="C4" s="325"/>
      <c r="D4" s="336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17"/>
      <c r="S4" s="317"/>
      <c r="T4" s="334"/>
      <c r="U4" s="335"/>
      <c r="V4" s="335"/>
      <c r="W4" s="335"/>
      <c r="X4" s="335"/>
      <c r="Y4" s="336" t="s">
        <v>21</v>
      </c>
      <c r="Z4" s="300" t="s">
        <v>487</v>
      </c>
      <c r="AA4" s="300" t="s">
        <v>488</v>
      </c>
      <c r="AB4" s="300" t="s">
        <v>489</v>
      </c>
      <c r="AC4" s="300" t="s">
        <v>490</v>
      </c>
      <c r="AD4" s="300" t="s">
        <v>491</v>
      </c>
      <c r="AE4" s="300" t="s">
        <v>492</v>
      </c>
      <c r="AF4" s="300" t="s">
        <v>493</v>
      </c>
      <c r="AG4" s="300" t="s">
        <v>53</v>
      </c>
      <c r="AH4" s="300" t="s">
        <v>495</v>
      </c>
      <c r="AI4" s="300" t="s">
        <v>496</v>
      </c>
      <c r="AJ4" s="300" t="s">
        <v>497</v>
      </c>
      <c r="AK4" s="300" t="s">
        <v>498</v>
      </c>
      <c r="AL4" s="300" t="s">
        <v>499</v>
      </c>
      <c r="AM4" s="300" t="s">
        <v>500</v>
      </c>
      <c r="AN4" s="300" t="s">
        <v>55</v>
      </c>
      <c r="AO4" s="300" t="s">
        <v>45</v>
      </c>
      <c r="AP4" s="300" t="s">
        <v>46</v>
      </c>
      <c r="AQ4" s="300" t="s">
        <v>47</v>
      </c>
      <c r="AR4" s="300" t="s">
        <v>48</v>
      </c>
      <c r="AS4" s="300" t="s">
        <v>471</v>
      </c>
      <c r="AT4" s="336" t="s">
        <v>21</v>
      </c>
      <c r="AU4" s="300" t="s">
        <v>487</v>
      </c>
      <c r="AV4" s="300" t="s">
        <v>488</v>
      </c>
      <c r="AW4" s="300" t="s">
        <v>489</v>
      </c>
      <c r="AX4" s="300" t="s">
        <v>490</v>
      </c>
      <c r="AY4" s="300" t="s">
        <v>491</v>
      </c>
      <c r="AZ4" s="300" t="s">
        <v>492</v>
      </c>
      <c r="BA4" s="300" t="s">
        <v>493</v>
      </c>
      <c r="BB4" s="300" t="s">
        <v>53</v>
      </c>
      <c r="BC4" s="300" t="s">
        <v>495</v>
      </c>
      <c r="BD4" s="300" t="s">
        <v>496</v>
      </c>
      <c r="BE4" s="300" t="s">
        <v>497</v>
      </c>
      <c r="BF4" s="300" t="s">
        <v>498</v>
      </c>
      <c r="BG4" s="300" t="s">
        <v>499</v>
      </c>
      <c r="BH4" s="300" t="s">
        <v>500</v>
      </c>
      <c r="BI4" s="300" t="s">
        <v>55</v>
      </c>
      <c r="BJ4" s="300" t="s">
        <v>45</v>
      </c>
      <c r="BK4" s="300" t="s">
        <v>46</v>
      </c>
      <c r="BL4" s="300" t="s">
        <v>47</v>
      </c>
      <c r="BM4" s="300" t="s">
        <v>48</v>
      </c>
      <c r="BN4" s="300" t="s">
        <v>471</v>
      </c>
      <c r="BO4" s="336" t="s">
        <v>21</v>
      </c>
      <c r="BP4" s="300" t="s">
        <v>487</v>
      </c>
      <c r="BQ4" s="300" t="s">
        <v>488</v>
      </c>
      <c r="BR4" s="300" t="s">
        <v>489</v>
      </c>
      <c r="BS4" s="300" t="s">
        <v>490</v>
      </c>
      <c r="BT4" s="300" t="s">
        <v>491</v>
      </c>
      <c r="BU4" s="300" t="s">
        <v>492</v>
      </c>
      <c r="BV4" s="300" t="s">
        <v>493</v>
      </c>
      <c r="BW4" s="300" t="s">
        <v>53</v>
      </c>
      <c r="BX4" s="300" t="s">
        <v>495</v>
      </c>
      <c r="BY4" s="300" t="s">
        <v>496</v>
      </c>
      <c r="BZ4" s="300" t="s">
        <v>497</v>
      </c>
      <c r="CA4" s="300" t="s">
        <v>498</v>
      </c>
      <c r="CB4" s="300" t="s">
        <v>499</v>
      </c>
      <c r="CC4" s="300" t="s">
        <v>500</v>
      </c>
      <c r="CD4" s="300" t="s">
        <v>55</v>
      </c>
      <c r="CE4" s="300" t="s">
        <v>45</v>
      </c>
      <c r="CF4" s="300" t="s">
        <v>46</v>
      </c>
      <c r="CG4" s="300" t="s">
        <v>47</v>
      </c>
      <c r="CH4" s="300" t="s">
        <v>48</v>
      </c>
      <c r="CI4" s="300" t="s">
        <v>471</v>
      </c>
      <c r="CJ4" s="336" t="s">
        <v>21</v>
      </c>
      <c r="CK4" s="300" t="s">
        <v>487</v>
      </c>
      <c r="CL4" s="300" t="s">
        <v>488</v>
      </c>
      <c r="CM4" s="300" t="s">
        <v>489</v>
      </c>
      <c r="CN4" s="300" t="s">
        <v>490</v>
      </c>
      <c r="CO4" s="300" t="s">
        <v>491</v>
      </c>
      <c r="CP4" s="300" t="s">
        <v>492</v>
      </c>
      <c r="CQ4" s="300" t="s">
        <v>493</v>
      </c>
      <c r="CR4" s="300" t="s">
        <v>53</v>
      </c>
      <c r="CS4" s="300" t="s">
        <v>495</v>
      </c>
      <c r="CT4" s="300" t="s">
        <v>496</v>
      </c>
      <c r="CU4" s="300" t="s">
        <v>497</v>
      </c>
      <c r="CV4" s="300" t="s">
        <v>498</v>
      </c>
      <c r="CW4" s="300" t="s">
        <v>499</v>
      </c>
      <c r="CX4" s="300" t="s">
        <v>500</v>
      </c>
      <c r="CY4" s="300" t="s">
        <v>55</v>
      </c>
      <c r="CZ4" s="300" t="s">
        <v>45</v>
      </c>
      <c r="DA4" s="300" t="s">
        <v>46</v>
      </c>
      <c r="DB4" s="300" t="s">
        <v>47</v>
      </c>
      <c r="DC4" s="300" t="s">
        <v>48</v>
      </c>
      <c r="DD4" s="300" t="s">
        <v>471</v>
      </c>
      <c r="DE4" s="336" t="s">
        <v>21</v>
      </c>
      <c r="DF4" s="300" t="s">
        <v>487</v>
      </c>
      <c r="DG4" s="300" t="s">
        <v>488</v>
      </c>
      <c r="DH4" s="300" t="s">
        <v>489</v>
      </c>
      <c r="DI4" s="300" t="s">
        <v>490</v>
      </c>
      <c r="DJ4" s="300" t="s">
        <v>491</v>
      </c>
      <c r="DK4" s="300" t="s">
        <v>492</v>
      </c>
      <c r="DL4" s="300" t="s">
        <v>493</v>
      </c>
      <c r="DM4" s="300" t="s">
        <v>53</v>
      </c>
      <c r="DN4" s="300" t="s">
        <v>495</v>
      </c>
      <c r="DO4" s="300" t="s">
        <v>496</v>
      </c>
      <c r="DP4" s="300" t="s">
        <v>497</v>
      </c>
      <c r="DQ4" s="300" t="s">
        <v>498</v>
      </c>
      <c r="DR4" s="300" t="s">
        <v>499</v>
      </c>
      <c r="DS4" s="300" t="s">
        <v>500</v>
      </c>
      <c r="DT4" s="300" t="s">
        <v>55</v>
      </c>
      <c r="DU4" s="300" t="s">
        <v>45</v>
      </c>
      <c r="DV4" s="300" t="s">
        <v>46</v>
      </c>
      <c r="DW4" s="300" t="s">
        <v>47</v>
      </c>
      <c r="DX4" s="300" t="s">
        <v>48</v>
      </c>
      <c r="DY4" s="300" t="s">
        <v>471</v>
      </c>
      <c r="DZ4" s="336" t="s">
        <v>21</v>
      </c>
      <c r="EA4" s="300" t="s">
        <v>487</v>
      </c>
      <c r="EB4" s="300" t="s">
        <v>488</v>
      </c>
      <c r="EC4" s="300" t="s">
        <v>489</v>
      </c>
      <c r="ED4" s="300" t="s">
        <v>490</v>
      </c>
      <c r="EE4" s="300" t="s">
        <v>491</v>
      </c>
      <c r="EF4" s="300" t="s">
        <v>492</v>
      </c>
      <c r="EG4" s="300" t="s">
        <v>493</v>
      </c>
      <c r="EH4" s="300" t="s">
        <v>53</v>
      </c>
      <c r="EI4" s="300" t="s">
        <v>495</v>
      </c>
      <c r="EJ4" s="300" t="s">
        <v>496</v>
      </c>
      <c r="EK4" s="300" t="s">
        <v>497</v>
      </c>
      <c r="EL4" s="300" t="s">
        <v>498</v>
      </c>
      <c r="EM4" s="300" t="s">
        <v>499</v>
      </c>
      <c r="EN4" s="300" t="s">
        <v>500</v>
      </c>
      <c r="EO4" s="300" t="s">
        <v>55</v>
      </c>
      <c r="EP4" s="300" t="s">
        <v>45</v>
      </c>
      <c r="EQ4" s="300" t="s">
        <v>46</v>
      </c>
      <c r="ER4" s="300" t="s">
        <v>47</v>
      </c>
      <c r="ES4" s="300" t="s">
        <v>48</v>
      </c>
      <c r="ET4" s="300" t="s">
        <v>471</v>
      </c>
      <c r="EU4" s="336" t="s">
        <v>21</v>
      </c>
      <c r="EV4" s="300" t="s">
        <v>487</v>
      </c>
      <c r="EW4" s="300" t="s">
        <v>488</v>
      </c>
      <c r="EX4" s="300" t="s">
        <v>489</v>
      </c>
      <c r="EY4" s="300" t="s">
        <v>490</v>
      </c>
      <c r="EZ4" s="300" t="s">
        <v>491</v>
      </c>
      <c r="FA4" s="300" t="s">
        <v>492</v>
      </c>
      <c r="FB4" s="300" t="s">
        <v>493</v>
      </c>
      <c r="FC4" s="300" t="s">
        <v>53</v>
      </c>
      <c r="FD4" s="300" t="s">
        <v>495</v>
      </c>
      <c r="FE4" s="300" t="s">
        <v>496</v>
      </c>
      <c r="FF4" s="300" t="s">
        <v>497</v>
      </c>
      <c r="FG4" s="300" t="s">
        <v>498</v>
      </c>
      <c r="FH4" s="300" t="s">
        <v>499</v>
      </c>
      <c r="FI4" s="300" t="s">
        <v>500</v>
      </c>
      <c r="FJ4" s="300" t="s">
        <v>55</v>
      </c>
      <c r="FK4" s="300" t="s">
        <v>45</v>
      </c>
      <c r="FL4" s="300" t="s">
        <v>46</v>
      </c>
      <c r="FM4" s="300" t="s">
        <v>47</v>
      </c>
      <c r="FN4" s="300" t="s">
        <v>48</v>
      </c>
      <c r="FO4" s="300" t="s">
        <v>471</v>
      </c>
      <c r="FP4" s="291"/>
      <c r="FQ4" s="291"/>
      <c r="FR4" s="291"/>
      <c r="FS4" s="291"/>
      <c r="FT4" s="291"/>
      <c r="FU4" s="291"/>
      <c r="FV4" s="291"/>
      <c r="FW4" s="291"/>
      <c r="FX4" s="291"/>
      <c r="FY4" s="291"/>
      <c r="FZ4" s="291"/>
      <c r="GA4" s="291"/>
      <c r="GB4" s="291"/>
      <c r="GC4" s="291"/>
      <c r="GD4" s="291"/>
      <c r="GE4" s="291"/>
      <c r="GF4" s="291"/>
      <c r="GG4" s="291"/>
      <c r="GH4" s="291"/>
      <c r="GI4" s="291"/>
      <c r="GJ4" s="291"/>
      <c r="GK4" s="291"/>
      <c r="GL4" s="291"/>
      <c r="GM4" s="291"/>
      <c r="GN4" s="291"/>
      <c r="GO4" s="291"/>
      <c r="GP4" s="291"/>
      <c r="GQ4" s="291"/>
      <c r="GR4" s="291"/>
      <c r="GS4" s="291"/>
      <c r="GT4" s="291"/>
      <c r="GU4" s="291"/>
      <c r="GV4" s="291"/>
      <c r="GW4" s="291"/>
      <c r="GX4" s="291"/>
      <c r="GY4" s="291"/>
      <c r="GZ4" s="291"/>
      <c r="HA4" s="291"/>
      <c r="HB4" s="291"/>
      <c r="HC4" s="291"/>
      <c r="HD4" s="291"/>
      <c r="HE4" s="291"/>
      <c r="HF4" s="291"/>
      <c r="HG4" s="291"/>
      <c r="HH4" s="291"/>
      <c r="HI4" s="291"/>
      <c r="HJ4" s="291"/>
      <c r="HK4" s="291"/>
      <c r="HL4" s="291"/>
      <c r="HM4" s="291"/>
      <c r="HN4" s="291"/>
      <c r="HO4" s="291"/>
      <c r="HP4" s="291"/>
      <c r="HQ4" s="291"/>
      <c r="HR4" s="291"/>
      <c r="HS4" s="291"/>
      <c r="HT4" s="291"/>
      <c r="HU4" s="291"/>
      <c r="HV4" s="291"/>
      <c r="HW4" s="291"/>
      <c r="HX4" s="291"/>
      <c r="HY4" s="291"/>
      <c r="HZ4" s="291"/>
      <c r="IA4" s="291"/>
      <c r="IB4" s="291"/>
      <c r="IC4" s="291"/>
      <c r="ID4" s="291"/>
      <c r="IE4" s="291"/>
      <c r="IF4" s="291"/>
      <c r="IG4" s="291"/>
      <c r="IH4" s="291"/>
      <c r="II4" s="291"/>
      <c r="IJ4" s="291"/>
      <c r="IK4" s="291"/>
      <c r="IL4" s="291"/>
      <c r="IM4" s="291"/>
      <c r="IN4" s="291"/>
      <c r="IO4" s="291"/>
      <c r="IP4" s="291"/>
      <c r="IQ4" s="291"/>
      <c r="IR4" s="291"/>
      <c r="IS4" s="291"/>
      <c r="IT4" s="291"/>
      <c r="IU4" s="291"/>
      <c r="IV4" s="291"/>
    </row>
    <row r="5" spans="1:256" s="184" customFormat="1" ht="25.5" customHeight="1">
      <c r="A5" s="323"/>
      <c r="B5" s="323"/>
      <c r="C5" s="325"/>
      <c r="D5" s="336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17"/>
      <c r="S5" s="317"/>
      <c r="T5" s="334"/>
      <c r="U5" s="335"/>
      <c r="V5" s="335"/>
      <c r="W5" s="335"/>
      <c r="X5" s="335"/>
      <c r="Y5" s="336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5"/>
      <c r="AR5" s="335"/>
      <c r="AS5" s="335"/>
      <c r="AT5" s="336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5"/>
      <c r="BM5" s="335"/>
      <c r="BN5" s="335"/>
      <c r="BO5" s="336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5"/>
      <c r="CH5" s="335"/>
      <c r="CI5" s="335"/>
      <c r="CJ5" s="336"/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4"/>
      <c r="DB5" s="335"/>
      <c r="DC5" s="335"/>
      <c r="DD5" s="335"/>
      <c r="DE5" s="336"/>
      <c r="DF5" s="334"/>
      <c r="DG5" s="334"/>
      <c r="DH5" s="334"/>
      <c r="DI5" s="334"/>
      <c r="DJ5" s="334"/>
      <c r="DK5" s="334"/>
      <c r="DL5" s="334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5"/>
      <c r="DX5" s="335"/>
      <c r="DY5" s="335"/>
      <c r="DZ5" s="336"/>
      <c r="EA5" s="334"/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M5" s="334"/>
      <c r="EN5" s="334"/>
      <c r="EO5" s="334"/>
      <c r="EP5" s="334"/>
      <c r="EQ5" s="334"/>
      <c r="ER5" s="335"/>
      <c r="ES5" s="335"/>
      <c r="ET5" s="335"/>
      <c r="EU5" s="336"/>
      <c r="EV5" s="334"/>
      <c r="EW5" s="334"/>
      <c r="EX5" s="334"/>
      <c r="EY5" s="334"/>
      <c r="EZ5" s="334"/>
      <c r="FA5" s="334"/>
      <c r="FB5" s="334"/>
      <c r="FC5" s="334"/>
      <c r="FD5" s="334"/>
      <c r="FE5" s="334"/>
      <c r="FF5" s="334"/>
      <c r="FG5" s="334"/>
      <c r="FH5" s="334"/>
      <c r="FI5" s="334"/>
      <c r="FJ5" s="334"/>
      <c r="FK5" s="334"/>
      <c r="FL5" s="334"/>
      <c r="FM5" s="335"/>
      <c r="FN5" s="335"/>
      <c r="FO5" s="335"/>
      <c r="FP5" s="291"/>
      <c r="FQ5" s="291"/>
      <c r="FR5" s="291"/>
      <c r="FS5" s="291"/>
      <c r="FT5" s="291"/>
      <c r="FU5" s="291"/>
      <c r="FV5" s="291"/>
      <c r="FW5" s="291"/>
      <c r="FX5" s="291"/>
      <c r="FY5" s="291"/>
      <c r="FZ5" s="291"/>
      <c r="GA5" s="291"/>
      <c r="GB5" s="291"/>
      <c r="GC5" s="291"/>
      <c r="GD5" s="291"/>
      <c r="GE5" s="291"/>
      <c r="GF5" s="291"/>
      <c r="GG5" s="291"/>
      <c r="GH5" s="291"/>
      <c r="GI5" s="291"/>
      <c r="GJ5" s="291"/>
      <c r="GK5" s="291"/>
      <c r="GL5" s="291"/>
      <c r="GM5" s="291"/>
      <c r="GN5" s="291"/>
      <c r="GO5" s="291"/>
      <c r="GP5" s="291"/>
      <c r="GQ5" s="291"/>
      <c r="GR5" s="291"/>
      <c r="GS5" s="291"/>
      <c r="GT5" s="291"/>
      <c r="GU5" s="291"/>
      <c r="GV5" s="291"/>
      <c r="GW5" s="291"/>
      <c r="GX5" s="291"/>
      <c r="GY5" s="291"/>
      <c r="GZ5" s="291"/>
      <c r="HA5" s="291"/>
      <c r="HB5" s="291"/>
      <c r="HC5" s="291"/>
      <c r="HD5" s="291"/>
      <c r="HE5" s="291"/>
      <c r="HF5" s="291"/>
      <c r="HG5" s="291"/>
      <c r="HH5" s="291"/>
      <c r="HI5" s="291"/>
      <c r="HJ5" s="291"/>
      <c r="HK5" s="291"/>
      <c r="HL5" s="291"/>
      <c r="HM5" s="291"/>
      <c r="HN5" s="291"/>
      <c r="HO5" s="291"/>
      <c r="HP5" s="291"/>
      <c r="HQ5" s="291"/>
      <c r="HR5" s="291"/>
      <c r="HS5" s="291"/>
      <c r="HT5" s="291"/>
      <c r="HU5" s="291"/>
      <c r="HV5" s="291"/>
      <c r="HW5" s="291"/>
      <c r="HX5" s="291"/>
      <c r="HY5" s="291"/>
      <c r="HZ5" s="291"/>
      <c r="IA5" s="291"/>
      <c r="IB5" s="291"/>
      <c r="IC5" s="291"/>
      <c r="ID5" s="291"/>
      <c r="IE5" s="291"/>
      <c r="IF5" s="291"/>
      <c r="IG5" s="291"/>
      <c r="IH5" s="291"/>
      <c r="II5" s="291"/>
      <c r="IJ5" s="291"/>
      <c r="IK5" s="291"/>
      <c r="IL5" s="291"/>
      <c r="IM5" s="291"/>
      <c r="IN5" s="291"/>
      <c r="IO5" s="291"/>
      <c r="IP5" s="291"/>
      <c r="IQ5" s="291"/>
      <c r="IR5" s="291"/>
      <c r="IS5" s="291"/>
      <c r="IT5" s="291"/>
      <c r="IU5" s="291"/>
      <c r="IV5" s="291"/>
    </row>
    <row r="6" spans="1:256" s="185" customFormat="1" ht="13.5">
      <c r="A6" s="324"/>
      <c r="B6" s="324"/>
      <c r="C6" s="325"/>
      <c r="D6" s="248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39"/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454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454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454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454</v>
      </c>
      <c r="CG6" s="240" t="s">
        <v>42</v>
      </c>
      <c r="CH6" s="240" t="s">
        <v>42</v>
      </c>
      <c r="CI6" s="240" t="s">
        <v>42</v>
      </c>
      <c r="CJ6" s="240" t="s">
        <v>42</v>
      </c>
      <c r="CK6" s="240" t="s">
        <v>42</v>
      </c>
      <c r="CL6" s="240" t="s">
        <v>42</v>
      </c>
      <c r="CM6" s="240" t="s">
        <v>42</v>
      </c>
      <c r="CN6" s="240" t="s">
        <v>42</v>
      </c>
      <c r="CO6" s="240" t="s">
        <v>42</v>
      </c>
      <c r="CP6" s="240" t="s">
        <v>42</v>
      </c>
      <c r="CQ6" s="240" t="s">
        <v>42</v>
      </c>
      <c r="CR6" s="240" t="s">
        <v>42</v>
      </c>
      <c r="CS6" s="240" t="s">
        <v>42</v>
      </c>
      <c r="CT6" s="240" t="s">
        <v>42</v>
      </c>
      <c r="CU6" s="240" t="s">
        <v>42</v>
      </c>
      <c r="CV6" s="240" t="s">
        <v>42</v>
      </c>
      <c r="CW6" s="240" t="s">
        <v>42</v>
      </c>
      <c r="CX6" s="240" t="s">
        <v>42</v>
      </c>
      <c r="CY6" s="240" t="s">
        <v>42</v>
      </c>
      <c r="CZ6" s="240" t="s">
        <v>42</v>
      </c>
      <c r="DA6" s="240" t="s">
        <v>454</v>
      </c>
      <c r="DB6" s="240" t="s">
        <v>42</v>
      </c>
      <c r="DC6" s="240" t="s">
        <v>42</v>
      </c>
      <c r="DD6" s="240" t="s">
        <v>42</v>
      </c>
      <c r="DE6" s="240" t="s">
        <v>42</v>
      </c>
      <c r="DF6" s="240" t="s">
        <v>42</v>
      </c>
      <c r="DG6" s="240" t="s">
        <v>42</v>
      </c>
      <c r="DH6" s="240" t="s">
        <v>42</v>
      </c>
      <c r="DI6" s="240" t="s">
        <v>42</v>
      </c>
      <c r="DJ6" s="240" t="s">
        <v>42</v>
      </c>
      <c r="DK6" s="240" t="s">
        <v>42</v>
      </c>
      <c r="DL6" s="240" t="s">
        <v>42</v>
      </c>
      <c r="DM6" s="240" t="s">
        <v>42</v>
      </c>
      <c r="DN6" s="240" t="s">
        <v>42</v>
      </c>
      <c r="DO6" s="240" t="s">
        <v>42</v>
      </c>
      <c r="DP6" s="240" t="s">
        <v>42</v>
      </c>
      <c r="DQ6" s="240" t="s">
        <v>42</v>
      </c>
      <c r="DR6" s="240" t="s">
        <v>42</v>
      </c>
      <c r="DS6" s="240" t="s">
        <v>42</v>
      </c>
      <c r="DT6" s="240" t="s">
        <v>42</v>
      </c>
      <c r="DU6" s="240" t="s">
        <v>42</v>
      </c>
      <c r="DV6" s="240" t="s">
        <v>454</v>
      </c>
      <c r="DW6" s="240" t="s">
        <v>42</v>
      </c>
      <c r="DX6" s="240" t="s">
        <v>42</v>
      </c>
      <c r="DY6" s="240" t="s">
        <v>42</v>
      </c>
      <c r="DZ6" s="240" t="s">
        <v>42</v>
      </c>
      <c r="EA6" s="240" t="s">
        <v>42</v>
      </c>
      <c r="EB6" s="240" t="s">
        <v>42</v>
      </c>
      <c r="EC6" s="240" t="s">
        <v>42</v>
      </c>
      <c r="ED6" s="240" t="s">
        <v>42</v>
      </c>
      <c r="EE6" s="240" t="s">
        <v>42</v>
      </c>
      <c r="EF6" s="240" t="s">
        <v>42</v>
      </c>
      <c r="EG6" s="240" t="s">
        <v>42</v>
      </c>
      <c r="EH6" s="240" t="s">
        <v>42</v>
      </c>
      <c r="EI6" s="240" t="s">
        <v>42</v>
      </c>
      <c r="EJ6" s="240" t="s">
        <v>42</v>
      </c>
      <c r="EK6" s="240" t="s">
        <v>42</v>
      </c>
      <c r="EL6" s="240" t="s">
        <v>42</v>
      </c>
      <c r="EM6" s="240" t="s">
        <v>42</v>
      </c>
      <c r="EN6" s="240" t="s">
        <v>42</v>
      </c>
      <c r="EO6" s="240" t="s">
        <v>42</v>
      </c>
      <c r="EP6" s="240" t="s">
        <v>42</v>
      </c>
      <c r="EQ6" s="240" t="s">
        <v>454</v>
      </c>
      <c r="ER6" s="240" t="s">
        <v>42</v>
      </c>
      <c r="ES6" s="240" t="s">
        <v>42</v>
      </c>
      <c r="ET6" s="240" t="s">
        <v>42</v>
      </c>
      <c r="EU6" s="240" t="s">
        <v>42</v>
      </c>
      <c r="EV6" s="240" t="s">
        <v>42</v>
      </c>
      <c r="EW6" s="240" t="s">
        <v>42</v>
      </c>
      <c r="EX6" s="240" t="s">
        <v>42</v>
      </c>
      <c r="EY6" s="240" t="s">
        <v>42</v>
      </c>
      <c r="EZ6" s="240" t="s">
        <v>42</v>
      </c>
      <c r="FA6" s="240" t="s">
        <v>42</v>
      </c>
      <c r="FB6" s="240" t="s">
        <v>42</v>
      </c>
      <c r="FC6" s="240" t="s">
        <v>42</v>
      </c>
      <c r="FD6" s="240" t="s">
        <v>42</v>
      </c>
      <c r="FE6" s="240" t="s">
        <v>42</v>
      </c>
      <c r="FF6" s="240" t="s">
        <v>42</v>
      </c>
      <c r="FG6" s="240" t="s">
        <v>42</v>
      </c>
      <c r="FH6" s="240" t="s">
        <v>42</v>
      </c>
      <c r="FI6" s="240" t="s">
        <v>42</v>
      </c>
      <c r="FJ6" s="240" t="s">
        <v>42</v>
      </c>
      <c r="FK6" s="240" t="s">
        <v>42</v>
      </c>
      <c r="FL6" s="240" t="s">
        <v>454</v>
      </c>
      <c r="FM6" s="240" t="s">
        <v>42</v>
      </c>
      <c r="FN6" s="240" t="s">
        <v>42</v>
      </c>
      <c r="FO6" s="240" t="s">
        <v>42</v>
      </c>
      <c r="FP6" s="292"/>
      <c r="FQ6" s="292"/>
      <c r="FR6" s="292"/>
      <c r="FS6" s="292"/>
      <c r="FT6" s="292"/>
      <c r="FU6" s="292"/>
      <c r="FV6" s="292"/>
      <c r="FW6" s="292"/>
      <c r="FX6" s="292"/>
      <c r="FY6" s="292"/>
      <c r="FZ6" s="292"/>
      <c r="GA6" s="292"/>
      <c r="GB6" s="292"/>
      <c r="GC6" s="292"/>
      <c r="GD6" s="292"/>
      <c r="GE6" s="292"/>
      <c r="GF6" s="292"/>
      <c r="GG6" s="292"/>
      <c r="GH6" s="292"/>
      <c r="GI6" s="292"/>
      <c r="GJ6" s="292"/>
      <c r="GK6" s="292"/>
      <c r="GL6" s="292"/>
      <c r="GM6" s="292"/>
      <c r="GN6" s="292"/>
      <c r="GO6" s="292"/>
      <c r="GP6" s="292"/>
      <c r="GQ6" s="292"/>
      <c r="GR6" s="292"/>
      <c r="GS6" s="292"/>
      <c r="GT6" s="292"/>
      <c r="GU6" s="292"/>
      <c r="GV6" s="292"/>
      <c r="GW6" s="292"/>
      <c r="GX6" s="292"/>
      <c r="GY6" s="292"/>
      <c r="GZ6" s="292"/>
      <c r="HA6" s="292"/>
      <c r="HB6" s="292"/>
      <c r="HC6" s="292"/>
      <c r="HD6" s="292"/>
      <c r="HE6" s="292"/>
      <c r="HF6" s="292"/>
      <c r="HG6" s="292"/>
      <c r="HH6" s="292"/>
      <c r="HI6" s="292"/>
      <c r="HJ6" s="292"/>
      <c r="HK6" s="292"/>
      <c r="HL6" s="292"/>
      <c r="HM6" s="292"/>
      <c r="HN6" s="292"/>
      <c r="HO6" s="292"/>
      <c r="HP6" s="292"/>
      <c r="HQ6" s="292"/>
      <c r="HR6" s="292"/>
      <c r="HS6" s="292"/>
      <c r="HT6" s="292"/>
      <c r="HU6" s="292"/>
      <c r="HV6" s="292"/>
      <c r="HW6" s="292"/>
      <c r="HX6" s="292"/>
      <c r="HY6" s="292"/>
      <c r="HZ6" s="292"/>
      <c r="IA6" s="292"/>
      <c r="IB6" s="292"/>
      <c r="IC6" s="292"/>
      <c r="ID6" s="292"/>
      <c r="IE6" s="292"/>
      <c r="IF6" s="292"/>
      <c r="IG6" s="292"/>
      <c r="IH6" s="292"/>
      <c r="II6" s="292"/>
      <c r="IJ6" s="292"/>
      <c r="IK6" s="292"/>
      <c r="IL6" s="292"/>
      <c r="IM6" s="292"/>
      <c r="IN6" s="292"/>
      <c r="IO6" s="292"/>
      <c r="IP6" s="292"/>
      <c r="IQ6" s="292"/>
      <c r="IR6" s="292"/>
      <c r="IS6" s="292"/>
      <c r="IT6" s="292"/>
      <c r="IU6" s="292"/>
      <c r="IV6" s="292"/>
    </row>
    <row r="7" spans="1:171" s="293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98953</v>
      </c>
      <c r="E7" s="388">
        <f>SUM(E8:E186)</f>
        <v>7714</v>
      </c>
      <c r="F7" s="388">
        <f>SUM(F8:F186)</f>
        <v>9</v>
      </c>
      <c r="G7" s="388">
        <f>SUM(G8:G186)</f>
        <v>0</v>
      </c>
      <c r="H7" s="388">
        <f>SUM(H8:H186)</f>
        <v>23362</v>
      </c>
      <c r="I7" s="388">
        <f>SUM(I8:I186)</f>
        <v>12002</v>
      </c>
      <c r="J7" s="388">
        <f>SUM(J8:J186)</f>
        <v>3576</v>
      </c>
      <c r="K7" s="388">
        <f>SUM(K8:K186)</f>
        <v>54</v>
      </c>
      <c r="L7" s="388">
        <f>SUM(L8:L186)</f>
        <v>1509</v>
      </c>
      <c r="M7" s="388">
        <f>SUM(M8:M186)</f>
        <v>20</v>
      </c>
      <c r="N7" s="388">
        <f>SUM(N8:N186)</f>
        <v>744</v>
      </c>
      <c r="O7" s="388">
        <f>SUM(O8:O186)</f>
        <v>761</v>
      </c>
      <c r="P7" s="388">
        <f>SUM(P8:P186)</f>
        <v>0</v>
      </c>
      <c r="Q7" s="388">
        <f>SUM(Q8:Q186)</f>
        <v>22370</v>
      </c>
      <c r="R7" s="388">
        <f>SUM(R8:R186)</f>
        <v>25127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10</v>
      </c>
      <c r="X7" s="388">
        <f>SUM(X8:X186)</f>
        <v>1695</v>
      </c>
      <c r="Y7" s="388">
        <f>SUM(Y8:Y186)</f>
        <v>24621</v>
      </c>
      <c r="Z7" s="388">
        <f>SUM(Z8:Z186)</f>
        <v>711</v>
      </c>
      <c r="AA7" s="388">
        <f>SUM(AA8:AA186)</f>
        <v>0</v>
      </c>
      <c r="AB7" s="388">
        <f>SUM(AB8:AB186)</f>
        <v>0</v>
      </c>
      <c r="AC7" s="388">
        <f>SUM(AC8:AC186)</f>
        <v>1300</v>
      </c>
      <c r="AD7" s="388">
        <f>SUM(AD8:AD186)</f>
        <v>0</v>
      </c>
      <c r="AE7" s="388">
        <f>SUM(AE8:AE186)</f>
        <v>17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30</v>
      </c>
      <c r="AJ7" s="388">
        <f>SUM(AJ8:AJ186)</f>
        <v>0</v>
      </c>
      <c r="AK7" s="388">
        <f>SUM(AK8:AK186)</f>
        <v>0</v>
      </c>
      <c r="AL7" s="388">
        <f>SUM(AL8:AL186)</f>
        <v>22370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193</v>
      </c>
      <c r="AT7" s="388">
        <f>SUM(AT8:AT186)</f>
        <v>20522</v>
      </c>
      <c r="AU7" s="388">
        <f>SUM(AU8:AU186)</f>
        <v>493</v>
      </c>
      <c r="AV7" s="388">
        <f>SUM(AV8:AV186)</f>
        <v>0</v>
      </c>
      <c r="AW7" s="388">
        <f>SUM(AW8:AW186)</f>
        <v>0</v>
      </c>
      <c r="AX7" s="388">
        <f>SUM(AX8:AX186)</f>
        <v>14544</v>
      </c>
      <c r="AY7" s="388">
        <f>SUM(AY8:AY186)</f>
        <v>4030</v>
      </c>
      <c r="AZ7" s="388">
        <f>SUM(AZ8:AZ186)</f>
        <v>533</v>
      </c>
      <c r="BA7" s="388">
        <f>SUM(BA8:BA186)</f>
        <v>0</v>
      </c>
      <c r="BB7" s="388">
        <f>SUM(BB8:BB186)</f>
        <v>0</v>
      </c>
      <c r="BC7" s="388">
        <f>SUM(BC8:BC186)</f>
        <v>10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912</v>
      </c>
      <c r="BO7" s="388">
        <f>SUM(BO8:BO186)</f>
        <v>762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1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761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  <c r="CZ7" s="388">
        <f>SUM(CZ8:CZ186)</f>
        <v>0</v>
      </c>
      <c r="DA7" s="388">
        <f>SUM(DA8:DA186)</f>
        <v>0</v>
      </c>
      <c r="DB7" s="388">
        <f>SUM(DB8:DB186)</f>
        <v>0</v>
      </c>
      <c r="DC7" s="388">
        <f>SUM(DC8:DC186)</f>
        <v>0</v>
      </c>
      <c r="DD7" s="388">
        <f>SUM(DD8:DD186)</f>
        <v>0</v>
      </c>
      <c r="DE7" s="388">
        <f>SUM(DE8:DE186)</f>
        <v>0</v>
      </c>
      <c r="DF7" s="388">
        <f>SUM(DF8:DF186)</f>
        <v>0</v>
      </c>
      <c r="DG7" s="388">
        <f>SUM(DG8:DG186)</f>
        <v>0</v>
      </c>
      <c r="DH7" s="388">
        <f>SUM(DH8:DH186)</f>
        <v>0</v>
      </c>
      <c r="DI7" s="388">
        <f>SUM(DI8:DI186)</f>
        <v>0</v>
      </c>
      <c r="DJ7" s="388">
        <f>SUM(DJ8:DJ186)</f>
        <v>0</v>
      </c>
      <c r="DK7" s="388">
        <f>SUM(DK8:DK186)</f>
        <v>0</v>
      </c>
      <c r="DL7" s="388">
        <f>SUM(DL8:DL186)</f>
        <v>0</v>
      </c>
      <c r="DM7" s="388">
        <f>SUM(DM8:DM186)</f>
        <v>0</v>
      </c>
      <c r="DN7" s="388">
        <f>SUM(DN8:DN186)</f>
        <v>0</v>
      </c>
      <c r="DO7" s="388">
        <f>SUM(DO8:DO186)</f>
        <v>0</v>
      </c>
      <c r="DP7" s="388">
        <f>SUM(DP8:DP186)</f>
        <v>0</v>
      </c>
      <c r="DQ7" s="388">
        <f>SUM(DQ8:DQ186)</f>
        <v>0</v>
      </c>
      <c r="DR7" s="388">
        <f>SUM(DR8:DR186)</f>
        <v>0</v>
      </c>
      <c r="DS7" s="388">
        <f>SUM(DS8:DS186)</f>
        <v>0</v>
      </c>
      <c r="DT7" s="388">
        <f>SUM(DT8:DT186)</f>
        <v>0</v>
      </c>
      <c r="DU7" s="388">
        <f>SUM(DU8:DU186)</f>
        <v>0</v>
      </c>
      <c r="DV7" s="388">
        <f>SUM(DV8:DV186)</f>
        <v>0</v>
      </c>
      <c r="DW7" s="388">
        <f>SUM(DW8:DW186)</f>
        <v>0</v>
      </c>
      <c r="DX7" s="388">
        <f>SUM(DX8:DX186)</f>
        <v>0</v>
      </c>
      <c r="DY7" s="388">
        <f>SUM(DY8:DY186)</f>
        <v>0</v>
      </c>
      <c r="DZ7" s="388">
        <f>SUM(DZ8:DZ186)</f>
        <v>25127</v>
      </c>
      <c r="EA7" s="388">
        <f>SUM(EA8:EA186)</f>
        <v>0</v>
      </c>
      <c r="EB7" s="388">
        <f>SUM(EB8:EB186)</f>
        <v>0</v>
      </c>
      <c r="EC7" s="388">
        <f>SUM(EC8:EC186)</f>
        <v>0</v>
      </c>
      <c r="ED7" s="388">
        <f>SUM(ED8:ED186)</f>
        <v>0</v>
      </c>
      <c r="EE7" s="388">
        <f>SUM(EE8:EE186)</f>
        <v>0</v>
      </c>
      <c r="EF7" s="388">
        <f>SUM(EF8:EF186)</f>
        <v>0</v>
      </c>
      <c r="EG7" s="388">
        <f>SUM(EG8:EG186)</f>
        <v>0</v>
      </c>
      <c r="EH7" s="388">
        <f>SUM(EH8:EH186)</f>
        <v>0</v>
      </c>
      <c r="EI7" s="388">
        <f>SUM(EI8:EI186)</f>
        <v>0</v>
      </c>
      <c r="EJ7" s="388">
        <f>SUM(EJ8:EJ186)</f>
        <v>0</v>
      </c>
      <c r="EK7" s="388">
        <f>SUM(EK8:EK186)</f>
        <v>0</v>
      </c>
      <c r="EL7" s="388">
        <f>SUM(EL8:EL186)</f>
        <v>0</v>
      </c>
      <c r="EM7" s="388">
        <f>SUM(EM8:EM186)</f>
        <v>0</v>
      </c>
      <c r="EN7" s="388">
        <f>SUM(EN8:EN186)</f>
        <v>25127</v>
      </c>
      <c r="EO7" s="388">
        <f>SUM(EO8:EO186)</f>
        <v>0</v>
      </c>
      <c r="EP7" s="388">
        <f>SUM(EP8:EP186)</f>
        <v>0</v>
      </c>
      <c r="EQ7" s="388">
        <f>SUM(EQ8:EQ186)</f>
        <v>0</v>
      </c>
      <c r="ER7" s="388">
        <f>SUM(ER8:ER186)</f>
        <v>0</v>
      </c>
      <c r="ES7" s="388">
        <f>SUM(ES8:ES186)</f>
        <v>0</v>
      </c>
      <c r="ET7" s="388">
        <f>SUM(ET8:ET186)</f>
        <v>0</v>
      </c>
      <c r="EU7" s="388">
        <f>SUM(EU8:EU186)</f>
        <v>27921</v>
      </c>
      <c r="EV7" s="388">
        <f>SUM(EV8:EV186)</f>
        <v>6510</v>
      </c>
      <c r="EW7" s="388">
        <f>SUM(EW8:EW186)</f>
        <v>9</v>
      </c>
      <c r="EX7" s="388">
        <f>SUM(EX8:EX186)</f>
        <v>0</v>
      </c>
      <c r="EY7" s="388">
        <f>SUM(EY8:EY186)</f>
        <v>7518</v>
      </c>
      <c r="EZ7" s="388">
        <f>SUM(EZ8:EZ186)</f>
        <v>7972</v>
      </c>
      <c r="FA7" s="388">
        <f>SUM(FA8:FA186)</f>
        <v>3025</v>
      </c>
      <c r="FB7" s="388">
        <f>SUM(FB8:FB186)</f>
        <v>54</v>
      </c>
      <c r="FC7" s="388">
        <f>SUM(FC8:FC186)</f>
        <v>1509</v>
      </c>
      <c r="FD7" s="388">
        <f>SUM(FD8:FD186)</f>
        <v>10</v>
      </c>
      <c r="FE7" s="388">
        <f>SUM(FE8:FE186)</f>
        <v>714</v>
      </c>
      <c r="FF7" s="388">
        <f>SUM(FF8:FF186)</f>
        <v>0</v>
      </c>
      <c r="FG7" s="388">
        <f>SUM(FG8:FG186)</f>
        <v>0</v>
      </c>
      <c r="FH7" s="388">
        <f>SUM(FH8:FH186)</f>
        <v>0</v>
      </c>
      <c r="FI7" s="388">
        <f>SUM(FI8:FI186)</f>
        <v>0</v>
      </c>
      <c r="FJ7" s="388">
        <f>SUM(FJ8:FJ186)</f>
        <v>0</v>
      </c>
      <c r="FK7" s="388">
        <f>SUM(FK8:FK186)</f>
        <v>0</v>
      </c>
      <c r="FL7" s="388">
        <f>SUM(FL8:FL186)</f>
        <v>0</v>
      </c>
      <c r="FM7" s="388">
        <f>SUM(FM8:FM186)</f>
        <v>0</v>
      </c>
      <c r="FN7" s="388">
        <f>SUM(FN8:FN186)</f>
        <v>10</v>
      </c>
      <c r="FO7" s="388">
        <f>SUM(FO8:FO186)</f>
        <v>590</v>
      </c>
    </row>
    <row r="8" spans="1:171" s="275" customFormat="1" ht="12" customHeight="1">
      <c r="A8" s="270" t="s">
        <v>502</v>
      </c>
      <c r="B8" s="271" t="s">
        <v>504</v>
      </c>
      <c r="C8" s="270" t="s">
        <v>505</v>
      </c>
      <c r="D8" s="272">
        <f>SUM(Y8,AT8,BO8,CJ8,DE8,DZ8,EU8)</f>
        <v>4956</v>
      </c>
      <c r="E8" s="272">
        <f aca="true" t="shared" si="0" ref="E8:E23">SUM(Z8,AU8,BP8,CK8,DF8,EA8,EV8)</f>
        <v>2419</v>
      </c>
      <c r="F8" s="272">
        <f aca="true" t="shared" si="1" ref="F8:F23">SUM(AA8,AV8,BQ8,CL8,DG8,EB8,EW8)</f>
        <v>4</v>
      </c>
      <c r="G8" s="272">
        <f aca="true" t="shared" si="2" ref="G8:G23">SUM(AB8,AW8,BR8,CM8,DH8,EC8,EX8)</f>
        <v>0</v>
      </c>
      <c r="H8" s="272">
        <f aca="true" t="shared" si="3" ref="H8:H23">SUM(AC8,AX8,BS8,CN8,DI8,ED8,EY8)</f>
        <v>1531</v>
      </c>
      <c r="I8" s="272">
        <f aca="true" t="shared" si="4" ref="I8:I23">SUM(AD8,AY8,BT8,CO8,DJ8,EE8,EZ8)</f>
        <v>757</v>
      </c>
      <c r="J8" s="272">
        <f aca="true" t="shared" si="5" ref="J8:J23">SUM(AE8,AZ8,BU8,CP8,DK8,EF8,FA8)</f>
        <v>177</v>
      </c>
      <c r="K8" s="272">
        <f aca="true" t="shared" si="6" ref="K8:K23">SUM(AF8,BA8,BV8,CQ8,DL8,EG8,FB8)</f>
        <v>1</v>
      </c>
      <c r="L8" s="272">
        <f aca="true" t="shared" si="7" ref="L8:L23">SUM(AG8,BB8,BW8,CR8,DM8,EH8,FC8)</f>
        <v>0</v>
      </c>
      <c r="M8" s="272">
        <f aca="true" t="shared" si="8" ref="M8:M23">SUM(AH8,BC8,BX8,CS8,DN8,EI8,FD8)</f>
        <v>0</v>
      </c>
      <c r="N8" s="272">
        <f aca="true" t="shared" si="9" ref="N8:N23">SUM(AI8,BD8,BY8,CT8,DO8,EJ8,FE8)</f>
        <v>63</v>
      </c>
      <c r="O8" s="272">
        <f aca="true" t="shared" si="10" ref="O8:O23">SUM(AJ8,BE8,BZ8,CU8,DP8,EK8,FF8)</f>
        <v>0</v>
      </c>
      <c r="P8" s="272">
        <f aca="true" t="shared" si="11" ref="P8:P23">SUM(AK8,BF8,CA8,CV8,DQ8,EL8,FG8)</f>
        <v>0</v>
      </c>
      <c r="Q8" s="272">
        <f aca="true" t="shared" si="12" ref="Q8:Q23">SUM(AL8,BG8,CB8,CW8,DR8,EM8,FH8)</f>
        <v>0</v>
      </c>
      <c r="R8" s="272">
        <f aca="true" t="shared" si="13" ref="R8:R23">SUM(AM8,BH8,CC8,CX8,DS8,EN8,FI8)</f>
        <v>0</v>
      </c>
      <c r="S8" s="272">
        <f aca="true" t="shared" si="14" ref="S8:S51">SUM(AN8,BI8,CD8,CY8,DT8,EO8,FJ8)</f>
        <v>0</v>
      </c>
      <c r="T8" s="272">
        <f aca="true" t="shared" si="15" ref="T8:T51">SUM(AO8,BJ8,CE8,CZ8,DU8,EP8,FK8)</f>
        <v>0</v>
      </c>
      <c r="U8" s="272">
        <f aca="true" t="shared" si="16" ref="U8:U51">SUM(AP8,BK8,CF8,DA8,DV8,EQ8,FL8)</f>
        <v>0</v>
      </c>
      <c r="V8" s="272">
        <f aca="true" t="shared" si="17" ref="V8:V51">SUM(AQ8,BL8,CG8,DB8,DW8,ER8,FM8)</f>
        <v>0</v>
      </c>
      <c r="W8" s="272">
        <f aca="true" t="shared" si="18" ref="W8:W51">SUM(AR8,BM8,CH8,DC8,DX8,ES8,FN8)</f>
        <v>0</v>
      </c>
      <c r="X8" s="272">
        <f aca="true" t="shared" si="19" ref="X8:X51">SUM(AS8,BN8,CI8,DD8,DY8,ET8,FO8)</f>
        <v>4</v>
      </c>
      <c r="Y8" s="272">
        <f aca="true" t="shared" si="20" ref="Y8:Y51">SUM(Z8:AS8)</f>
        <v>549</v>
      </c>
      <c r="Z8" s="272">
        <v>546</v>
      </c>
      <c r="AA8" s="272">
        <v>0</v>
      </c>
      <c r="AB8" s="272">
        <v>0</v>
      </c>
      <c r="AC8" s="272">
        <v>0</v>
      </c>
      <c r="AD8" s="272">
        <v>0</v>
      </c>
      <c r="AE8" s="272">
        <v>3</v>
      </c>
      <c r="AF8" s="272">
        <v>0</v>
      </c>
      <c r="AG8" s="272">
        <v>0</v>
      </c>
      <c r="AH8" s="272">
        <v>0</v>
      </c>
      <c r="AI8" s="272">
        <v>0</v>
      </c>
      <c r="AJ8" s="272" t="s">
        <v>49</v>
      </c>
      <c r="AK8" s="272" t="s">
        <v>49</v>
      </c>
      <c r="AL8" s="272">
        <v>0</v>
      </c>
      <c r="AM8" s="273" t="s">
        <v>49</v>
      </c>
      <c r="AN8" s="273" t="s">
        <v>49</v>
      </c>
      <c r="AO8" s="272">
        <v>0</v>
      </c>
      <c r="AP8" s="272" t="s">
        <v>49</v>
      </c>
      <c r="AQ8" s="272">
        <v>0</v>
      </c>
      <c r="AR8" s="273" t="s">
        <v>49</v>
      </c>
      <c r="AS8" s="272">
        <v>0</v>
      </c>
      <c r="AT8" s="272">
        <f aca="true" t="shared" si="21" ref="AT8:AT51">SUM(AU8:BN8)</f>
        <v>1088</v>
      </c>
      <c r="AU8" s="272">
        <v>0</v>
      </c>
      <c r="AV8" s="272">
        <v>0</v>
      </c>
      <c r="AW8" s="272">
        <v>0</v>
      </c>
      <c r="AX8" s="272">
        <v>973</v>
      </c>
      <c r="AY8" s="272">
        <v>115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 t="s">
        <v>49</v>
      </c>
      <c r="BF8" s="272" t="s">
        <v>49</v>
      </c>
      <c r="BG8" s="273" t="s">
        <v>49</v>
      </c>
      <c r="BH8" s="273" t="s">
        <v>49</v>
      </c>
      <c r="BI8" s="273" t="s">
        <v>49</v>
      </c>
      <c r="BJ8" s="273" t="s">
        <v>49</v>
      </c>
      <c r="BK8" s="273" t="s">
        <v>49</v>
      </c>
      <c r="BL8" s="273" t="s">
        <v>49</v>
      </c>
      <c r="BM8" s="273" t="s">
        <v>49</v>
      </c>
      <c r="BN8" s="272">
        <v>0</v>
      </c>
      <c r="BO8" s="272">
        <f aca="true" t="shared" si="22" ref="BO8:BO51">SUM(BP8:CI8)</f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 t="s">
        <v>49</v>
      </c>
      <c r="CI8" s="272">
        <v>0</v>
      </c>
      <c r="CJ8" s="272">
        <f aca="true" t="shared" si="23" ref="CJ8:CJ51">SUM(CK8:DD8)</f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3" t="s">
        <v>49</v>
      </c>
      <c r="CX8" s="273" t="s">
        <v>49</v>
      </c>
      <c r="CY8" s="273" t="s">
        <v>49</v>
      </c>
      <c r="CZ8" s="273" t="s">
        <v>49</v>
      </c>
      <c r="DA8" s="273" t="s">
        <v>49</v>
      </c>
      <c r="DB8" s="273" t="s">
        <v>49</v>
      </c>
      <c r="DC8" s="273" t="s">
        <v>49</v>
      </c>
      <c r="DD8" s="272">
        <v>0</v>
      </c>
      <c r="DE8" s="272">
        <f aca="true" t="shared" si="24" ref="DE8:DE51">SUM(DF8:DY8)</f>
        <v>0</v>
      </c>
      <c r="DF8" s="272">
        <v>0</v>
      </c>
      <c r="DG8" s="272">
        <v>0</v>
      </c>
      <c r="DH8" s="272">
        <v>0</v>
      </c>
      <c r="DI8" s="272">
        <v>0</v>
      </c>
      <c r="DJ8" s="272">
        <v>0</v>
      </c>
      <c r="DK8" s="272">
        <v>0</v>
      </c>
      <c r="DL8" s="272">
        <v>0</v>
      </c>
      <c r="DM8" s="272">
        <v>0</v>
      </c>
      <c r="DN8" s="272">
        <v>0</v>
      </c>
      <c r="DO8" s="272">
        <v>0</v>
      </c>
      <c r="DP8" s="272">
        <v>0</v>
      </c>
      <c r="DQ8" s="272">
        <v>0</v>
      </c>
      <c r="DR8" s="273" t="s">
        <v>49</v>
      </c>
      <c r="DS8" s="273" t="s">
        <v>49</v>
      </c>
      <c r="DT8" s="272">
        <v>0</v>
      </c>
      <c r="DU8" s="273" t="s">
        <v>49</v>
      </c>
      <c r="DV8" s="273" t="s">
        <v>49</v>
      </c>
      <c r="DW8" s="273" t="s">
        <v>49</v>
      </c>
      <c r="DX8" s="273" t="s">
        <v>49</v>
      </c>
      <c r="DY8" s="272">
        <v>0</v>
      </c>
      <c r="DZ8" s="272">
        <f aca="true" t="shared" si="25" ref="DZ8:DZ51">SUM(EA8:ET8)</f>
        <v>0</v>
      </c>
      <c r="EA8" s="272">
        <v>0</v>
      </c>
      <c r="EB8" s="272">
        <v>0</v>
      </c>
      <c r="EC8" s="272">
        <v>0</v>
      </c>
      <c r="ED8" s="272">
        <v>0</v>
      </c>
      <c r="EE8" s="272">
        <v>0</v>
      </c>
      <c r="EF8" s="272">
        <v>0</v>
      </c>
      <c r="EG8" s="272">
        <v>0</v>
      </c>
      <c r="EH8" s="272">
        <v>0</v>
      </c>
      <c r="EI8" s="272">
        <v>0</v>
      </c>
      <c r="EJ8" s="272">
        <v>0</v>
      </c>
      <c r="EK8" s="272" t="s">
        <v>49</v>
      </c>
      <c r="EL8" s="272" t="s">
        <v>49</v>
      </c>
      <c r="EM8" s="273" t="s">
        <v>49</v>
      </c>
      <c r="EN8" s="272">
        <v>0</v>
      </c>
      <c r="EO8" s="272">
        <v>0</v>
      </c>
      <c r="EP8" s="273" t="s">
        <v>49</v>
      </c>
      <c r="EQ8" s="273" t="s">
        <v>49</v>
      </c>
      <c r="ER8" s="273" t="s">
        <v>49</v>
      </c>
      <c r="ES8" s="272">
        <v>0</v>
      </c>
      <c r="ET8" s="272">
        <v>0</v>
      </c>
      <c r="EU8" s="272">
        <f aca="true" t="shared" si="26" ref="EU8:EU51">SUM(EV8:FO8)</f>
        <v>3319</v>
      </c>
      <c r="EV8" s="272">
        <v>1873</v>
      </c>
      <c r="EW8" s="272">
        <v>4</v>
      </c>
      <c r="EX8" s="272">
        <v>0</v>
      </c>
      <c r="EY8" s="272">
        <v>558</v>
      </c>
      <c r="EZ8" s="272">
        <v>642</v>
      </c>
      <c r="FA8" s="272">
        <v>174</v>
      </c>
      <c r="FB8" s="272">
        <v>1</v>
      </c>
      <c r="FC8" s="272">
        <v>0</v>
      </c>
      <c r="FD8" s="272">
        <v>0</v>
      </c>
      <c r="FE8" s="272">
        <v>63</v>
      </c>
      <c r="FF8" s="272">
        <v>0</v>
      </c>
      <c r="FG8" s="273">
        <v>0</v>
      </c>
      <c r="FH8" s="273" t="s">
        <v>49</v>
      </c>
      <c r="FI8" s="273" t="s">
        <v>49</v>
      </c>
      <c r="FJ8" s="272" t="s">
        <v>49</v>
      </c>
      <c r="FK8" s="272">
        <v>0</v>
      </c>
      <c r="FL8" s="272">
        <v>0</v>
      </c>
      <c r="FM8" s="272">
        <v>0</v>
      </c>
      <c r="FN8" s="272">
        <v>0</v>
      </c>
      <c r="FO8" s="272">
        <v>4</v>
      </c>
    </row>
    <row r="9" spans="1:171" s="275" customFormat="1" ht="12" customHeight="1">
      <c r="A9" s="270" t="s">
        <v>502</v>
      </c>
      <c r="B9" s="271" t="s">
        <v>506</v>
      </c>
      <c r="C9" s="270" t="s">
        <v>507</v>
      </c>
      <c r="D9" s="272">
        <f>SUM(Y9,AT9,BO9,CJ9,DE9,DZ9,EU9)</f>
        <v>4962</v>
      </c>
      <c r="E9" s="272">
        <f t="shared" si="0"/>
        <v>0</v>
      </c>
      <c r="F9" s="272">
        <f t="shared" si="1"/>
        <v>0</v>
      </c>
      <c r="G9" s="272">
        <f t="shared" si="2"/>
        <v>0</v>
      </c>
      <c r="H9" s="272">
        <f t="shared" si="3"/>
        <v>688</v>
      </c>
      <c r="I9" s="272">
        <f t="shared" si="4"/>
        <v>0</v>
      </c>
      <c r="J9" s="272">
        <f t="shared" si="5"/>
        <v>0</v>
      </c>
      <c r="K9" s="272">
        <f t="shared" si="6"/>
        <v>0</v>
      </c>
      <c r="L9" s="272">
        <f t="shared" si="7"/>
        <v>0</v>
      </c>
      <c r="M9" s="272">
        <f t="shared" si="8"/>
        <v>0</v>
      </c>
      <c r="N9" s="272">
        <f t="shared" si="9"/>
        <v>0</v>
      </c>
      <c r="O9" s="272">
        <f t="shared" si="10"/>
        <v>0</v>
      </c>
      <c r="P9" s="272">
        <f t="shared" si="11"/>
        <v>0</v>
      </c>
      <c r="Q9" s="272">
        <f t="shared" si="12"/>
        <v>4010</v>
      </c>
      <c r="R9" s="272">
        <f t="shared" si="13"/>
        <v>0</v>
      </c>
      <c r="S9" s="272">
        <f t="shared" si="14"/>
        <v>0</v>
      </c>
      <c r="T9" s="272">
        <f t="shared" si="15"/>
        <v>0</v>
      </c>
      <c r="U9" s="272">
        <f t="shared" si="16"/>
        <v>0</v>
      </c>
      <c r="V9" s="272">
        <f t="shared" si="17"/>
        <v>0</v>
      </c>
      <c r="W9" s="272">
        <f t="shared" si="18"/>
        <v>10</v>
      </c>
      <c r="X9" s="272">
        <f t="shared" si="19"/>
        <v>254</v>
      </c>
      <c r="Y9" s="272">
        <f t="shared" si="20"/>
        <v>4203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 t="s">
        <v>49</v>
      </c>
      <c r="AK9" s="272" t="s">
        <v>49</v>
      </c>
      <c r="AL9" s="272">
        <v>4010</v>
      </c>
      <c r="AM9" s="273" t="s">
        <v>49</v>
      </c>
      <c r="AN9" s="273" t="s">
        <v>49</v>
      </c>
      <c r="AO9" s="272">
        <v>0</v>
      </c>
      <c r="AP9" s="272" t="s">
        <v>49</v>
      </c>
      <c r="AQ9" s="272">
        <v>0</v>
      </c>
      <c r="AR9" s="273" t="s">
        <v>49</v>
      </c>
      <c r="AS9" s="272">
        <v>193</v>
      </c>
      <c r="AT9" s="272">
        <f t="shared" si="21"/>
        <v>688</v>
      </c>
      <c r="AU9" s="272">
        <v>0</v>
      </c>
      <c r="AV9" s="272">
        <v>0</v>
      </c>
      <c r="AW9" s="272">
        <v>0</v>
      </c>
      <c r="AX9" s="272">
        <v>688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 t="s">
        <v>49</v>
      </c>
      <c r="BF9" s="272" t="s">
        <v>49</v>
      </c>
      <c r="BG9" s="273" t="s">
        <v>49</v>
      </c>
      <c r="BH9" s="273" t="s">
        <v>49</v>
      </c>
      <c r="BI9" s="273" t="s">
        <v>49</v>
      </c>
      <c r="BJ9" s="273" t="s">
        <v>49</v>
      </c>
      <c r="BK9" s="273" t="s">
        <v>49</v>
      </c>
      <c r="BL9" s="273" t="s">
        <v>49</v>
      </c>
      <c r="BM9" s="273" t="s">
        <v>49</v>
      </c>
      <c r="BN9" s="272">
        <v>0</v>
      </c>
      <c r="BO9" s="272">
        <f t="shared" si="22"/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 t="s">
        <v>49</v>
      </c>
      <c r="CI9" s="272">
        <v>0</v>
      </c>
      <c r="CJ9" s="272">
        <f t="shared" si="23"/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3" t="s">
        <v>49</v>
      </c>
      <c r="CX9" s="273" t="s">
        <v>49</v>
      </c>
      <c r="CY9" s="273" t="s">
        <v>49</v>
      </c>
      <c r="CZ9" s="273" t="s">
        <v>49</v>
      </c>
      <c r="DA9" s="273" t="s">
        <v>49</v>
      </c>
      <c r="DB9" s="273" t="s">
        <v>49</v>
      </c>
      <c r="DC9" s="273" t="s">
        <v>49</v>
      </c>
      <c r="DD9" s="272">
        <v>0</v>
      </c>
      <c r="DE9" s="272">
        <f t="shared" si="24"/>
        <v>0</v>
      </c>
      <c r="DF9" s="272">
        <v>0</v>
      </c>
      <c r="DG9" s="272">
        <v>0</v>
      </c>
      <c r="DH9" s="272">
        <v>0</v>
      </c>
      <c r="DI9" s="272">
        <v>0</v>
      </c>
      <c r="DJ9" s="272">
        <v>0</v>
      </c>
      <c r="DK9" s="272">
        <v>0</v>
      </c>
      <c r="DL9" s="272">
        <v>0</v>
      </c>
      <c r="DM9" s="272">
        <v>0</v>
      </c>
      <c r="DN9" s="272">
        <v>0</v>
      </c>
      <c r="DO9" s="272">
        <v>0</v>
      </c>
      <c r="DP9" s="272">
        <v>0</v>
      </c>
      <c r="DQ9" s="272">
        <v>0</v>
      </c>
      <c r="DR9" s="273" t="s">
        <v>49</v>
      </c>
      <c r="DS9" s="273" t="s">
        <v>49</v>
      </c>
      <c r="DT9" s="272">
        <v>0</v>
      </c>
      <c r="DU9" s="273" t="s">
        <v>49</v>
      </c>
      <c r="DV9" s="273" t="s">
        <v>49</v>
      </c>
      <c r="DW9" s="273" t="s">
        <v>49</v>
      </c>
      <c r="DX9" s="273" t="s">
        <v>49</v>
      </c>
      <c r="DY9" s="272">
        <v>0</v>
      </c>
      <c r="DZ9" s="272">
        <f t="shared" si="25"/>
        <v>0</v>
      </c>
      <c r="EA9" s="272">
        <v>0</v>
      </c>
      <c r="EB9" s="272">
        <v>0</v>
      </c>
      <c r="EC9" s="272">
        <v>0</v>
      </c>
      <c r="ED9" s="272">
        <v>0</v>
      </c>
      <c r="EE9" s="272">
        <v>0</v>
      </c>
      <c r="EF9" s="272">
        <v>0</v>
      </c>
      <c r="EG9" s="272">
        <v>0</v>
      </c>
      <c r="EH9" s="272">
        <v>0</v>
      </c>
      <c r="EI9" s="272">
        <v>0</v>
      </c>
      <c r="EJ9" s="272">
        <v>0</v>
      </c>
      <c r="EK9" s="272" t="s">
        <v>49</v>
      </c>
      <c r="EL9" s="272" t="s">
        <v>49</v>
      </c>
      <c r="EM9" s="273" t="s">
        <v>49</v>
      </c>
      <c r="EN9" s="272">
        <v>0</v>
      </c>
      <c r="EO9" s="272">
        <v>0</v>
      </c>
      <c r="EP9" s="273" t="s">
        <v>49</v>
      </c>
      <c r="EQ9" s="273" t="s">
        <v>49</v>
      </c>
      <c r="ER9" s="273" t="s">
        <v>49</v>
      </c>
      <c r="ES9" s="272">
        <v>0</v>
      </c>
      <c r="ET9" s="272">
        <v>0</v>
      </c>
      <c r="EU9" s="272">
        <f t="shared" si="26"/>
        <v>71</v>
      </c>
      <c r="EV9" s="272">
        <v>0</v>
      </c>
      <c r="EW9" s="272">
        <v>0</v>
      </c>
      <c r="EX9" s="272">
        <v>0</v>
      </c>
      <c r="EY9" s="272">
        <v>0</v>
      </c>
      <c r="EZ9" s="272">
        <v>0</v>
      </c>
      <c r="FA9" s="272">
        <v>0</v>
      </c>
      <c r="FB9" s="272">
        <v>0</v>
      </c>
      <c r="FC9" s="272">
        <v>0</v>
      </c>
      <c r="FD9" s="272">
        <v>0</v>
      </c>
      <c r="FE9" s="272">
        <v>0</v>
      </c>
      <c r="FF9" s="272">
        <v>0</v>
      </c>
      <c r="FG9" s="273">
        <v>0</v>
      </c>
      <c r="FH9" s="273" t="s">
        <v>49</v>
      </c>
      <c r="FI9" s="273" t="s">
        <v>49</v>
      </c>
      <c r="FJ9" s="272" t="s">
        <v>49</v>
      </c>
      <c r="FK9" s="272">
        <v>0</v>
      </c>
      <c r="FL9" s="272">
        <v>0</v>
      </c>
      <c r="FM9" s="272">
        <v>0</v>
      </c>
      <c r="FN9" s="272">
        <v>10</v>
      </c>
      <c r="FO9" s="272">
        <v>61</v>
      </c>
    </row>
    <row r="10" spans="1:171" s="275" customFormat="1" ht="12" customHeight="1">
      <c r="A10" s="270" t="s">
        <v>502</v>
      </c>
      <c r="B10" s="271" t="s">
        <v>508</v>
      </c>
      <c r="C10" s="270" t="s">
        <v>509</v>
      </c>
      <c r="D10" s="272">
        <f>SUM(Y10,AT10,BO10,CJ10,DE10,DZ10,EU10)</f>
        <v>2676</v>
      </c>
      <c r="E10" s="272">
        <f t="shared" si="0"/>
        <v>14</v>
      </c>
      <c r="F10" s="272">
        <f t="shared" si="1"/>
        <v>0</v>
      </c>
      <c r="G10" s="272">
        <f t="shared" si="2"/>
        <v>0</v>
      </c>
      <c r="H10" s="272">
        <f t="shared" si="3"/>
        <v>1474</v>
      </c>
      <c r="I10" s="272">
        <f t="shared" si="4"/>
        <v>724</v>
      </c>
      <c r="J10" s="272">
        <f t="shared" si="5"/>
        <v>233</v>
      </c>
      <c r="K10" s="272">
        <f t="shared" si="6"/>
        <v>0</v>
      </c>
      <c r="L10" s="272">
        <f t="shared" si="7"/>
        <v>25</v>
      </c>
      <c r="M10" s="272">
        <f t="shared" si="8"/>
        <v>0</v>
      </c>
      <c r="N10" s="272">
        <f t="shared" si="9"/>
        <v>110</v>
      </c>
      <c r="O10" s="272">
        <f t="shared" si="10"/>
        <v>0</v>
      </c>
      <c r="P10" s="272">
        <f t="shared" si="11"/>
        <v>0</v>
      </c>
      <c r="Q10" s="272">
        <f t="shared" si="12"/>
        <v>66</v>
      </c>
      <c r="R10" s="272">
        <f t="shared" si="13"/>
        <v>0</v>
      </c>
      <c r="S10" s="272">
        <f t="shared" si="14"/>
        <v>0</v>
      </c>
      <c r="T10" s="272">
        <f t="shared" si="15"/>
        <v>0</v>
      </c>
      <c r="U10" s="272">
        <f t="shared" si="16"/>
        <v>0</v>
      </c>
      <c r="V10" s="272">
        <f t="shared" si="17"/>
        <v>0</v>
      </c>
      <c r="W10" s="272">
        <f t="shared" si="18"/>
        <v>0</v>
      </c>
      <c r="X10" s="272">
        <f t="shared" si="19"/>
        <v>30</v>
      </c>
      <c r="Y10" s="272">
        <f t="shared" si="20"/>
        <v>325</v>
      </c>
      <c r="Z10" s="272">
        <v>14</v>
      </c>
      <c r="AA10" s="272">
        <v>0</v>
      </c>
      <c r="AB10" s="272">
        <v>0</v>
      </c>
      <c r="AC10" s="272">
        <v>240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5</v>
      </c>
      <c r="AJ10" s="272" t="s">
        <v>49</v>
      </c>
      <c r="AK10" s="272" t="s">
        <v>49</v>
      </c>
      <c r="AL10" s="272">
        <v>66</v>
      </c>
      <c r="AM10" s="273" t="s">
        <v>49</v>
      </c>
      <c r="AN10" s="273" t="s">
        <v>49</v>
      </c>
      <c r="AO10" s="272">
        <v>0</v>
      </c>
      <c r="AP10" s="272" t="s">
        <v>49</v>
      </c>
      <c r="AQ10" s="272">
        <v>0</v>
      </c>
      <c r="AR10" s="273" t="s">
        <v>49</v>
      </c>
      <c r="AS10" s="272">
        <v>0</v>
      </c>
      <c r="AT10" s="272">
        <f t="shared" si="21"/>
        <v>909</v>
      </c>
      <c r="AU10" s="272">
        <v>0</v>
      </c>
      <c r="AV10" s="272">
        <v>0</v>
      </c>
      <c r="AW10" s="272">
        <v>0</v>
      </c>
      <c r="AX10" s="272">
        <v>909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 t="s">
        <v>49</v>
      </c>
      <c r="BF10" s="272" t="s">
        <v>49</v>
      </c>
      <c r="BG10" s="273" t="s">
        <v>49</v>
      </c>
      <c r="BH10" s="273" t="s">
        <v>49</v>
      </c>
      <c r="BI10" s="273" t="s">
        <v>49</v>
      </c>
      <c r="BJ10" s="273" t="s">
        <v>49</v>
      </c>
      <c r="BK10" s="273" t="s">
        <v>49</v>
      </c>
      <c r="BL10" s="273" t="s">
        <v>49</v>
      </c>
      <c r="BM10" s="273" t="s">
        <v>49</v>
      </c>
      <c r="BN10" s="272">
        <v>0</v>
      </c>
      <c r="BO10" s="272">
        <f t="shared" si="22"/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 t="s">
        <v>49</v>
      </c>
      <c r="CI10" s="272">
        <v>0</v>
      </c>
      <c r="CJ10" s="272">
        <f t="shared" si="23"/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3" t="s">
        <v>49</v>
      </c>
      <c r="CX10" s="273" t="s">
        <v>49</v>
      </c>
      <c r="CY10" s="273" t="s">
        <v>49</v>
      </c>
      <c r="CZ10" s="273" t="s">
        <v>49</v>
      </c>
      <c r="DA10" s="273" t="s">
        <v>49</v>
      </c>
      <c r="DB10" s="273" t="s">
        <v>49</v>
      </c>
      <c r="DC10" s="273" t="s">
        <v>49</v>
      </c>
      <c r="DD10" s="272">
        <v>0</v>
      </c>
      <c r="DE10" s="272">
        <f t="shared" si="24"/>
        <v>0</v>
      </c>
      <c r="DF10" s="272">
        <v>0</v>
      </c>
      <c r="DG10" s="272">
        <v>0</v>
      </c>
      <c r="DH10" s="272">
        <v>0</v>
      </c>
      <c r="DI10" s="272">
        <v>0</v>
      </c>
      <c r="DJ10" s="272">
        <v>0</v>
      </c>
      <c r="DK10" s="272">
        <v>0</v>
      </c>
      <c r="DL10" s="272">
        <v>0</v>
      </c>
      <c r="DM10" s="272">
        <v>0</v>
      </c>
      <c r="DN10" s="272">
        <v>0</v>
      </c>
      <c r="DO10" s="272">
        <v>0</v>
      </c>
      <c r="DP10" s="272">
        <v>0</v>
      </c>
      <c r="DQ10" s="272">
        <v>0</v>
      </c>
      <c r="DR10" s="273" t="s">
        <v>49</v>
      </c>
      <c r="DS10" s="273" t="s">
        <v>49</v>
      </c>
      <c r="DT10" s="272">
        <v>0</v>
      </c>
      <c r="DU10" s="273" t="s">
        <v>49</v>
      </c>
      <c r="DV10" s="273" t="s">
        <v>49</v>
      </c>
      <c r="DW10" s="273" t="s">
        <v>49</v>
      </c>
      <c r="DX10" s="273" t="s">
        <v>49</v>
      </c>
      <c r="DY10" s="272">
        <v>0</v>
      </c>
      <c r="DZ10" s="272">
        <f t="shared" si="25"/>
        <v>0</v>
      </c>
      <c r="EA10" s="272">
        <v>0</v>
      </c>
      <c r="EB10" s="272">
        <v>0</v>
      </c>
      <c r="EC10" s="272">
        <v>0</v>
      </c>
      <c r="ED10" s="272">
        <v>0</v>
      </c>
      <c r="EE10" s="272">
        <v>0</v>
      </c>
      <c r="EF10" s="272">
        <v>0</v>
      </c>
      <c r="EG10" s="272">
        <v>0</v>
      </c>
      <c r="EH10" s="272">
        <v>0</v>
      </c>
      <c r="EI10" s="272">
        <v>0</v>
      </c>
      <c r="EJ10" s="272">
        <v>0</v>
      </c>
      <c r="EK10" s="272" t="s">
        <v>49</v>
      </c>
      <c r="EL10" s="272" t="s">
        <v>49</v>
      </c>
      <c r="EM10" s="273" t="s">
        <v>49</v>
      </c>
      <c r="EN10" s="272">
        <v>0</v>
      </c>
      <c r="EO10" s="272">
        <v>0</v>
      </c>
      <c r="EP10" s="273" t="s">
        <v>49</v>
      </c>
      <c r="EQ10" s="273" t="s">
        <v>49</v>
      </c>
      <c r="ER10" s="273" t="s">
        <v>49</v>
      </c>
      <c r="ES10" s="272">
        <v>0</v>
      </c>
      <c r="ET10" s="272">
        <v>0</v>
      </c>
      <c r="EU10" s="272">
        <f t="shared" si="26"/>
        <v>1442</v>
      </c>
      <c r="EV10" s="279">
        <v>0</v>
      </c>
      <c r="EW10" s="272">
        <v>0</v>
      </c>
      <c r="EX10" s="272">
        <v>0</v>
      </c>
      <c r="EY10" s="272">
        <v>325</v>
      </c>
      <c r="EZ10" s="272">
        <v>724</v>
      </c>
      <c r="FA10" s="272">
        <v>233</v>
      </c>
      <c r="FB10" s="272">
        <v>0</v>
      </c>
      <c r="FC10" s="272">
        <v>25</v>
      </c>
      <c r="FD10" s="272">
        <v>0</v>
      </c>
      <c r="FE10" s="272">
        <v>105</v>
      </c>
      <c r="FF10" s="272">
        <v>0</v>
      </c>
      <c r="FG10" s="273">
        <v>0</v>
      </c>
      <c r="FH10" s="273" t="s">
        <v>49</v>
      </c>
      <c r="FI10" s="273" t="s">
        <v>49</v>
      </c>
      <c r="FJ10" s="272" t="s">
        <v>49</v>
      </c>
      <c r="FK10" s="272">
        <v>0</v>
      </c>
      <c r="FL10" s="272">
        <v>0</v>
      </c>
      <c r="FM10" s="272">
        <v>0</v>
      </c>
      <c r="FN10" s="272">
        <v>0</v>
      </c>
      <c r="FO10" s="272">
        <v>30</v>
      </c>
    </row>
    <row r="11" spans="1:171" s="275" customFormat="1" ht="12" customHeight="1">
      <c r="A11" s="270" t="s">
        <v>502</v>
      </c>
      <c r="B11" s="271" t="s">
        <v>510</v>
      </c>
      <c r="C11" s="270" t="s">
        <v>511</v>
      </c>
      <c r="D11" s="272">
        <f>SUM(Y11,AT11,BO11,CJ11,DE11,DZ11,EU11)</f>
        <v>2795</v>
      </c>
      <c r="E11" s="272">
        <f t="shared" si="0"/>
        <v>0</v>
      </c>
      <c r="F11" s="272">
        <f t="shared" si="1"/>
        <v>0</v>
      </c>
      <c r="G11" s="272">
        <f t="shared" si="2"/>
        <v>0</v>
      </c>
      <c r="H11" s="272">
        <f t="shared" si="3"/>
        <v>573</v>
      </c>
      <c r="I11" s="272">
        <f t="shared" si="4"/>
        <v>210</v>
      </c>
      <c r="J11" s="272">
        <f t="shared" si="5"/>
        <v>226</v>
      </c>
      <c r="K11" s="272">
        <f t="shared" si="6"/>
        <v>0</v>
      </c>
      <c r="L11" s="272">
        <f t="shared" si="7"/>
        <v>664</v>
      </c>
      <c r="M11" s="272">
        <f t="shared" si="8"/>
        <v>0</v>
      </c>
      <c r="N11" s="272">
        <f t="shared" si="9"/>
        <v>0</v>
      </c>
      <c r="O11" s="272">
        <f t="shared" si="10"/>
        <v>0</v>
      </c>
      <c r="P11" s="272">
        <f t="shared" si="11"/>
        <v>0</v>
      </c>
      <c r="Q11" s="272">
        <f t="shared" si="12"/>
        <v>957</v>
      </c>
      <c r="R11" s="272">
        <f t="shared" si="13"/>
        <v>0</v>
      </c>
      <c r="S11" s="272">
        <f t="shared" si="14"/>
        <v>0</v>
      </c>
      <c r="T11" s="272">
        <f t="shared" si="15"/>
        <v>0</v>
      </c>
      <c r="U11" s="272">
        <f t="shared" si="16"/>
        <v>0</v>
      </c>
      <c r="V11" s="272">
        <f t="shared" si="17"/>
        <v>0</v>
      </c>
      <c r="W11" s="272">
        <f t="shared" si="18"/>
        <v>0</v>
      </c>
      <c r="X11" s="272">
        <f t="shared" si="19"/>
        <v>165</v>
      </c>
      <c r="Y11" s="272">
        <f t="shared" si="20"/>
        <v>1133</v>
      </c>
      <c r="Z11" s="272">
        <v>0</v>
      </c>
      <c r="AA11" s="272">
        <v>0</v>
      </c>
      <c r="AB11" s="272">
        <v>0</v>
      </c>
      <c r="AC11" s="272">
        <v>176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 t="s">
        <v>49</v>
      </c>
      <c r="AK11" s="272" t="s">
        <v>49</v>
      </c>
      <c r="AL11" s="272">
        <v>957</v>
      </c>
      <c r="AM11" s="273" t="s">
        <v>49</v>
      </c>
      <c r="AN11" s="273" t="s">
        <v>49</v>
      </c>
      <c r="AO11" s="272">
        <v>0</v>
      </c>
      <c r="AP11" s="272" t="s">
        <v>49</v>
      </c>
      <c r="AQ11" s="272">
        <v>0</v>
      </c>
      <c r="AR11" s="273" t="s">
        <v>49</v>
      </c>
      <c r="AS11" s="272">
        <v>0</v>
      </c>
      <c r="AT11" s="272">
        <f t="shared" si="21"/>
        <v>998</v>
      </c>
      <c r="AU11" s="272">
        <v>0</v>
      </c>
      <c r="AV11" s="272">
        <v>0</v>
      </c>
      <c r="AW11" s="272">
        <v>0</v>
      </c>
      <c r="AX11" s="272">
        <v>397</v>
      </c>
      <c r="AY11" s="272">
        <v>210</v>
      </c>
      <c r="AZ11" s="272">
        <v>226</v>
      </c>
      <c r="BA11" s="272">
        <v>0</v>
      </c>
      <c r="BB11" s="272">
        <v>0</v>
      </c>
      <c r="BC11" s="272">
        <v>0</v>
      </c>
      <c r="BD11" s="272">
        <v>0</v>
      </c>
      <c r="BE11" s="272" t="s">
        <v>49</v>
      </c>
      <c r="BF11" s="272" t="s">
        <v>49</v>
      </c>
      <c r="BG11" s="273" t="s">
        <v>49</v>
      </c>
      <c r="BH11" s="273" t="s">
        <v>49</v>
      </c>
      <c r="BI11" s="273" t="s">
        <v>49</v>
      </c>
      <c r="BJ11" s="273" t="s">
        <v>49</v>
      </c>
      <c r="BK11" s="273" t="s">
        <v>49</v>
      </c>
      <c r="BL11" s="273" t="s">
        <v>49</v>
      </c>
      <c r="BM11" s="273" t="s">
        <v>49</v>
      </c>
      <c r="BN11" s="272">
        <v>165</v>
      </c>
      <c r="BO11" s="272">
        <f t="shared" si="22"/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 t="s">
        <v>49</v>
      </c>
      <c r="CI11" s="272">
        <v>0</v>
      </c>
      <c r="CJ11" s="272">
        <f t="shared" si="23"/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3" t="s">
        <v>49</v>
      </c>
      <c r="CX11" s="273" t="s">
        <v>49</v>
      </c>
      <c r="CY11" s="273" t="s">
        <v>49</v>
      </c>
      <c r="CZ11" s="273" t="s">
        <v>49</v>
      </c>
      <c r="DA11" s="273" t="s">
        <v>49</v>
      </c>
      <c r="DB11" s="273" t="s">
        <v>49</v>
      </c>
      <c r="DC11" s="273" t="s">
        <v>49</v>
      </c>
      <c r="DD11" s="272">
        <v>0</v>
      </c>
      <c r="DE11" s="272">
        <f t="shared" si="24"/>
        <v>0</v>
      </c>
      <c r="DF11" s="272">
        <v>0</v>
      </c>
      <c r="DG11" s="272">
        <v>0</v>
      </c>
      <c r="DH11" s="272">
        <v>0</v>
      </c>
      <c r="DI11" s="272">
        <v>0</v>
      </c>
      <c r="DJ11" s="272">
        <v>0</v>
      </c>
      <c r="DK11" s="272">
        <v>0</v>
      </c>
      <c r="DL11" s="272">
        <v>0</v>
      </c>
      <c r="DM11" s="272">
        <v>0</v>
      </c>
      <c r="DN11" s="272">
        <v>0</v>
      </c>
      <c r="DO11" s="272">
        <v>0</v>
      </c>
      <c r="DP11" s="272">
        <v>0</v>
      </c>
      <c r="DQ11" s="272">
        <v>0</v>
      </c>
      <c r="DR11" s="273" t="s">
        <v>49</v>
      </c>
      <c r="DS11" s="273" t="s">
        <v>49</v>
      </c>
      <c r="DT11" s="272">
        <v>0</v>
      </c>
      <c r="DU11" s="273" t="s">
        <v>49</v>
      </c>
      <c r="DV11" s="273" t="s">
        <v>49</v>
      </c>
      <c r="DW11" s="273" t="s">
        <v>49</v>
      </c>
      <c r="DX11" s="273" t="s">
        <v>49</v>
      </c>
      <c r="DY11" s="272">
        <v>0</v>
      </c>
      <c r="DZ11" s="272">
        <f t="shared" si="25"/>
        <v>0</v>
      </c>
      <c r="EA11" s="272">
        <v>0</v>
      </c>
      <c r="EB11" s="272">
        <v>0</v>
      </c>
      <c r="EC11" s="272">
        <v>0</v>
      </c>
      <c r="ED11" s="272">
        <v>0</v>
      </c>
      <c r="EE11" s="272">
        <v>0</v>
      </c>
      <c r="EF11" s="272">
        <v>0</v>
      </c>
      <c r="EG11" s="272">
        <v>0</v>
      </c>
      <c r="EH11" s="272">
        <v>0</v>
      </c>
      <c r="EI11" s="272">
        <v>0</v>
      </c>
      <c r="EJ11" s="272">
        <v>0</v>
      </c>
      <c r="EK11" s="272" t="s">
        <v>49</v>
      </c>
      <c r="EL11" s="272" t="s">
        <v>49</v>
      </c>
      <c r="EM11" s="273" t="s">
        <v>49</v>
      </c>
      <c r="EN11" s="272">
        <v>0</v>
      </c>
      <c r="EO11" s="272">
        <v>0</v>
      </c>
      <c r="EP11" s="273" t="s">
        <v>49</v>
      </c>
      <c r="EQ11" s="273" t="s">
        <v>49</v>
      </c>
      <c r="ER11" s="273" t="s">
        <v>49</v>
      </c>
      <c r="ES11" s="272">
        <v>0</v>
      </c>
      <c r="ET11" s="272">
        <v>0</v>
      </c>
      <c r="EU11" s="272">
        <f t="shared" si="26"/>
        <v>664</v>
      </c>
      <c r="EV11" s="272">
        <v>0</v>
      </c>
      <c r="EW11" s="272">
        <v>0</v>
      </c>
      <c r="EX11" s="272">
        <v>0</v>
      </c>
      <c r="EY11" s="272">
        <v>0</v>
      </c>
      <c r="EZ11" s="272">
        <v>0</v>
      </c>
      <c r="FA11" s="272">
        <v>0</v>
      </c>
      <c r="FB11" s="272">
        <v>0</v>
      </c>
      <c r="FC11" s="272">
        <v>664</v>
      </c>
      <c r="FD11" s="272">
        <v>0</v>
      </c>
      <c r="FE11" s="272">
        <v>0</v>
      </c>
      <c r="FF11" s="272">
        <v>0</v>
      </c>
      <c r="FG11" s="273">
        <v>0</v>
      </c>
      <c r="FH11" s="273" t="s">
        <v>49</v>
      </c>
      <c r="FI11" s="273" t="s">
        <v>49</v>
      </c>
      <c r="FJ11" s="272" t="s">
        <v>49</v>
      </c>
      <c r="FK11" s="272">
        <v>0</v>
      </c>
      <c r="FL11" s="272">
        <v>0</v>
      </c>
      <c r="FM11" s="272">
        <v>0</v>
      </c>
      <c r="FN11" s="272">
        <v>0</v>
      </c>
      <c r="FO11" s="272">
        <v>0</v>
      </c>
    </row>
    <row r="12" spans="1:171" s="275" customFormat="1" ht="12" customHeight="1">
      <c r="A12" s="270" t="s">
        <v>502</v>
      </c>
      <c r="B12" s="271" t="s">
        <v>512</v>
      </c>
      <c r="C12" s="270" t="s">
        <v>513</v>
      </c>
      <c r="D12" s="279">
        <f>SUM(Y12,AT12,BO12,CJ12,DE12,DZ12,EU12)</f>
        <v>4434</v>
      </c>
      <c r="E12" s="279">
        <f t="shared" si="0"/>
        <v>530</v>
      </c>
      <c r="F12" s="279">
        <f t="shared" si="1"/>
        <v>0</v>
      </c>
      <c r="G12" s="279">
        <f t="shared" si="2"/>
        <v>0</v>
      </c>
      <c r="H12" s="279">
        <f t="shared" si="3"/>
        <v>746</v>
      </c>
      <c r="I12" s="279">
        <f t="shared" si="4"/>
        <v>680</v>
      </c>
      <c r="J12" s="279">
        <f t="shared" si="5"/>
        <v>131</v>
      </c>
      <c r="K12" s="279">
        <f t="shared" si="6"/>
        <v>0</v>
      </c>
      <c r="L12" s="279">
        <f t="shared" si="7"/>
        <v>0</v>
      </c>
      <c r="M12" s="279">
        <f t="shared" si="8"/>
        <v>10</v>
      </c>
      <c r="N12" s="279">
        <f t="shared" si="9"/>
        <v>9</v>
      </c>
      <c r="O12" s="279">
        <f t="shared" si="10"/>
        <v>0</v>
      </c>
      <c r="P12" s="279">
        <f t="shared" si="11"/>
        <v>0</v>
      </c>
      <c r="Q12" s="279">
        <f t="shared" si="12"/>
        <v>2143</v>
      </c>
      <c r="R12" s="279">
        <f t="shared" si="13"/>
        <v>0</v>
      </c>
      <c r="S12" s="279">
        <f t="shared" si="14"/>
        <v>0</v>
      </c>
      <c r="T12" s="279">
        <f t="shared" si="15"/>
        <v>0</v>
      </c>
      <c r="U12" s="279">
        <f t="shared" si="16"/>
        <v>0</v>
      </c>
      <c r="V12" s="279">
        <f t="shared" si="17"/>
        <v>0</v>
      </c>
      <c r="W12" s="279">
        <f t="shared" si="18"/>
        <v>0</v>
      </c>
      <c r="X12" s="279">
        <f t="shared" si="19"/>
        <v>185</v>
      </c>
      <c r="Y12" s="279">
        <f t="shared" si="20"/>
        <v>2191</v>
      </c>
      <c r="Z12" s="279">
        <v>39</v>
      </c>
      <c r="AA12" s="279">
        <v>0</v>
      </c>
      <c r="AB12" s="279">
        <v>0</v>
      </c>
      <c r="AC12" s="279">
        <v>0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9</v>
      </c>
      <c r="AJ12" s="279" t="s">
        <v>49</v>
      </c>
      <c r="AK12" s="279" t="s">
        <v>49</v>
      </c>
      <c r="AL12" s="279">
        <v>2143</v>
      </c>
      <c r="AM12" s="279" t="s">
        <v>49</v>
      </c>
      <c r="AN12" s="279" t="s">
        <v>49</v>
      </c>
      <c r="AO12" s="279">
        <v>0</v>
      </c>
      <c r="AP12" s="279" t="s">
        <v>49</v>
      </c>
      <c r="AQ12" s="279">
        <v>0</v>
      </c>
      <c r="AR12" s="279" t="s">
        <v>49</v>
      </c>
      <c r="AS12" s="279">
        <v>0</v>
      </c>
      <c r="AT12" s="279">
        <f t="shared" si="21"/>
        <v>1386</v>
      </c>
      <c r="AU12" s="279">
        <v>0</v>
      </c>
      <c r="AV12" s="279">
        <v>0</v>
      </c>
      <c r="AW12" s="279">
        <v>0</v>
      </c>
      <c r="AX12" s="279">
        <v>746</v>
      </c>
      <c r="AY12" s="279">
        <v>455</v>
      </c>
      <c r="AZ12" s="279">
        <v>0</v>
      </c>
      <c r="BA12" s="279">
        <v>0</v>
      </c>
      <c r="BB12" s="279">
        <v>0</v>
      </c>
      <c r="BC12" s="279">
        <v>0</v>
      </c>
      <c r="BD12" s="279">
        <v>0</v>
      </c>
      <c r="BE12" s="279" t="s">
        <v>49</v>
      </c>
      <c r="BF12" s="279" t="s">
        <v>49</v>
      </c>
      <c r="BG12" s="279" t="s">
        <v>49</v>
      </c>
      <c r="BH12" s="279" t="s">
        <v>49</v>
      </c>
      <c r="BI12" s="279" t="s">
        <v>49</v>
      </c>
      <c r="BJ12" s="279" t="s">
        <v>49</v>
      </c>
      <c r="BK12" s="279" t="s">
        <v>49</v>
      </c>
      <c r="BL12" s="279" t="s">
        <v>49</v>
      </c>
      <c r="BM12" s="279" t="s">
        <v>49</v>
      </c>
      <c r="BN12" s="279">
        <v>185</v>
      </c>
      <c r="BO12" s="279">
        <f t="shared" si="22"/>
        <v>0</v>
      </c>
      <c r="BP12" s="279">
        <v>0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>
        <v>0</v>
      </c>
      <c r="CA12" s="279">
        <v>0</v>
      </c>
      <c r="CB12" s="279" t="s">
        <v>49</v>
      </c>
      <c r="CC12" s="279" t="s">
        <v>49</v>
      </c>
      <c r="CD12" s="279" t="s">
        <v>49</v>
      </c>
      <c r="CE12" s="279" t="s">
        <v>49</v>
      </c>
      <c r="CF12" s="279" t="s">
        <v>49</v>
      </c>
      <c r="CG12" s="279" t="s">
        <v>49</v>
      </c>
      <c r="CH12" s="279" t="s">
        <v>49</v>
      </c>
      <c r="CI12" s="279">
        <v>0</v>
      </c>
      <c r="CJ12" s="279">
        <f t="shared" si="23"/>
        <v>0</v>
      </c>
      <c r="CK12" s="279">
        <v>0</v>
      </c>
      <c r="CL12" s="279">
        <v>0</v>
      </c>
      <c r="CM12" s="279">
        <v>0</v>
      </c>
      <c r="CN12" s="279">
        <v>0</v>
      </c>
      <c r="CO12" s="279">
        <v>0</v>
      </c>
      <c r="CP12" s="279">
        <v>0</v>
      </c>
      <c r="CQ12" s="279">
        <v>0</v>
      </c>
      <c r="CR12" s="279">
        <v>0</v>
      </c>
      <c r="CS12" s="279">
        <v>0</v>
      </c>
      <c r="CT12" s="279">
        <v>0</v>
      </c>
      <c r="CU12" s="279">
        <v>0</v>
      </c>
      <c r="CV12" s="279">
        <v>0</v>
      </c>
      <c r="CW12" s="279" t="s">
        <v>49</v>
      </c>
      <c r="CX12" s="279" t="s">
        <v>49</v>
      </c>
      <c r="CY12" s="279" t="s">
        <v>49</v>
      </c>
      <c r="CZ12" s="279" t="s">
        <v>49</v>
      </c>
      <c r="DA12" s="279" t="s">
        <v>49</v>
      </c>
      <c r="DB12" s="279" t="s">
        <v>49</v>
      </c>
      <c r="DC12" s="279" t="s">
        <v>49</v>
      </c>
      <c r="DD12" s="279">
        <v>0</v>
      </c>
      <c r="DE12" s="279">
        <f t="shared" si="24"/>
        <v>0</v>
      </c>
      <c r="DF12" s="279">
        <v>0</v>
      </c>
      <c r="DG12" s="279">
        <v>0</v>
      </c>
      <c r="DH12" s="279">
        <v>0</v>
      </c>
      <c r="DI12" s="279">
        <v>0</v>
      </c>
      <c r="DJ12" s="279">
        <v>0</v>
      </c>
      <c r="DK12" s="279">
        <v>0</v>
      </c>
      <c r="DL12" s="279">
        <v>0</v>
      </c>
      <c r="DM12" s="279">
        <v>0</v>
      </c>
      <c r="DN12" s="279">
        <v>0</v>
      </c>
      <c r="DO12" s="279">
        <v>0</v>
      </c>
      <c r="DP12" s="279">
        <v>0</v>
      </c>
      <c r="DQ12" s="279">
        <v>0</v>
      </c>
      <c r="DR12" s="279" t="s">
        <v>49</v>
      </c>
      <c r="DS12" s="279" t="s">
        <v>49</v>
      </c>
      <c r="DT12" s="279">
        <v>0</v>
      </c>
      <c r="DU12" s="279" t="s">
        <v>49</v>
      </c>
      <c r="DV12" s="279" t="s">
        <v>49</v>
      </c>
      <c r="DW12" s="279" t="s">
        <v>49</v>
      </c>
      <c r="DX12" s="279" t="s">
        <v>49</v>
      </c>
      <c r="DY12" s="279">
        <v>0</v>
      </c>
      <c r="DZ12" s="279">
        <f t="shared" si="25"/>
        <v>0</v>
      </c>
      <c r="EA12" s="279">
        <v>0</v>
      </c>
      <c r="EB12" s="279">
        <v>0</v>
      </c>
      <c r="EC12" s="279">
        <v>0</v>
      </c>
      <c r="ED12" s="279">
        <v>0</v>
      </c>
      <c r="EE12" s="279">
        <v>0</v>
      </c>
      <c r="EF12" s="279">
        <v>0</v>
      </c>
      <c r="EG12" s="279">
        <v>0</v>
      </c>
      <c r="EH12" s="279">
        <v>0</v>
      </c>
      <c r="EI12" s="279">
        <v>0</v>
      </c>
      <c r="EJ12" s="279">
        <v>0</v>
      </c>
      <c r="EK12" s="279" t="s">
        <v>49</v>
      </c>
      <c r="EL12" s="279" t="s">
        <v>49</v>
      </c>
      <c r="EM12" s="279" t="s">
        <v>49</v>
      </c>
      <c r="EN12" s="279">
        <v>0</v>
      </c>
      <c r="EO12" s="279">
        <v>0</v>
      </c>
      <c r="EP12" s="279" t="s">
        <v>49</v>
      </c>
      <c r="EQ12" s="279" t="s">
        <v>49</v>
      </c>
      <c r="ER12" s="279" t="s">
        <v>49</v>
      </c>
      <c r="ES12" s="279">
        <v>0</v>
      </c>
      <c r="ET12" s="279">
        <v>0</v>
      </c>
      <c r="EU12" s="279">
        <f t="shared" si="26"/>
        <v>857</v>
      </c>
      <c r="EV12" s="279">
        <v>491</v>
      </c>
      <c r="EW12" s="279">
        <v>0</v>
      </c>
      <c r="EX12" s="279">
        <v>0</v>
      </c>
      <c r="EY12" s="279">
        <v>0</v>
      </c>
      <c r="EZ12" s="279">
        <v>225</v>
      </c>
      <c r="FA12" s="279">
        <v>131</v>
      </c>
      <c r="FB12" s="279">
        <v>0</v>
      </c>
      <c r="FC12" s="279">
        <v>0</v>
      </c>
      <c r="FD12" s="279">
        <v>10</v>
      </c>
      <c r="FE12" s="279">
        <v>0</v>
      </c>
      <c r="FF12" s="279">
        <v>0</v>
      </c>
      <c r="FG12" s="279">
        <v>0</v>
      </c>
      <c r="FH12" s="279" t="s">
        <v>49</v>
      </c>
      <c r="FI12" s="279" t="s">
        <v>49</v>
      </c>
      <c r="FJ12" s="279" t="s">
        <v>49</v>
      </c>
      <c r="FK12" s="279">
        <v>0</v>
      </c>
      <c r="FL12" s="279">
        <v>0</v>
      </c>
      <c r="FM12" s="279">
        <v>0</v>
      </c>
      <c r="FN12" s="279">
        <v>0</v>
      </c>
      <c r="FO12" s="279">
        <v>0</v>
      </c>
    </row>
    <row r="13" spans="1:171" s="275" customFormat="1" ht="12" customHeight="1">
      <c r="A13" s="270" t="s">
        <v>502</v>
      </c>
      <c r="B13" s="271" t="s">
        <v>514</v>
      </c>
      <c r="C13" s="270" t="s">
        <v>515</v>
      </c>
      <c r="D13" s="279">
        <f>SUM(Y13,AT13,BO13,CJ13,DE13,DZ13,EU13)</f>
        <v>1068</v>
      </c>
      <c r="E13" s="279">
        <f t="shared" si="0"/>
        <v>0</v>
      </c>
      <c r="F13" s="279">
        <f t="shared" si="1"/>
        <v>0</v>
      </c>
      <c r="G13" s="279">
        <f t="shared" si="2"/>
        <v>0</v>
      </c>
      <c r="H13" s="279">
        <f t="shared" si="3"/>
        <v>438</v>
      </c>
      <c r="I13" s="279">
        <f t="shared" si="4"/>
        <v>0</v>
      </c>
      <c r="J13" s="279">
        <f t="shared" si="5"/>
        <v>0</v>
      </c>
      <c r="K13" s="279">
        <f t="shared" si="6"/>
        <v>0</v>
      </c>
      <c r="L13" s="279">
        <f t="shared" si="7"/>
        <v>0</v>
      </c>
      <c r="M13" s="279">
        <f t="shared" si="8"/>
        <v>0</v>
      </c>
      <c r="N13" s="279">
        <f t="shared" si="9"/>
        <v>0</v>
      </c>
      <c r="O13" s="279">
        <f t="shared" si="10"/>
        <v>0</v>
      </c>
      <c r="P13" s="279">
        <f t="shared" si="11"/>
        <v>0</v>
      </c>
      <c r="Q13" s="279">
        <f t="shared" si="12"/>
        <v>609</v>
      </c>
      <c r="R13" s="279">
        <f t="shared" si="13"/>
        <v>0</v>
      </c>
      <c r="S13" s="279">
        <f t="shared" si="14"/>
        <v>0</v>
      </c>
      <c r="T13" s="279">
        <f t="shared" si="15"/>
        <v>0</v>
      </c>
      <c r="U13" s="279">
        <f t="shared" si="16"/>
        <v>0</v>
      </c>
      <c r="V13" s="279">
        <f t="shared" si="17"/>
        <v>0</v>
      </c>
      <c r="W13" s="279">
        <f t="shared" si="18"/>
        <v>0</v>
      </c>
      <c r="X13" s="279">
        <f t="shared" si="19"/>
        <v>21</v>
      </c>
      <c r="Y13" s="279">
        <f t="shared" si="20"/>
        <v>609</v>
      </c>
      <c r="Z13" s="279">
        <v>0</v>
      </c>
      <c r="AA13" s="279">
        <v>0</v>
      </c>
      <c r="AB13" s="279">
        <v>0</v>
      </c>
      <c r="AC13" s="279">
        <v>0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49</v>
      </c>
      <c r="AK13" s="279" t="s">
        <v>49</v>
      </c>
      <c r="AL13" s="279">
        <v>609</v>
      </c>
      <c r="AM13" s="279" t="s">
        <v>49</v>
      </c>
      <c r="AN13" s="279" t="s">
        <v>49</v>
      </c>
      <c r="AO13" s="279">
        <v>0</v>
      </c>
      <c r="AP13" s="279" t="s">
        <v>49</v>
      </c>
      <c r="AQ13" s="279">
        <v>0</v>
      </c>
      <c r="AR13" s="279" t="s">
        <v>49</v>
      </c>
      <c r="AS13" s="279">
        <v>0</v>
      </c>
      <c r="AT13" s="279">
        <f t="shared" si="21"/>
        <v>0</v>
      </c>
      <c r="AU13" s="279">
        <v>0</v>
      </c>
      <c r="AV13" s="279">
        <v>0</v>
      </c>
      <c r="AW13" s="279">
        <v>0</v>
      </c>
      <c r="AX13" s="279">
        <v>0</v>
      </c>
      <c r="AY13" s="279">
        <v>0</v>
      </c>
      <c r="AZ13" s="279">
        <v>0</v>
      </c>
      <c r="BA13" s="279">
        <v>0</v>
      </c>
      <c r="BB13" s="279">
        <v>0</v>
      </c>
      <c r="BC13" s="279">
        <v>0</v>
      </c>
      <c r="BD13" s="279">
        <v>0</v>
      </c>
      <c r="BE13" s="279" t="s">
        <v>49</v>
      </c>
      <c r="BF13" s="279" t="s">
        <v>49</v>
      </c>
      <c r="BG13" s="279" t="s">
        <v>49</v>
      </c>
      <c r="BH13" s="279" t="s">
        <v>49</v>
      </c>
      <c r="BI13" s="279" t="s">
        <v>49</v>
      </c>
      <c r="BJ13" s="279" t="s">
        <v>49</v>
      </c>
      <c r="BK13" s="279" t="s">
        <v>49</v>
      </c>
      <c r="BL13" s="279" t="s">
        <v>49</v>
      </c>
      <c r="BM13" s="279" t="s">
        <v>49</v>
      </c>
      <c r="BN13" s="279">
        <v>0</v>
      </c>
      <c r="BO13" s="279">
        <f t="shared" si="22"/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>
        <v>0</v>
      </c>
      <c r="CA13" s="279">
        <v>0</v>
      </c>
      <c r="CB13" s="279" t="s">
        <v>49</v>
      </c>
      <c r="CC13" s="279" t="s">
        <v>49</v>
      </c>
      <c r="CD13" s="279" t="s">
        <v>49</v>
      </c>
      <c r="CE13" s="279" t="s">
        <v>49</v>
      </c>
      <c r="CF13" s="279" t="s">
        <v>49</v>
      </c>
      <c r="CG13" s="279" t="s">
        <v>49</v>
      </c>
      <c r="CH13" s="279" t="s">
        <v>49</v>
      </c>
      <c r="CI13" s="279">
        <v>0</v>
      </c>
      <c r="CJ13" s="279">
        <f t="shared" si="23"/>
        <v>0</v>
      </c>
      <c r="CK13" s="279">
        <v>0</v>
      </c>
      <c r="CL13" s="279">
        <v>0</v>
      </c>
      <c r="CM13" s="279">
        <v>0</v>
      </c>
      <c r="CN13" s="279">
        <v>0</v>
      </c>
      <c r="CO13" s="279">
        <v>0</v>
      </c>
      <c r="CP13" s="279">
        <v>0</v>
      </c>
      <c r="CQ13" s="279">
        <v>0</v>
      </c>
      <c r="CR13" s="279">
        <v>0</v>
      </c>
      <c r="CS13" s="279">
        <v>0</v>
      </c>
      <c r="CT13" s="279">
        <v>0</v>
      </c>
      <c r="CU13" s="279">
        <v>0</v>
      </c>
      <c r="CV13" s="279">
        <v>0</v>
      </c>
      <c r="CW13" s="279" t="s">
        <v>49</v>
      </c>
      <c r="CX13" s="279" t="s">
        <v>49</v>
      </c>
      <c r="CY13" s="279" t="s">
        <v>49</v>
      </c>
      <c r="CZ13" s="279" t="s">
        <v>49</v>
      </c>
      <c r="DA13" s="279" t="s">
        <v>49</v>
      </c>
      <c r="DB13" s="279" t="s">
        <v>49</v>
      </c>
      <c r="DC13" s="279" t="s">
        <v>49</v>
      </c>
      <c r="DD13" s="279">
        <v>0</v>
      </c>
      <c r="DE13" s="279">
        <f t="shared" si="24"/>
        <v>0</v>
      </c>
      <c r="DF13" s="279">
        <v>0</v>
      </c>
      <c r="DG13" s="279">
        <v>0</v>
      </c>
      <c r="DH13" s="279">
        <v>0</v>
      </c>
      <c r="DI13" s="279">
        <v>0</v>
      </c>
      <c r="DJ13" s="279">
        <v>0</v>
      </c>
      <c r="DK13" s="279">
        <v>0</v>
      </c>
      <c r="DL13" s="279">
        <v>0</v>
      </c>
      <c r="DM13" s="279">
        <v>0</v>
      </c>
      <c r="DN13" s="279">
        <v>0</v>
      </c>
      <c r="DO13" s="279">
        <v>0</v>
      </c>
      <c r="DP13" s="279">
        <v>0</v>
      </c>
      <c r="DQ13" s="279">
        <v>0</v>
      </c>
      <c r="DR13" s="279" t="s">
        <v>49</v>
      </c>
      <c r="DS13" s="279" t="s">
        <v>49</v>
      </c>
      <c r="DT13" s="279">
        <v>0</v>
      </c>
      <c r="DU13" s="279" t="s">
        <v>49</v>
      </c>
      <c r="DV13" s="279" t="s">
        <v>49</v>
      </c>
      <c r="DW13" s="279" t="s">
        <v>49</v>
      </c>
      <c r="DX13" s="279" t="s">
        <v>49</v>
      </c>
      <c r="DY13" s="279">
        <v>0</v>
      </c>
      <c r="DZ13" s="279">
        <f t="shared" si="25"/>
        <v>0</v>
      </c>
      <c r="EA13" s="279">
        <v>0</v>
      </c>
      <c r="EB13" s="279">
        <v>0</v>
      </c>
      <c r="EC13" s="279">
        <v>0</v>
      </c>
      <c r="ED13" s="279">
        <v>0</v>
      </c>
      <c r="EE13" s="279">
        <v>0</v>
      </c>
      <c r="EF13" s="279">
        <v>0</v>
      </c>
      <c r="EG13" s="279">
        <v>0</v>
      </c>
      <c r="EH13" s="279">
        <v>0</v>
      </c>
      <c r="EI13" s="279">
        <v>0</v>
      </c>
      <c r="EJ13" s="279">
        <v>0</v>
      </c>
      <c r="EK13" s="279" t="s">
        <v>49</v>
      </c>
      <c r="EL13" s="279" t="s">
        <v>49</v>
      </c>
      <c r="EM13" s="279" t="s">
        <v>49</v>
      </c>
      <c r="EN13" s="279">
        <v>0</v>
      </c>
      <c r="EO13" s="279">
        <v>0</v>
      </c>
      <c r="EP13" s="279" t="s">
        <v>49</v>
      </c>
      <c r="EQ13" s="279" t="s">
        <v>49</v>
      </c>
      <c r="ER13" s="279" t="s">
        <v>49</v>
      </c>
      <c r="ES13" s="279">
        <v>0</v>
      </c>
      <c r="ET13" s="279">
        <v>0</v>
      </c>
      <c r="EU13" s="279">
        <f t="shared" si="26"/>
        <v>459</v>
      </c>
      <c r="EV13" s="279">
        <v>0</v>
      </c>
      <c r="EW13" s="279">
        <v>0</v>
      </c>
      <c r="EX13" s="279">
        <v>0</v>
      </c>
      <c r="EY13" s="279">
        <v>438</v>
      </c>
      <c r="EZ13" s="279">
        <v>0</v>
      </c>
      <c r="FA13" s="279">
        <v>0</v>
      </c>
      <c r="FB13" s="279">
        <v>0</v>
      </c>
      <c r="FC13" s="279">
        <v>0</v>
      </c>
      <c r="FD13" s="279">
        <v>0</v>
      </c>
      <c r="FE13" s="279">
        <v>0</v>
      </c>
      <c r="FF13" s="279">
        <v>0</v>
      </c>
      <c r="FG13" s="279">
        <v>0</v>
      </c>
      <c r="FH13" s="279" t="s">
        <v>49</v>
      </c>
      <c r="FI13" s="279" t="s">
        <v>49</v>
      </c>
      <c r="FJ13" s="279" t="s">
        <v>49</v>
      </c>
      <c r="FK13" s="279">
        <v>0</v>
      </c>
      <c r="FL13" s="279">
        <v>0</v>
      </c>
      <c r="FM13" s="279">
        <v>0</v>
      </c>
      <c r="FN13" s="279">
        <v>0</v>
      </c>
      <c r="FO13" s="279">
        <v>21</v>
      </c>
    </row>
    <row r="14" spans="1:171" s="275" customFormat="1" ht="12" customHeight="1">
      <c r="A14" s="270" t="s">
        <v>502</v>
      </c>
      <c r="B14" s="271" t="s">
        <v>516</v>
      </c>
      <c r="C14" s="270" t="s">
        <v>517</v>
      </c>
      <c r="D14" s="279">
        <f>SUM(Y14,AT14,BO14,CJ14,DE14,DZ14,EU14)</f>
        <v>2768</v>
      </c>
      <c r="E14" s="279">
        <f t="shared" si="0"/>
        <v>0</v>
      </c>
      <c r="F14" s="279">
        <f t="shared" si="1"/>
        <v>0</v>
      </c>
      <c r="G14" s="279">
        <f t="shared" si="2"/>
        <v>0</v>
      </c>
      <c r="H14" s="279">
        <f t="shared" si="3"/>
        <v>640</v>
      </c>
      <c r="I14" s="279">
        <f t="shared" si="4"/>
        <v>0</v>
      </c>
      <c r="J14" s="279">
        <f t="shared" si="5"/>
        <v>178</v>
      </c>
      <c r="K14" s="279">
        <f t="shared" si="6"/>
        <v>0</v>
      </c>
      <c r="L14" s="279">
        <f t="shared" si="7"/>
        <v>0</v>
      </c>
      <c r="M14" s="279">
        <f t="shared" si="8"/>
        <v>0</v>
      </c>
      <c r="N14" s="279">
        <f t="shared" si="9"/>
        <v>0</v>
      </c>
      <c r="O14" s="279">
        <f t="shared" si="10"/>
        <v>0</v>
      </c>
      <c r="P14" s="279">
        <f t="shared" si="11"/>
        <v>0</v>
      </c>
      <c r="Q14" s="279">
        <f t="shared" si="12"/>
        <v>1950</v>
      </c>
      <c r="R14" s="279">
        <f t="shared" si="13"/>
        <v>0</v>
      </c>
      <c r="S14" s="279">
        <f t="shared" si="14"/>
        <v>0</v>
      </c>
      <c r="T14" s="279">
        <f t="shared" si="15"/>
        <v>0</v>
      </c>
      <c r="U14" s="279">
        <f t="shared" si="16"/>
        <v>0</v>
      </c>
      <c r="V14" s="279">
        <f t="shared" si="17"/>
        <v>0</v>
      </c>
      <c r="W14" s="279">
        <f t="shared" si="18"/>
        <v>0</v>
      </c>
      <c r="X14" s="279">
        <f t="shared" si="19"/>
        <v>0</v>
      </c>
      <c r="Y14" s="279">
        <f t="shared" si="20"/>
        <v>1959</v>
      </c>
      <c r="Z14" s="279">
        <v>0</v>
      </c>
      <c r="AA14" s="279">
        <v>0</v>
      </c>
      <c r="AB14" s="279">
        <v>0</v>
      </c>
      <c r="AC14" s="279">
        <v>9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49</v>
      </c>
      <c r="AK14" s="279" t="s">
        <v>49</v>
      </c>
      <c r="AL14" s="279">
        <v>1950</v>
      </c>
      <c r="AM14" s="279" t="s">
        <v>49</v>
      </c>
      <c r="AN14" s="279" t="s">
        <v>49</v>
      </c>
      <c r="AO14" s="279">
        <v>0</v>
      </c>
      <c r="AP14" s="279" t="s">
        <v>49</v>
      </c>
      <c r="AQ14" s="279">
        <v>0</v>
      </c>
      <c r="AR14" s="279" t="s">
        <v>49</v>
      </c>
      <c r="AS14" s="279">
        <v>0</v>
      </c>
      <c r="AT14" s="279">
        <f t="shared" si="21"/>
        <v>435</v>
      </c>
      <c r="AU14" s="279">
        <v>0</v>
      </c>
      <c r="AV14" s="279">
        <v>0</v>
      </c>
      <c r="AW14" s="279">
        <v>0</v>
      </c>
      <c r="AX14" s="279">
        <v>435</v>
      </c>
      <c r="AY14" s="279">
        <v>0</v>
      </c>
      <c r="AZ14" s="279">
        <v>0</v>
      </c>
      <c r="BA14" s="279">
        <v>0</v>
      </c>
      <c r="BB14" s="279">
        <v>0</v>
      </c>
      <c r="BC14" s="279">
        <v>0</v>
      </c>
      <c r="BD14" s="279">
        <v>0</v>
      </c>
      <c r="BE14" s="279" t="s">
        <v>49</v>
      </c>
      <c r="BF14" s="279" t="s">
        <v>49</v>
      </c>
      <c r="BG14" s="279" t="s">
        <v>49</v>
      </c>
      <c r="BH14" s="279" t="s">
        <v>49</v>
      </c>
      <c r="BI14" s="279" t="s">
        <v>49</v>
      </c>
      <c r="BJ14" s="279" t="s">
        <v>49</v>
      </c>
      <c r="BK14" s="279" t="s">
        <v>49</v>
      </c>
      <c r="BL14" s="279" t="s">
        <v>49</v>
      </c>
      <c r="BM14" s="279" t="s">
        <v>49</v>
      </c>
      <c r="BN14" s="279">
        <v>0</v>
      </c>
      <c r="BO14" s="279">
        <f t="shared" si="22"/>
        <v>0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>
        <v>0</v>
      </c>
      <c r="CA14" s="279">
        <v>0</v>
      </c>
      <c r="CB14" s="279" t="s">
        <v>49</v>
      </c>
      <c r="CC14" s="279" t="s">
        <v>49</v>
      </c>
      <c r="CD14" s="279" t="s">
        <v>49</v>
      </c>
      <c r="CE14" s="279" t="s">
        <v>49</v>
      </c>
      <c r="CF14" s="279" t="s">
        <v>49</v>
      </c>
      <c r="CG14" s="279" t="s">
        <v>49</v>
      </c>
      <c r="CH14" s="279" t="s">
        <v>49</v>
      </c>
      <c r="CI14" s="279">
        <v>0</v>
      </c>
      <c r="CJ14" s="279">
        <f t="shared" si="23"/>
        <v>0</v>
      </c>
      <c r="CK14" s="279">
        <v>0</v>
      </c>
      <c r="CL14" s="279">
        <v>0</v>
      </c>
      <c r="CM14" s="279">
        <v>0</v>
      </c>
      <c r="CN14" s="279">
        <v>0</v>
      </c>
      <c r="CO14" s="279">
        <v>0</v>
      </c>
      <c r="CP14" s="279">
        <v>0</v>
      </c>
      <c r="CQ14" s="279">
        <v>0</v>
      </c>
      <c r="CR14" s="279">
        <v>0</v>
      </c>
      <c r="CS14" s="279">
        <v>0</v>
      </c>
      <c r="CT14" s="279">
        <v>0</v>
      </c>
      <c r="CU14" s="279">
        <v>0</v>
      </c>
      <c r="CV14" s="279">
        <v>0</v>
      </c>
      <c r="CW14" s="279" t="s">
        <v>49</v>
      </c>
      <c r="CX14" s="279" t="s">
        <v>49</v>
      </c>
      <c r="CY14" s="279" t="s">
        <v>49</v>
      </c>
      <c r="CZ14" s="279" t="s">
        <v>49</v>
      </c>
      <c r="DA14" s="279" t="s">
        <v>49</v>
      </c>
      <c r="DB14" s="279" t="s">
        <v>49</v>
      </c>
      <c r="DC14" s="279" t="s">
        <v>49</v>
      </c>
      <c r="DD14" s="279">
        <v>0</v>
      </c>
      <c r="DE14" s="279">
        <f t="shared" si="24"/>
        <v>0</v>
      </c>
      <c r="DF14" s="279">
        <v>0</v>
      </c>
      <c r="DG14" s="279">
        <v>0</v>
      </c>
      <c r="DH14" s="279">
        <v>0</v>
      </c>
      <c r="DI14" s="279">
        <v>0</v>
      </c>
      <c r="DJ14" s="279">
        <v>0</v>
      </c>
      <c r="DK14" s="279">
        <v>0</v>
      </c>
      <c r="DL14" s="279">
        <v>0</v>
      </c>
      <c r="DM14" s="279">
        <v>0</v>
      </c>
      <c r="DN14" s="279">
        <v>0</v>
      </c>
      <c r="DO14" s="279">
        <v>0</v>
      </c>
      <c r="DP14" s="279">
        <v>0</v>
      </c>
      <c r="DQ14" s="279">
        <v>0</v>
      </c>
      <c r="DR14" s="279" t="s">
        <v>49</v>
      </c>
      <c r="DS14" s="279" t="s">
        <v>49</v>
      </c>
      <c r="DT14" s="279">
        <v>0</v>
      </c>
      <c r="DU14" s="279" t="s">
        <v>49</v>
      </c>
      <c r="DV14" s="279" t="s">
        <v>49</v>
      </c>
      <c r="DW14" s="279" t="s">
        <v>49</v>
      </c>
      <c r="DX14" s="279" t="s">
        <v>49</v>
      </c>
      <c r="DY14" s="279">
        <v>0</v>
      </c>
      <c r="DZ14" s="279">
        <f t="shared" si="25"/>
        <v>0</v>
      </c>
      <c r="EA14" s="279">
        <v>0</v>
      </c>
      <c r="EB14" s="279">
        <v>0</v>
      </c>
      <c r="EC14" s="279">
        <v>0</v>
      </c>
      <c r="ED14" s="279">
        <v>0</v>
      </c>
      <c r="EE14" s="279">
        <v>0</v>
      </c>
      <c r="EF14" s="279">
        <v>0</v>
      </c>
      <c r="EG14" s="279">
        <v>0</v>
      </c>
      <c r="EH14" s="279">
        <v>0</v>
      </c>
      <c r="EI14" s="279">
        <v>0</v>
      </c>
      <c r="EJ14" s="279">
        <v>0</v>
      </c>
      <c r="EK14" s="279" t="s">
        <v>49</v>
      </c>
      <c r="EL14" s="279" t="s">
        <v>49</v>
      </c>
      <c r="EM14" s="279" t="s">
        <v>49</v>
      </c>
      <c r="EN14" s="279">
        <v>0</v>
      </c>
      <c r="EO14" s="279">
        <v>0</v>
      </c>
      <c r="EP14" s="279" t="s">
        <v>49</v>
      </c>
      <c r="EQ14" s="279" t="s">
        <v>49</v>
      </c>
      <c r="ER14" s="279" t="s">
        <v>49</v>
      </c>
      <c r="ES14" s="279">
        <v>0</v>
      </c>
      <c r="ET14" s="279">
        <v>0</v>
      </c>
      <c r="EU14" s="279">
        <f t="shared" si="26"/>
        <v>374</v>
      </c>
      <c r="EV14" s="279">
        <v>0</v>
      </c>
      <c r="EW14" s="279">
        <v>0</v>
      </c>
      <c r="EX14" s="279">
        <v>0</v>
      </c>
      <c r="EY14" s="279">
        <v>196</v>
      </c>
      <c r="EZ14" s="279">
        <v>0</v>
      </c>
      <c r="FA14" s="279">
        <v>178</v>
      </c>
      <c r="FB14" s="279">
        <v>0</v>
      </c>
      <c r="FC14" s="279">
        <v>0</v>
      </c>
      <c r="FD14" s="279">
        <v>0</v>
      </c>
      <c r="FE14" s="279">
        <v>0</v>
      </c>
      <c r="FF14" s="279">
        <v>0</v>
      </c>
      <c r="FG14" s="279">
        <v>0</v>
      </c>
      <c r="FH14" s="279" t="s">
        <v>49</v>
      </c>
      <c r="FI14" s="279" t="s">
        <v>49</v>
      </c>
      <c r="FJ14" s="279" t="s">
        <v>49</v>
      </c>
      <c r="FK14" s="279">
        <v>0</v>
      </c>
      <c r="FL14" s="279">
        <v>0</v>
      </c>
      <c r="FM14" s="279">
        <v>0</v>
      </c>
      <c r="FN14" s="279">
        <v>0</v>
      </c>
      <c r="FO14" s="279">
        <v>0</v>
      </c>
    </row>
    <row r="15" spans="1:171" s="275" customFormat="1" ht="12" customHeight="1">
      <c r="A15" s="270" t="s">
        <v>502</v>
      </c>
      <c r="B15" s="271" t="s">
        <v>518</v>
      </c>
      <c r="C15" s="270" t="s">
        <v>519</v>
      </c>
      <c r="D15" s="279">
        <f>SUM(Y15,AT15,BO15,CJ15,DE15,DZ15,EU15)</f>
        <v>299</v>
      </c>
      <c r="E15" s="279">
        <f t="shared" si="0"/>
        <v>0</v>
      </c>
      <c r="F15" s="279">
        <f t="shared" si="1"/>
        <v>0</v>
      </c>
      <c r="G15" s="279">
        <f t="shared" si="2"/>
        <v>0</v>
      </c>
      <c r="H15" s="279">
        <f t="shared" si="3"/>
        <v>293</v>
      </c>
      <c r="I15" s="279">
        <f t="shared" si="4"/>
        <v>6</v>
      </c>
      <c r="J15" s="279">
        <f t="shared" si="5"/>
        <v>0</v>
      </c>
      <c r="K15" s="279">
        <f t="shared" si="6"/>
        <v>0</v>
      </c>
      <c r="L15" s="279">
        <f t="shared" si="7"/>
        <v>0</v>
      </c>
      <c r="M15" s="279">
        <f t="shared" si="8"/>
        <v>0</v>
      </c>
      <c r="N15" s="279">
        <f t="shared" si="9"/>
        <v>0</v>
      </c>
      <c r="O15" s="279">
        <f t="shared" si="10"/>
        <v>0</v>
      </c>
      <c r="P15" s="279">
        <f t="shared" si="11"/>
        <v>0</v>
      </c>
      <c r="Q15" s="279">
        <f t="shared" si="12"/>
        <v>0</v>
      </c>
      <c r="R15" s="279">
        <f t="shared" si="13"/>
        <v>0</v>
      </c>
      <c r="S15" s="279">
        <f t="shared" si="14"/>
        <v>0</v>
      </c>
      <c r="T15" s="279">
        <f t="shared" si="15"/>
        <v>0</v>
      </c>
      <c r="U15" s="279">
        <f t="shared" si="16"/>
        <v>0</v>
      </c>
      <c r="V15" s="279">
        <f t="shared" si="17"/>
        <v>0</v>
      </c>
      <c r="W15" s="279">
        <f t="shared" si="18"/>
        <v>0</v>
      </c>
      <c r="X15" s="279">
        <f t="shared" si="19"/>
        <v>0</v>
      </c>
      <c r="Y15" s="279">
        <f t="shared" si="20"/>
        <v>0</v>
      </c>
      <c r="Z15" s="279">
        <v>0</v>
      </c>
      <c r="AA15" s="279">
        <v>0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49</v>
      </c>
      <c r="AK15" s="279" t="s">
        <v>49</v>
      </c>
      <c r="AL15" s="279">
        <v>0</v>
      </c>
      <c r="AM15" s="279" t="s">
        <v>49</v>
      </c>
      <c r="AN15" s="279" t="s">
        <v>49</v>
      </c>
      <c r="AO15" s="279">
        <v>0</v>
      </c>
      <c r="AP15" s="279" t="s">
        <v>49</v>
      </c>
      <c r="AQ15" s="279">
        <v>0</v>
      </c>
      <c r="AR15" s="279" t="s">
        <v>49</v>
      </c>
      <c r="AS15" s="279">
        <v>0</v>
      </c>
      <c r="AT15" s="279">
        <f t="shared" si="21"/>
        <v>288</v>
      </c>
      <c r="AU15" s="279">
        <v>0</v>
      </c>
      <c r="AV15" s="279">
        <v>0</v>
      </c>
      <c r="AW15" s="279">
        <v>0</v>
      </c>
      <c r="AX15" s="279">
        <v>288</v>
      </c>
      <c r="AY15" s="279">
        <v>0</v>
      </c>
      <c r="AZ15" s="279">
        <v>0</v>
      </c>
      <c r="BA15" s="279">
        <v>0</v>
      </c>
      <c r="BB15" s="279">
        <v>0</v>
      </c>
      <c r="BC15" s="279">
        <v>0</v>
      </c>
      <c r="BD15" s="279">
        <v>0</v>
      </c>
      <c r="BE15" s="279" t="s">
        <v>49</v>
      </c>
      <c r="BF15" s="279" t="s">
        <v>49</v>
      </c>
      <c r="BG15" s="279" t="s">
        <v>49</v>
      </c>
      <c r="BH15" s="279" t="s">
        <v>49</v>
      </c>
      <c r="BI15" s="279" t="s">
        <v>49</v>
      </c>
      <c r="BJ15" s="279" t="s">
        <v>49</v>
      </c>
      <c r="BK15" s="279" t="s">
        <v>49</v>
      </c>
      <c r="BL15" s="279" t="s">
        <v>49</v>
      </c>
      <c r="BM15" s="279" t="s">
        <v>49</v>
      </c>
      <c r="BN15" s="279">
        <v>0</v>
      </c>
      <c r="BO15" s="279">
        <f t="shared" si="22"/>
        <v>0</v>
      </c>
      <c r="BP15" s="279">
        <v>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>
        <v>0</v>
      </c>
      <c r="CA15" s="279">
        <v>0</v>
      </c>
      <c r="CB15" s="279" t="s">
        <v>49</v>
      </c>
      <c r="CC15" s="279" t="s">
        <v>49</v>
      </c>
      <c r="CD15" s="279" t="s">
        <v>49</v>
      </c>
      <c r="CE15" s="279" t="s">
        <v>49</v>
      </c>
      <c r="CF15" s="279" t="s">
        <v>49</v>
      </c>
      <c r="CG15" s="279" t="s">
        <v>49</v>
      </c>
      <c r="CH15" s="279" t="s">
        <v>49</v>
      </c>
      <c r="CI15" s="279">
        <v>0</v>
      </c>
      <c r="CJ15" s="279">
        <f t="shared" si="23"/>
        <v>0</v>
      </c>
      <c r="CK15" s="279">
        <v>0</v>
      </c>
      <c r="CL15" s="279">
        <v>0</v>
      </c>
      <c r="CM15" s="279">
        <v>0</v>
      </c>
      <c r="CN15" s="279">
        <v>0</v>
      </c>
      <c r="CO15" s="279">
        <v>0</v>
      </c>
      <c r="CP15" s="279">
        <v>0</v>
      </c>
      <c r="CQ15" s="279">
        <v>0</v>
      </c>
      <c r="CR15" s="279">
        <v>0</v>
      </c>
      <c r="CS15" s="279">
        <v>0</v>
      </c>
      <c r="CT15" s="279">
        <v>0</v>
      </c>
      <c r="CU15" s="279">
        <v>0</v>
      </c>
      <c r="CV15" s="279">
        <v>0</v>
      </c>
      <c r="CW15" s="279" t="s">
        <v>49</v>
      </c>
      <c r="CX15" s="279" t="s">
        <v>49</v>
      </c>
      <c r="CY15" s="279" t="s">
        <v>49</v>
      </c>
      <c r="CZ15" s="279" t="s">
        <v>49</v>
      </c>
      <c r="DA15" s="279" t="s">
        <v>49</v>
      </c>
      <c r="DB15" s="279" t="s">
        <v>49</v>
      </c>
      <c r="DC15" s="279" t="s">
        <v>49</v>
      </c>
      <c r="DD15" s="279">
        <v>0</v>
      </c>
      <c r="DE15" s="279">
        <f t="shared" si="24"/>
        <v>0</v>
      </c>
      <c r="DF15" s="279">
        <v>0</v>
      </c>
      <c r="DG15" s="279">
        <v>0</v>
      </c>
      <c r="DH15" s="279">
        <v>0</v>
      </c>
      <c r="DI15" s="279">
        <v>0</v>
      </c>
      <c r="DJ15" s="279">
        <v>0</v>
      </c>
      <c r="DK15" s="279">
        <v>0</v>
      </c>
      <c r="DL15" s="279">
        <v>0</v>
      </c>
      <c r="DM15" s="279">
        <v>0</v>
      </c>
      <c r="DN15" s="279">
        <v>0</v>
      </c>
      <c r="DO15" s="279">
        <v>0</v>
      </c>
      <c r="DP15" s="279">
        <v>0</v>
      </c>
      <c r="DQ15" s="279">
        <v>0</v>
      </c>
      <c r="DR15" s="279" t="s">
        <v>49</v>
      </c>
      <c r="DS15" s="279" t="s">
        <v>49</v>
      </c>
      <c r="DT15" s="279">
        <v>0</v>
      </c>
      <c r="DU15" s="279" t="s">
        <v>49</v>
      </c>
      <c r="DV15" s="279" t="s">
        <v>49</v>
      </c>
      <c r="DW15" s="279" t="s">
        <v>49</v>
      </c>
      <c r="DX15" s="279" t="s">
        <v>49</v>
      </c>
      <c r="DY15" s="279">
        <v>0</v>
      </c>
      <c r="DZ15" s="279">
        <f t="shared" si="25"/>
        <v>0</v>
      </c>
      <c r="EA15" s="279">
        <v>0</v>
      </c>
      <c r="EB15" s="279">
        <v>0</v>
      </c>
      <c r="EC15" s="279">
        <v>0</v>
      </c>
      <c r="ED15" s="279">
        <v>0</v>
      </c>
      <c r="EE15" s="279">
        <v>0</v>
      </c>
      <c r="EF15" s="279">
        <v>0</v>
      </c>
      <c r="EG15" s="279">
        <v>0</v>
      </c>
      <c r="EH15" s="279">
        <v>0</v>
      </c>
      <c r="EI15" s="279">
        <v>0</v>
      </c>
      <c r="EJ15" s="279">
        <v>0</v>
      </c>
      <c r="EK15" s="279" t="s">
        <v>49</v>
      </c>
      <c r="EL15" s="279" t="s">
        <v>49</v>
      </c>
      <c r="EM15" s="279" t="s">
        <v>49</v>
      </c>
      <c r="EN15" s="279">
        <v>0</v>
      </c>
      <c r="EO15" s="279">
        <v>0</v>
      </c>
      <c r="EP15" s="279" t="s">
        <v>49</v>
      </c>
      <c r="EQ15" s="279" t="s">
        <v>49</v>
      </c>
      <c r="ER15" s="279" t="s">
        <v>49</v>
      </c>
      <c r="ES15" s="279">
        <v>0</v>
      </c>
      <c r="ET15" s="279">
        <v>0</v>
      </c>
      <c r="EU15" s="279">
        <f t="shared" si="26"/>
        <v>11</v>
      </c>
      <c r="EV15" s="279">
        <v>0</v>
      </c>
      <c r="EW15" s="279">
        <v>0</v>
      </c>
      <c r="EX15" s="279">
        <v>0</v>
      </c>
      <c r="EY15" s="279">
        <v>5</v>
      </c>
      <c r="EZ15" s="279">
        <v>6</v>
      </c>
      <c r="FA15" s="279">
        <v>0</v>
      </c>
      <c r="FB15" s="279">
        <v>0</v>
      </c>
      <c r="FC15" s="279">
        <v>0</v>
      </c>
      <c r="FD15" s="279">
        <v>0</v>
      </c>
      <c r="FE15" s="279">
        <v>0</v>
      </c>
      <c r="FF15" s="279">
        <v>0</v>
      </c>
      <c r="FG15" s="279">
        <v>0</v>
      </c>
      <c r="FH15" s="279" t="s">
        <v>49</v>
      </c>
      <c r="FI15" s="279" t="s">
        <v>49</v>
      </c>
      <c r="FJ15" s="279" t="s">
        <v>49</v>
      </c>
      <c r="FK15" s="279">
        <v>0</v>
      </c>
      <c r="FL15" s="279">
        <v>0</v>
      </c>
      <c r="FM15" s="279">
        <v>0</v>
      </c>
      <c r="FN15" s="279">
        <v>0</v>
      </c>
      <c r="FO15" s="279">
        <v>0</v>
      </c>
    </row>
    <row r="16" spans="1:171" s="275" customFormat="1" ht="12" customHeight="1">
      <c r="A16" s="270" t="s">
        <v>502</v>
      </c>
      <c r="B16" s="271" t="s">
        <v>520</v>
      </c>
      <c r="C16" s="270" t="s">
        <v>521</v>
      </c>
      <c r="D16" s="279">
        <f>SUM(Y16,AT16,BO16,CJ16,DE16,DZ16,EU16)</f>
        <v>1162</v>
      </c>
      <c r="E16" s="279">
        <f t="shared" si="0"/>
        <v>0</v>
      </c>
      <c r="F16" s="279">
        <f t="shared" si="1"/>
        <v>0</v>
      </c>
      <c r="G16" s="279">
        <f t="shared" si="2"/>
        <v>0</v>
      </c>
      <c r="H16" s="279">
        <f t="shared" si="3"/>
        <v>395</v>
      </c>
      <c r="I16" s="279">
        <f t="shared" si="4"/>
        <v>321</v>
      </c>
      <c r="J16" s="279">
        <f t="shared" si="5"/>
        <v>1</v>
      </c>
      <c r="K16" s="279">
        <f t="shared" si="6"/>
        <v>0</v>
      </c>
      <c r="L16" s="279">
        <f t="shared" si="7"/>
        <v>0</v>
      </c>
      <c r="M16" s="279">
        <f t="shared" si="8"/>
        <v>0</v>
      </c>
      <c r="N16" s="279">
        <f t="shared" si="9"/>
        <v>0</v>
      </c>
      <c r="O16" s="279">
        <f t="shared" si="10"/>
        <v>0</v>
      </c>
      <c r="P16" s="279">
        <f t="shared" si="11"/>
        <v>0</v>
      </c>
      <c r="Q16" s="279">
        <f t="shared" si="12"/>
        <v>350</v>
      </c>
      <c r="R16" s="279">
        <f t="shared" si="13"/>
        <v>0</v>
      </c>
      <c r="S16" s="279">
        <f t="shared" si="14"/>
        <v>0</v>
      </c>
      <c r="T16" s="279">
        <f t="shared" si="15"/>
        <v>0</v>
      </c>
      <c r="U16" s="279">
        <f t="shared" si="16"/>
        <v>0</v>
      </c>
      <c r="V16" s="279">
        <f t="shared" si="17"/>
        <v>0</v>
      </c>
      <c r="W16" s="279">
        <f t="shared" si="18"/>
        <v>0</v>
      </c>
      <c r="X16" s="279">
        <f t="shared" si="19"/>
        <v>95</v>
      </c>
      <c r="Y16" s="279">
        <f t="shared" si="20"/>
        <v>350</v>
      </c>
      <c r="Z16" s="279">
        <v>0</v>
      </c>
      <c r="AA16" s="279">
        <v>0</v>
      </c>
      <c r="AB16" s="279">
        <v>0</v>
      </c>
      <c r="AC16" s="279">
        <v>0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49</v>
      </c>
      <c r="AK16" s="279" t="s">
        <v>49</v>
      </c>
      <c r="AL16" s="279">
        <v>350</v>
      </c>
      <c r="AM16" s="279" t="s">
        <v>49</v>
      </c>
      <c r="AN16" s="279" t="s">
        <v>49</v>
      </c>
      <c r="AO16" s="279">
        <v>0</v>
      </c>
      <c r="AP16" s="279" t="s">
        <v>49</v>
      </c>
      <c r="AQ16" s="279">
        <v>0</v>
      </c>
      <c r="AR16" s="279" t="s">
        <v>49</v>
      </c>
      <c r="AS16" s="279">
        <v>0</v>
      </c>
      <c r="AT16" s="279">
        <f t="shared" si="21"/>
        <v>803</v>
      </c>
      <c r="AU16" s="279">
        <v>0</v>
      </c>
      <c r="AV16" s="279">
        <v>0</v>
      </c>
      <c r="AW16" s="279">
        <v>0</v>
      </c>
      <c r="AX16" s="279">
        <v>391</v>
      </c>
      <c r="AY16" s="279">
        <v>317</v>
      </c>
      <c r="AZ16" s="279">
        <v>0</v>
      </c>
      <c r="BA16" s="279">
        <v>0</v>
      </c>
      <c r="BB16" s="279">
        <v>0</v>
      </c>
      <c r="BC16" s="279">
        <v>0</v>
      </c>
      <c r="BD16" s="279">
        <v>0</v>
      </c>
      <c r="BE16" s="279" t="s">
        <v>49</v>
      </c>
      <c r="BF16" s="279" t="s">
        <v>49</v>
      </c>
      <c r="BG16" s="279" t="s">
        <v>49</v>
      </c>
      <c r="BH16" s="279" t="s">
        <v>49</v>
      </c>
      <c r="BI16" s="279" t="s">
        <v>49</v>
      </c>
      <c r="BJ16" s="279" t="s">
        <v>49</v>
      </c>
      <c r="BK16" s="279" t="s">
        <v>49</v>
      </c>
      <c r="BL16" s="279" t="s">
        <v>49</v>
      </c>
      <c r="BM16" s="279" t="s">
        <v>49</v>
      </c>
      <c r="BN16" s="279">
        <v>95</v>
      </c>
      <c r="BO16" s="279">
        <f t="shared" si="22"/>
        <v>1</v>
      </c>
      <c r="BP16" s="279">
        <v>0</v>
      </c>
      <c r="BQ16" s="279">
        <v>0</v>
      </c>
      <c r="BR16" s="279">
        <v>0</v>
      </c>
      <c r="BS16" s="279">
        <v>0</v>
      </c>
      <c r="BT16" s="279">
        <v>0</v>
      </c>
      <c r="BU16" s="279">
        <v>1</v>
      </c>
      <c r="BV16" s="279">
        <v>0</v>
      </c>
      <c r="BW16" s="279">
        <v>0</v>
      </c>
      <c r="BX16" s="279">
        <v>0</v>
      </c>
      <c r="BY16" s="279">
        <v>0</v>
      </c>
      <c r="BZ16" s="279">
        <v>0</v>
      </c>
      <c r="CA16" s="279">
        <v>0</v>
      </c>
      <c r="CB16" s="279" t="s">
        <v>49</v>
      </c>
      <c r="CC16" s="279" t="s">
        <v>49</v>
      </c>
      <c r="CD16" s="279" t="s">
        <v>49</v>
      </c>
      <c r="CE16" s="279" t="s">
        <v>49</v>
      </c>
      <c r="CF16" s="279" t="s">
        <v>49</v>
      </c>
      <c r="CG16" s="279" t="s">
        <v>49</v>
      </c>
      <c r="CH16" s="279" t="s">
        <v>49</v>
      </c>
      <c r="CI16" s="279">
        <v>0</v>
      </c>
      <c r="CJ16" s="279">
        <f t="shared" si="23"/>
        <v>0</v>
      </c>
      <c r="CK16" s="279">
        <v>0</v>
      </c>
      <c r="CL16" s="279">
        <v>0</v>
      </c>
      <c r="CM16" s="279">
        <v>0</v>
      </c>
      <c r="CN16" s="279">
        <v>0</v>
      </c>
      <c r="CO16" s="279">
        <v>0</v>
      </c>
      <c r="CP16" s="279">
        <v>0</v>
      </c>
      <c r="CQ16" s="279">
        <v>0</v>
      </c>
      <c r="CR16" s="279">
        <v>0</v>
      </c>
      <c r="CS16" s="279">
        <v>0</v>
      </c>
      <c r="CT16" s="279">
        <v>0</v>
      </c>
      <c r="CU16" s="279">
        <v>0</v>
      </c>
      <c r="CV16" s="279">
        <v>0</v>
      </c>
      <c r="CW16" s="279" t="s">
        <v>49</v>
      </c>
      <c r="CX16" s="279" t="s">
        <v>49</v>
      </c>
      <c r="CY16" s="279" t="s">
        <v>49</v>
      </c>
      <c r="CZ16" s="279" t="s">
        <v>49</v>
      </c>
      <c r="DA16" s="279" t="s">
        <v>49</v>
      </c>
      <c r="DB16" s="279" t="s">
        <v>49</v>
      </c>
      <c r="DC16" s="279" t="s">
        <v>49</v>
      </c>
      <c r="DD16" s="279">
        <v>0</v>
      </c>
      <c r="DE16" s="279">
        <f t="shared" si="24"/>
        <v>0</v>
      </c>
      <c r="DF16" s="279">
        <v>0</v>
      </c>
      <c r="DG16" s="279">
        <v>0</v>
      </c>
      <c r="DH16" s="279">
        <v>0</v>
      </c>
      <c r="DI16" s="279">
        <v>0</v>
      </c>
      <c r="DJ16" s="279">
        <v>0</v>
      </c>
      <c r="DK16" s="279">
        <v>0</v>
      </c>
      <c r="DL16" s="279">
        <v>0</v>
      </c>
      <c r="DM16" s="279">
        <v>0</v>
      </c>
      <c r="DN16" s="279">
        <v>0</v>
      </c>
      <c r="DO16" s="279">
        <v>0</v>
      </c>
      <c r="DP16" s="279">
        <v>0</v>
      </c>
      <c r="DQ16" s="279">
        <v>0</v>
      </c>
      <c r="DR16" s="279" t="s">
        <v>49</v>
      </c>
      <c r="DS16" s="279" t="s">
        <v>49</v>
      </c>
      <c r="DT16" s="279">
        <v>0</v>
      </c>
      <c r="DU16" s="279" t="s">
        <v>49</v>
      </c>
      <c r="DV16" s="279" t="s">
        <v>49</v>
      </c>
      <c r="DW16" s="279" t="s">
        <v>49</v>
      </c>
      <c r="DX16" s="279" t="s">
        <v>49</v>
      </c>
      <c r="DY16" s="279">
        <v>0</v>
      </c>
      <c r="DZ16" s="279">
        <f t="shared" si="25"/>
        <v>0</v>
      </c>
      <c r="EA16" s="279">
        <v>0</v>
      </c>
      <c r="EB16" s="279">
        <v>0</v>
      </c>
      <c r="EC16" s="279">
        <v>0</v>
      </c>
      <c r="ED16" s="279">
        <v>0</v>
      </c>
      <c r="EE16" s="279">
        <v>0</v>
      </c>
      <c r="EF16" s="279">
        <v>0</v>
      </c>
      <c r="EG16" s="279">
        <v>0</v>
      </c>
      <c r="EH16" s="279">
        <v>0</v>
      </c>
      <c r="EI16" s="279">
        <v>0</v>
      </c>
      <c r="EJ16" s="279">
        <v>0</v>
      </c>
      <c r="EK16" s="279" t="s">
        <v>49</v>
      </c>
      <c r="EL16" s="279" t="s">
        <v>49</v>
      </c>
      <c r="EM16" s="279" t="s">
        <v>49</v>
      </c>
      <c r="EN16" s="279">
        <v>0</v>
      </c>
      <c r="EO16" s="279">
        <v>0</v>
      </c>
      <c r="EP16" s="279" t="s">
        <v>49</v>
      </c>
      <c r="EQ16" s="279" t="s">
        <v>49</v>
      </c>
      <c r="ER16" s="279" t="s">
        <v>49</v>
      </c>
      <c r="ES16" s="279">
        <v>0</v>
      </c>
      <c r="ET16" s="279">
        <v>0</v>
      </c>
      <c r="EU16" s="279">
        <f t="shared" si="26"/>
        <v>8</v>
      </c>
      <c r="EV16" s="279">
        <v>0</v>
      </c>
      <c r="EW16" s="279">
        <v>0</v>
      </c>
      <c r="EX16" s="279">
        <v>0</v>
      </c>
      <c r="EY16" s="279">
        <v>4</v>
      </c>
      <c r="EZ16" s="279">
        <v>4</v>
      </c>
      <c r="FA16" s="279">
        <v>0</v>
      </c>
      <c r="FB16" s="279">
        <v>0</v>
      </c>
      <c r="FC16" s="279">
        <v>0</v>
      </c>
      <c r="FD16" s="279">
        <v>0</v>
      </c>
      <c r="FE16" s="279">
        <v>0</v>
      </c>
      <c r="FF16" s="279">
        <v>0</v>
      </c>
      <c r="FG16" s="279">
        <v>0</v>
      </c>
      <c r="FH16" s="279" t="s">
        <v>49</v>
      </c>
      <c r="FI16" s="279" t="s">
        <v>49</v>
      </c>
      <c r="FJ16" s="279" t="s">
        <v>49</v>
      </c>
      <c r="FK16" s="279">
        <v>0</v>
      </c>
      <c r="FL16" s="279">
        <v>0</v>
      </c>
      <c r="FM16" s="279">
        <v>0</v>
      </c>
      <c r="FN16" s="279">
        <v>0</v>
      </c>
      <c r="FO16" s="279">
        <v>0</v>
      </c>
    </row>
    <row r="17" spans="1:171" s="275" customFormat="1" ht="12" customHeight="1">
      <c r="A17" s="270" t="s">
        <v>502</v>
      </c>
      <c r="B17" s="271" t="s">
        <v>522</v>
      </c>
      <c r="C17" s="270" t="s">
        <v>523</v>
      </c>
      <c r="D17" s="279">
        <f>SUM(Y17,AT17,BO17,CJ17,DE17,DZ17,EU17)</f>
        <v>1548</v>
      </c>
      <c r="E17" s="279">
        <f t="shared" si="0"/>
        <v>0</v>
      </c>
      <c r="F17" s="279">
        <f t="shared" si="1"/>
        <v>0</v>
      </c>
      <c r="G17" s="279">
        <f t="shared" si="2"/>
        <v>0</v>
      </c>
      <c r="H17" s="279">
        <f t="shared" si="3"/>
        <v>348</v>
      </c>
      <c r="I17" s="279">
        <f t="shared" si="4"/>
        <v>675</v>
      </c>
      <c r="J17" s="279">
        <f t="shared" si="5"/>
        <v>72</v>
      </c>
      <c r="K17" s="279">
        <f t="shared" si="6"/>
        <v>18</v>
      </c>
      <c r="L17" s="279">
        <f t="shared" si="7"/>
        <v>0</v>
      </c>
      <c r="M17" s="279">
        <f t="shared" si="8"/>
        <v>0</v>
      </c>
      <c r="N17" s="279">
        <f t="shared" si="9"/>
        <v>0</v>
      </c>
      <c r="O17" s="279">
        <f t="shared" si="10"/>
        <v>0</v>
      </c>
      <c r="P17" s="279">
        <f t="shared" si="11"/>
        <v>0</v>
      </c>
      <c r="Q17" s="279">
        <f t="shared" si="12"/>
        <v>371</v>
      </c>
      <c r="R17" s="279">
        <f t="shared" si="13"/>
        <v>0</v>
      </c>
      <c r="S17" s="279">
        <f t="shared" si="14"/>
        <v>0</v>
      </c>
      <c r="T17" s="279">
        <f t="shared" si="15"/>
        <v>0</v>
      </c>
      <c r="U17" s="279">
        <f t="shared" si="16"/>
        <v>0</v>
      </c>
      <c r="V17" s="279">
        <f t="shared" si="17"/>
        <v>0</v>
      </c>
      <c r="W17" s="279">
        <f t="shared" si="18"/>
        <v>0</v>
      </c>
      <c r="X17" s="279">
        <f t="shared" si="19"/>
        <v>64</v>
      </c>
      <c r="Y17" s="279">
        <f t="shared" si="20"/>
        <v>371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49</v>
      </c>
      <c r="AK17" s="279" t="s">
        <v>49</v>
      </c>
      <c r="AL17" s="279">
        <v>371</v>
      </c>
      <c r="AM17" s="279" t="s">
        <v>49</v>
      </c>
      <c r="AN17" s="279" t="s">
        <v>49</v>
      </c>
      <c r="AO17" s="279">
        <v>0</v>
      </c>
      <c r="AP17" s="279" t="s">
        <v>49</v>
      </c>
      <c r="AQ17" s="279">
        <v>0</v>
      </c>
      <c r="AR17" s="279" t="s">
        <v>49</v>
      </c>
      <c r="AS17" s="279">
        <v>0</v>
      </c>
      <c r="AT17" s="279">
        <f t="shared" si="21"/>
        <v>0</v>
      </c>
      <c r="AU17" s="279">
        <v>0</v>
      </c>
      <c r="AV17" s="279">
        <v>0</v>
      </c>
      <c r="AW17" s="279">
        <v>0</v>
      </c>
      <c r="AX17" s="279">
        <v>0</v>
      </c>
      <c r="AY17" s="279">
        <v>0</v>
      </c>
      <c r="AZ17" s="279">
        <v>0</v>
      </c>
      <c r="BA17" s="279">
        <v>0</v>
      </c>
      <c r="BB17" s="279">
        <v>0</v>
      </c>
      <c r="BC17" s="279">
        <v>0</v>
      </c>
      <c r="BD17" s="279">
        <v>0</v>
      </c>
      <c r="BE17" s="279" t="s">
        <v>49</v>
      </c>
      <c r="BF17" s="279" t="s">
        <v>49</v>
      </c>
      <c r="BG17" s="279" t="s">
        <v>49</v>
      </c>
      <c r="BH17" s="279" t="s">
        <v>49</v>
      </c>
      <c r="BI17" s="279" t="s">
        <v>49</v>
      </c>
      <c r="BJ17" s="279" t="s">
        <v>49</v>
      </c>
      <c r="BK17" s="279" t="s">
        <v>49</v>
      </c>
      <c r="BL17" s="279" t="s">
        <v>49</v>
      </c>
      <c r="BM17" s="279" t="s">
        <v>49</v>
      </c>
      <c r="BN17" s="279">
        <v>0</v>
      </c>
      <c r="BO17" s="279">
        <f t="shared" si="22"/>
        <v>0</v>
      </c>
      <c r="BP17" s="279">
        <v>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>
        <v>0</v>
      </c>
      <c r="CA17" s="279">
        <v>0</v>
      </c>
      <c r="CB17" s="279" t="s">
        <v>49</v>
      </c>
      <c r="CC17" s="279" t="s">
        <v>49</v>
      </c>
      <c r="CD17" s="279" t="s">
        <v>49</v>
      </c>
      <c r="CE17" s="279" t="s">
        <v>49</v>
      </c>
      <c r="CF17" s="279" t="s">
        <v>49</v>
      </c>
      <c r="CG17" s="279" t="s">
        <v>49</v>
      </c>
      <c r="CH17" s="279" t="s">
        <v>49</v>
      </c>
      <c r="CI17" s="279">
        <v>0</v>
      </c>
      <c r="CJ17" s="279">
        <f t="shared" si="23"/>
        <v>0</v>
      </c>
      <c r="CK17" s="279">
        <v>0</v>
      </c>
      <c r="CL17" s="279">
        <v>0</v>
      </c>
      <c r="CM17" s="279">
        <v>0</v>
      </c>
      <c r="CN17" s="279">
        <v>0</v>
      </c>
      <c r="CO17" s="279">
        <v>0</v>
      </c>
      <c r="CP17" s="279">
        <v>0</v>
      </c>
      <c r="CQ17" s="279">
        <v>0</v>
      </c>
      <c r="CR17" s="279">
        <v>0</v>
      </c>
      <c r="CS17" s="279">
        <v>0</v>
      </c>
      <c r="CT17" s="279">
        <v>0</v>
      </c>
      <c r="CU17" s="279">
        <v>0</v>
      </c>
      <c r="CV17" s="279">
        <v>0</v>
      </c>
      <c r="CW17" s="279" t="s">
        <v>49</v>
      </c>
      <c r="CX17" s="279" t="s">
        <v>49</v>
      </c>
      <c r="CY17" s="279" t="s">
        <v>49</v>
      </c>
      <c r="CZ17" s="279" t="s">
        <v>49</v>
      </c>
      <c r="DA17" s="279" t="s">
        <v>49</v>
      </c>
      <c r="DB17" s="279" t="s">
        <v>49</v>
      </c>
      <c r="DC17" s="279" t="s">
        <v>49</v>
      </c>
      <c r="DD17" s="279">
        <v>0</v>
      </c>
      <c r="DE17" s="279">
        <f t="shared" si="24"/>
        <v>0</v>
      </c>
      <c r="DF17" s="279">
        <v>0</v>
      </c>
      <c r="DG17" s="279">
        <v>0</v>
      </c>
      <c r="DH17" s="279">
        <v>0</v>
      </c>
      <c r="DI17" s="279">
        <v>0</v>
      </c>
      <c r="DJ17" s="279">
        <v>0</v>
      </c>
      <c r="DK17" s="279">
        <v>0</v>
      </c>
      <c r="DL17" s="279">
        <v>0</v>
      </c>
      <c r="DM17" s="279">
        <v>0</v>
      </c>
      <c r="DN17" s="279">
        <v>0</v>
      </c>
      <c r="DO17" s="279">
        <v>0</v>
      </c>
      <c r="DP17" s="279">
        <v>0</v>
      </c>
      <c r="DQ17" s="279">
        <v>0</v>
      </c>
      <c r="DR17" s="279" t="s">
        <v>49</v>
      </c>
      <c r="DS17" s="279" t="s">
        <v>49</v>
      </c>
      <c r="DT17" s="279">
        <v>0</v>
      </c>
      <c r="DU17" s="279" t="s">
        <v>49</v>
      </c>
      <c r="DV17" s="279" t="s">
        <v>49</v>
      </c>
      <c r="DW17" s="279" t="s">
        <v>49</v>
      </c>
      <c r="DX17" s="279" t="s">
        <v>49</v>
      </c>
      <c r="DY17" s="279">
        <v>0</v>
      </c>
      <c r="DZ17" s="279">
        <f t="shared" si="25"/>
        <v>0</v>
      </c>
      <c r="EA17" s="279">
        <v>0</v>
      </c>
      <c r="EB17" s="279">
        <v>0</v>
      </c>
      <c r="EC17" s="279">
        <v>0</v>
      </c>
      <c r="ED17" s="279">
        <v>0</v>
      </c>
      <c r="EE17" s="279">
        <v>0</v>
      </c>
      <c r="EF17" s="279">
        <v>0</v>
      </c>
      <c r="EG17" s="279">
        <v>0</v>
      </c>
      <c r="EH17" s="279">
        <v>0</v>
      </c>
      <c r="EI17" s="279">
        <v>0</v>
      </c>
      <c r="EJ17" s="279">
        <v>0</v>
      </c>
      <c r="EK17" s="279" t="s">
        <v>49</v>
      </c>
      <c r="EL17" s="279" t="s">
        <v>49</v>
      </c>
      <c r="EM17" s="279" t="s">
        <v>49</v>
      </c>
      <c r="EN17" s="279">
        <v>0</v>
      </c>
      <c r="EO17" s="279">
        <v>0</v>
      </c>
      <c r="EP17" s="279" t="s">
        <v>49</v>
      </c>
      <c r="EQ17" s="279" t="s">
        <v>49</v>
      </c>
      <c r="ER17" s="279" t="s">
        <v>49</v>
      </c>
      <c r="ES17" s="279">
        <v>0</v>
      </c>
      <c r="ET17" s="279">
        <v>0</v>
      </c>
      <c r="EU17" s="279">
        <f t="shared" si="26"/>
        <v>1177</v>
      </c>
      <c r="EV17" s="279">
        <v>0</v>
      </c>
      <c r="EW17" s="279">
        <v>0</v>
      </c>
      <c r="EX17" s="279">
        <v>0</v>
      </c>
      <c r="EY17" s="279">
        <v>348</v>
      </c>
      <c r="EZ17" s="279">
        <v>675</v>
      </c>
      <c r="FA17" s="279">
        <v>72</v>
      </c>
      <c r="FB17" s="279">
        <v>18</v>
      </c>
      <c r="FC17" s="279">
        <v>0</v>
      </c>
      <c r="FD17" s="279">
        <v>0</v>
      </c>
      <c r="FE17" s="279">
        <v>0</v>
      </c>
      <c r="FF17" s="279">
        <v>0</v>
      </c>
      <c r="FG17" s="279">
        <v>0</v>
      </c>
      <c r="FH17" s="279" t="s">
        <v>49</v>
      </c>
      <c r="FI17" s="279" t="s">
        <v>49</v>
      </c>
      <c r="FJ17" s="279" t="s">
        <v>49</v>
      </c>
      <c r="FK17" s="279">
        <v>0</v>
      </c>
      <c r="FL17" s="279">
        <v>0</v>
      </c>
      <c r="FM17" s="279">
        <v>0</v>
      </c>
      <c r="FN17" s="279">
        <v>0</v>
      </c>
      <c r="FO17" s="279">
        <v>64</v>
      </c>
    </row>
    <row r="18" spans="1:171" s="275" customFormat="1" ht="12" customHeight="1">
      <c r="A18" s="270" t="s">
        <v>502</v>
      </c>
      <c r="B18" s="271" t="s">
        <v>524</v>
      </c>
      <c r="C18" s="270" t="s">
        <v>525</v>
      </c>
      <c r="D18" s="279">
        <f>SUM(Y18,AT18,BO18,CJ18,DE18,DZ18,EU18)</f>
        <v>2168</v>
      </c>
      <c r="E18" s="279">
        <f t="shared" si="0"/>
        <v>1035</v>
      </c>
      <c r="F18" s="279">
        <f t="shared" si="1"/>
        <v>0</v>
      </c>
      <c r="G18" s="279">
        <f t="shared" si="2"/>
        <v>0</v>
      </c>
      <c r="H18" s="279">
        <f t="shared" si="3"/>
        <v>226</v>
      </c>
      <c r="I18" s="279">
        <f t="shared" si="4"/>
        <v>252</v>
      </c>
      <c r="J18" s="279">
        <f t="shared" si="5"/>
        <v>75</v>
      </c>
      <c r="K18" s="279">
        <f t="shared" si="6"/>
        <v>10</v>
      </c>
      <c r="L18" s="279">
        <f t="shared" si="7"/>
        <v>0</v>
      </c>
      <c r="M18" s="279">
        <f t="shared" si="8"/>
        <v>0</v>
      </c>
      <c r="N18" s="279">
        <f t="shared" si="9"/>
        <v>175</v>
      </c>
      <c r="O18" s="279">
        <f t="shared" si="10"/>
        <v>0</v>
      </c>
      <c r="P18" s="279">
        <f t="shared" si="11"/>
        <v>0</v>
      </c>
      <c r="Q18" s="279">
        <f t="shared" si="12"/>
        <v>0</v>
      </c>
      <c r="R18" s="279">
        <f t="shared" si="13"/>
        <v>0</v>
      </c>
      <c r="S18" s="279">
        <f t="shared" si="14"/>
        <v>0</v>
      </c>
      <c r="T18" s="279">
        <f t="shared" si="15"/>
        <v>0</v>
      </c>
      <c r="U18" s="279">
        <f t="shared" si="16"/>
        <v>0</v>
      </c>
      <c r="V18" s="279">
        <f t="shared" si="17"/>
        <v>0</v>
      </c>
      <c r="W18" s="279">
        <f t="shared" si="18"/>
        <v>0</v>
      </c>
      <c r="X18" s="279">
        <f t="shared" si="19"/>
        <v>395</v>
      </c>
      <c r="Y18" s="279">
        <f t="shared" si="20"/>
        <v>0</v>
      </c>
      <c r="Z18" s="279">
        <v>0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49</v>
      </c>
      <c r="AK18" s="279" t="s">
        <v>49</v>
      </c>
      <c r="AL18" s="279">
        <v>0</v>
      </c>
      <c r="AM18" s="279" t="s">
        <v>49</v>
      </c>
      <c r="AN18" s="279" t="s">
        <v>49</v>
      </c>
      <c r="AO18" s="279">
        <v>0</v>
      </c>
      <c r="AP18" s="279" t="s">
        <v>49</v>
      </c>
      <c r="AQ18" s="279">
        <v>0</v>
      </c>
      <c r="AR18" s="279" t="s">
        <v>49</v>
      </c>
      <c r="AS18" s="279">
        <v>0</v>
      </c>
      <c r="AT18" s="279">
        <f t="shared" si="21"/>
        <v>0</v>
      </c>
      <c r="AU18" s="279">
        <v>0</v>
      </c>
      <c r="AV18" s="279">
        <v>0</v>
      </c>
      <c r="AW18" s="279">
        <v>0</v>
      </c>
      <c r="AX18" s="279">
        <v>0</v>
      </c>
      <c r="AY18" s="279">
        <v>0</v>
      </c>
      <c r="AZ18" s="279">
        <v>0</v>
      </c>
      <c r="BA18" s="279">
        <v>0</v>
      </c>
      <c r="BB18" s="279">
        <v>0</v>
      </c>
      <c r="BC18" s="279">
        <v>0</v>
      </c>
      <c r="BD18" s="279">
        <v>0</v>
      </c>
      <c r="BE18" s="279" t="s">
        <v>49</v>
      </c>
      <c r="BF18" s="279" t="s">
        <v>49</v>
      </c>
      <c r="BG18" s="279" t="s">
        <v>49</v>
      </c>
      <c r="BH18" s="279" t="s">
        <v>49</v>
      </c>
      <c r="BI18" s="279" t="s">
        <v>49</v>
      </c>
      <c r="BJ18" s="279" t="s">
        <v>49</v>
      </c>
      <c r="BK18" s="279" t="s">
        <v>49</v>
      </c>
      <c r="BL18" s="279" t="s">
        <v>49</v>
      </c>
      <c r="BM18" s="279" t="s">
        <v>49</v>
      </c>
      <c r="BN18" s="279">
        <v>0</v>
      </c>
      <c r="BO18" s="279">
        <f t="shared" si="22"/>
        <v>0</v>
      </c>
      <c r="BP18" s="279">
        <v>0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>
        <v>0</v>
      </c>
      <c r="CA18" s="279">
        <v>0</v>
      </c>
      <c r="CB18" s="279" t="s">
        <v>49</v>
      </c>
      <c r="CC18" s="279" t="s">
        <v>49</v>
      </c>
      <c r="CD18" s="279" t="s">
        <v>49</v>
      </c>
      <c r="CE18" s="279" t="s">
        <v>49</v>
      </c>
      <c r="CF18" s="279" t="s">
        <v>49</v>
      </c>
      <c r="CG18" s="279" t="s">
        <v>49</v>
      </c>
      <c r="CH18" s="279" t="s">
        <v>49</v>
      </c>
      <c r="CI18" s="279">
        <v>0</v>
      </c>
      <c r="CJ18" s="279">
        <f t="shared" si="23"/>
        <v>0</v>
      </c>
      <c r="CK18" s="279">
        <v>0</v>
      </c>
      <c r="CL18" s="279">
        <v>0</v>
      </c>
      <c r="CM18" s="279">
        <v>0</v>
      </c>
      <c r="CN18" s="279">
        <v>0</v>
      </c>
      <c r="CO18" s="279">
        <v>0</v>
      </c>
      <c r="CP18" s="279">
        <v>0</v>
      </c>
      <c r="CQ18" s="279">
        <v>0</v>
      </c>
      <c r="CR18" s="279">
        <v>0</v>
      </c>
      <c r="CS18" s="279">
        <v>0</v>
      </c>
      <c r="CT18" s="279">
        <v>0</v>
      </c>
      <c r="CU18" s="279">
        <v>0</v>
      </c>
      <c r="CV18" s="279">
        <v>0</v>
      </c>
      <c r="CW18" s="279" t="s">
        <v>49</v>
      </c>
      <c r="CX18" s="279" t="s">
        <v>49</v>
      </c>
      <c r="CY18" s="279" t="s">
        <v>49</v>
      </c>
      <c r="CZ18" s="279" t="s">
        <v>49</v>
      </c>
      <c r="DA18" s="279" t="s">
        <v>49</v>
      </c>
      <c r="DB18" s="279" t="s">
        <v>49</v>
      </c>
      <c r="DC18" s="279" t="s">
        <v>49</v>
      </c>
      <c r="DD18" s="279">
        <v>0</v>
      </c>
      <c r="DE18" s="279">
        <f t="shared" si="24"/>
        <v>0</v>
      </c>
      <c r="DF18" s="279">
        <v>0</v>
      </c>
      <c r="DG18" s="279">
        <v>0</v>
      </c>
      <c r="DH18" s="279">
        <v>0</v>
      </c>
      <c r="DI18" s="279">
        <v>0</v>
      </c>
      <c r="DJ18" s="279">
        <v>0</v>
      </c>
      <c r="DK18" s="279">
        <v>0</v>
      </c>
      <c r="DL18" s="279">
        <v>0</v>
      </c>
      <c r="DM18" s="279">
        <v>0</v>
      </c>
      <c r="DN18" s="279">
        <v>0</v>
      </c>
      <c r="DO18" s="279">
        <v>0</v>
      </c>
      <c r="DP18" s="279">
        <v>0</v>
      </c>
      <c r="DQ18" s="279">
        <v>0</v>
      </c>
      <c r="DR18" s="279" t="s">
        <v>49</v>
      </c>
      <c r="DS18" s="279" t="s">
        <v>49</v>
      </c>
      <c r="DT18" s="279">
        <v>0</v>
      </c>
      <c r="DU18" s="279" t="s">
        <v>49</v>
      </c>
      <c r="DV18" s="279" t="s">
        <v>49</v>
      </c>
      <c r="DW18" s="279" t="s">
        <v>49</v>
      </c>
      <c r="DX18" s="279" t="s">
        <v>49</v>
      </c>
      <c r="DY18" s="279">
        <v>0</v>
      </c>
      <c r="DZ18" s="279">
        <f t="shared" si="25"/>
        <v>0</v>
      </c>
      <c r="EA18" s="279">
        <v>0</v>
      </c>
      <c r="EB18" s="279">
        <v>0</v>
      </c>
      <c r="EC18" s="279">
        <v>0</v>
      </c>
      <c r="ED18" s="279">
        <v>0</v>
      </c>
      <c r="EE18" s="279">
        <v>0</v>
      </c>
      <c r="EF18" s="279">
        <v>0</v>
      </c>
      <c r="EG18" s="279">
        <v>0</v>
      </c>
      <c r="EH18" s="279">
        <v>0</v>
      </c>
      <c r="EI18" s="279">
        <v>0</v>
      </c>
      <c r="EJ18" s="279">
        <v>0</v>
      </c>
      <c r="EK18" s="279" t="s">
        <v>49</v>
      </c>
      <c r="EL18" s="279" t="s">
        <v>49</v>
      </c>
      <c r="EM18" s="279" t="s">
        <v>49</v>
      </c>
      <c r="EN18" s="279">
        <v>0</v>
      </c>
      <c r="EO18" s="279">
        <v>0</v>
      </c>
      <c r="EP18" s="279" t="s">
        <v>49</v>
      </c>
      <c r="EQ18" s="279" t="s">
        <v>49</v>
      </c>
      <c r="ER18" s="279" t="s">
        <v>49</v>
      </c>
      <c r="ES18" s="279">
        <v>0</v>
      </c>
      <c r="ET18" s="279">
        <v>0</v>
      </c>
      <c r="EU18" s="279">
        <f t="shared" si="26"/>
        <v>2168</v>
      </c>
      <c r="EV18" s="279">
        <v>1035</v>
      </c>
      <c r="EW18" s="279">
        <v>0</v>
      </c>
      <c r="EX18" s="279">
        <v>0</v>
      </c>
      <c r="EY18" s="279">
        <v>226</v>
      </c>
      <c r="EZ18" s="279">
        <v>252</v>
      </c>
      <c r="FA18" s="279">
        <v>75</v>
      </c>
      <c r="FB18" s="279">
        <v>10</v>
      </c>
      <c r="FC18" s="279">
        <v>0</v>
      </c>
      <c r="FD18" s="279">
        <v>0</v>
      </c>
      <c r="FE18" s="279">
        <v>175</v>
      </c>
      <c r="FF18" s="279">
        <v>0</v>
      </c>
      <c r="FG18" s="279">
        <v>0</v>
      </c>
      <c r="FH18" s="279" t="s">
        <v>49</v>
      </c>
      <c r="FI18" s="279" t="s">
        <v>49</v>
      </c>
      <c r="FJ18" s="279" t="s">
        <v>49</v>
      </c>
      <c r="FK18" s="279">
        <v>0</v>
      </c>
      <c r="FL18" s="279">
        <v>0</v>
      </c>
      <c r="FM18" s="279">
        <v>0</v>
      </c>
      <c r="FN18" s="279">
        <v>0</v>
      </c>
      <c r="FO18" s="279">
        <v>395</v>
      </c>
    </row>
    <row r="19" spans="1:171" s="275" customFormat="1" ht="12" customHeight="1">
      <c r="A19" s="270" t="s">
        <v>502</v>
      </c>
      <c r="B19" s="271" t="s">
        <v>526</v>
      </c>
      <c r="C19" s="270" t="s">
        <v>527</v>
      </c>
      <c r="D19" s="279">
        <f>SUM(Y19,AT19,BO19,CJ19,DE19,DZ19,EU19)</f>
        <v>745</v>
      </c>
      <c r="E19" s="279">
        <f t="shared" si="0"/>
        <v>0</v>
      </c>
      <c r="F19" s="279">
        <f t="shared" si="1"/>
        <v>0</v>
      </c>
      <c r="G19" s="279">
        <f t="shared" si="2"/>
        <v>0</v>
      </c>
      <c r="H19" s="279">
        <f t="shared" si="3"/>
        <v>201</v>
      </c>
      <c r="I19" s="279">
        <f t="shared" si="4"/>
        <v>405</v>
      </c>
      <c r="J19" s="279">
        <f t="shared" si="5"/>
        <v>130</v>
      </c>
      <c r="K19" s="279">
        <f t="shared" si="6"/>
        <v>0</v>
      </c>
      <c r="L19" s="279">
        <f t="shared" si="7"/>
        <v>0</v>
      </c>
      <c r="M19" s="279">
        <f t="shared" si="8"/>
        <v>0</v>
      </c>
      <c r="N19" s="279">
        <f t="shared" si="9"/>
        <v>0</v>
      </c>
      <c r="O19" s="279">
        <f t="shared" si="10"/>
        <v>0</v>
      </c>
      <c r="P19" s="279">
        <f t="shared" si="11"/>
        <v>0</v>
      </c>
      <c r="Q19" s="279">
        <f t="shared" si="12"/>
        <v>0</v>
      </c>
      <c r="R19" s="279">
        <f t="shared" si="13"/>
        <v>0</v>
      </c>
      <c r="S19" s="279">
        <f t="shared" si="14"/>
        <v>0</v>
      </c>
      <c r="T19" s="279">
        <f t="shared" si="15"/>
        <v>0</v>
      </c>
      <c r="U19" s="279">
        <f t="shared" si="16"/>
        <v>0</v>
      </c>
      <c r="V19" s="279">
        <f t="shared" si="17"/>
        <v>0</v>
      </c>
      <c r="W19" s="279">
        <f t="shared" si="18"/>
        <v>0</v>
      </c>
      <c r="X19" s="279">
        <f t="shared" si="19"/>
        <v>9</v>
      </c>
      <c r="Y19" s="279">
        <f t="shared" si="20"/>
        <v>0</v>
      </c>
      <c r="Z19" s="279">
        <v>0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49</v>
      </c>
      <c r="AK19" s="279" t="s">
        <v>49</v>
      </c>
      <c r="AL19" s="279">
        <v>0</v>
      </c>
      <c r="AM19" s="279" t="s">
        <v>49</v>
      </c>
      <c r="AN19" s="279" t="s">
        <v>49</v>
      </c>
      <c r="AO19" s="279">
        <v>0</v>
      </c>
      <c r="AP19" s="279" t="s">
        <v>49</v>
      </c>
      <c r="AQ19" s="279">
        <v>0</v>
      </c>
      <c r="AR19" s="279" t="s">
        <v>49</v>
      </c>
      <c r="AS19" s="279">
        <v>0</v>
      </c>
      <c r="AT19" s="279">
        <f t="shared" si="21"/>
        <v>0</v>
      </c>
      <c r="AU19" s="279">
        <v>0</v>
      </c>
      <c r="AV19" s="279">
        <v>0</v>
      </c>
      <c r="AW19" s="279">
        <v>0</v>
      </c>
      <c r="AX19" s="279">
        <v>0</v>
      </c>
      <c r="AY19" s="279">
        <v>0</v>
      </c>
      <c r="AZ19" s="279">
        <v>0</v>
      </c>
      <c r="BA19" s="279">
        <v>0</v>
      </c>
      <c r="BB19" s="279">
        <v>0</v>
      </c>
      <c r="BC19" s="279">
        <v>0</v>
      </c>
      <c r="BD19" s="279">
        <v>0</v>
      </c>
      <c r="BE19" s="279" t="s">
        <v>49</v>
      </c>
      <c r="BF19" s="279" t="s">
        <v>49</v>
      </c>
      <c r="BG19" s="279" t="s">
        <v>49</v>
      </c>
      <c r="BH19" s="279" t="s">
        <v>49</v>
      </c>
      <c r="BI19" s="279" t="s">
        <v>49</v>
      </c>
      <c r="BJ19" s="279" t="s">
        <v>49</v>
      </c>
      <c r="BK19" s="279" t="s">
        <v>49</v>
      </c>
      <c r="BL19" s="279" t="s">
        <v>49</v>
      </c>
      <c r="BM19" s="279" t="s">
        <v>49</v>
      </c>
      <c r="BN19" s="279">
        <v>0</v>
      </c>
      <c r="BO19" s="279">
        <f t="shared" si="22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>
        <v>0</v>
      </c>
      <c r="CA19" s="279">
        <v>0</v>
      </c>
      <c r="CB19" s="279" t="s">
        <v>49</v>
      </c>
      <c r="CC19" s="279" t="s">
        <v>49</v>
      </c>
      <c r="CD19" s="279" t="s">
        <v>49</v>
      </c>
      <c r="CE19" s="279" t="s">
        <v>49</v>
      </c>
      <c r="CF19" s="279" t="s">
        <v>49</v>
      </c>
      <c r="CG19" s="279" t="s">
        <v>49</v>
      </c>
      <c r="CH19" s="279" t="s">
        <v>49</v>
      </c>
      <c r="CI19" s="279">
        <v>0</v>
      </c>
      <c r="CJ19" s="279">
        <f t="shared" si="23"/>
        <v>0</v>
      </c>
      <c r="CK19" s="279">
        <v>0</v>
      </c>
      <c r="CL19" s="279">
        <v>0</v>
      </c>
      <c r="CM19" s="279">
        <v>0</v>
      </c>
      <c r="CN19" s="279">
        <v>0</v>
      </c>
      <c r="CO19" s="279">
        <v>0</v>
      </c>
      <c r="CP19" s="279">
        <v>0</v>
      </c>
      <c r="CQ19" s="279">
        <v>0</v>
      </c>
      <c r="CR19" s="279">
        <v>0</v>
      </c>
      <c r="CS19" s="279">
        <v>0</v>
      </c>
      <c r="CT19" s="279">
        <v>0</v>
      </c>
      <c r="CU19" s="279">
        <v>0</v>
      </c>
      <c r="CV19" s="279">
        <v>0</v>
      </c>
      <c r="CW19" s="279" t="s">
        <v>49</v>
      </c>
      <c r="CX19" s="279" t="s">
        <v>49</v>
      </c>
      <c r="CY19" s="279" t="s">
        <v>49</v>
      </c>
      <c r="CZ19" s="279" t="s">
        <v>49</v>
      </c>
      <c r="DA19" s="279" t="s">
        <v>49</v>
      </c>
      <c r="DB19" s="279" t="s">
        <v>49</v>
      </c>
      <c r="DC19" s="279" t="s">
        <v>49</v>
      </c>
      <c r="DD19" s="279">
        <v>0</v>
      </c>
      <c r="DE19" s="279">
        <f t="shared" si="24"/>
        <v>0</v>
      </c>
      <c r="DF19" s="279">
        <v>0</v>
      </c>
      <c r="DG19" s="279">
        <v>0</v>
      </c>
      <c r="DH19" s="279">
        <v>0</v>
      </c>
      <c r="DI19" s="279">
        <v>0</v>
      </c>
      <c r="DJ19" s="279">
        <v>0</v>
      </c>
      <c r="DK19" s="279">
        <v>0</v>
      </c>
      <c r="DL19" s="279">
        <v>0</v>
      </c>
      <c r="DM19" s="279">
        <v>0</v>
      </c>
      <c r="DN19" s="279">
        <v>0</v>
      </c>
      <c r="DO19" s="279">
        <v>0</v>
      </c>
      <c r="DP19" s="279">
        <v>0</v>
      </c>
      <c r="DQ19" s="279">
        <v>0</v>
      </c>
      <c r="DR19" s="279" t="s">
        <v>49</v>
      </c>
      <c r="DS19" s="279" t="s">
        <v>49</v>
      </c>
      <c r="DT19" s="279">
        <v>0</v>
      </c>
      <c r="DU19" s="279" t="s">
        <v>49</v>
      </c>
      <c r="DV19" s="279" t="s">
        <v>49</v>
      </c>
      <c r="DW19" s="279" t="s">
        <v>49</v>
      </c>
      <c r="DX19" s="279" t="s">
        <v>49</v>
      </c>
      <c r="DY19" s="279">
        <v>0</v>
      </c>
      <c r="DZ19" s="279">
        <f t="shared" si="25"/>
        <v>0</v>
      </c>
      <c r="EA19" s="279">
        <v>0</v>
      </c>
      <c r="EB19" s="279">
        <v>0</v>
      </c>
      <c r="EC19" s="279">
        <v>0</v>
      </c>
      <c r="ED19" s="279">
        <v>0</v>
      </c>
      <c r="EE19" s="279">
        <v>0</v>
      </c>
      <c r="EF19" s="279">
        <v>0</v>
      </c>
      <c r="EG19" s="279">
        <v>0</v>
      </c>
      <c r="EH19" s="279">
        <v>0</v>
      </c>
      <c r="EI19" s="279">
        <v>0</v>
      </c>
      <c r="EJ19" s="279">
        <v>0</v>
      </c>
      <c r="EK19" s="279" t="s">
        <v>49</v>
      </c>
      <c r="EL19" s="279" t="s">
        <v>49</v>
      </c>
      <c r="EM19" s="279" t="s">
        <v>49</v>
      </c>
      <c r="EN19" s="279">
        <v>0</v>
      </c>
      <c r="EO19" s="279">
        <v>0</v>
      </c>
      <c r="EP19" s="279" t="s">
        <v>49</v>
      </c>
      <c r="EQ19" s="279" t="s">
        <v>49</v>
      </c>
      <c r="ER19" s="279" t="s">
        <v>49</v>
      </c>
      <c r="ES19" s="279">
        <v>0</v>
      </c>
      <c r="ET19" s="279">
        <v>0</v>
      </c>
      <c r="EU19" s="279">
        <f t="shared" si="26"/>
        <v>745</v>
      </c>
      <c r="EV19" s="279">
        <v>0</v>
      </c>
      <c r="EW19" s="279">
        <v>0</v>
      </c>
      <c r="EX19" s="279">
        <v>0</v>
      </c>
      <c r="EY19" s="279">
        <v>201</v>
      </c>
      <c r="EZ19" s="279">
        <v>405</v>
      </c>
      <c r="FA19" s="279">
        <v>130</v>
      </c>
      <c r="FB19" s="279">
        <v>0</v>
      </c>
      <c r="FC19" s="279">
        <v>0</v>
      </c>
      <c r="FD19" s="279">
        <v>0</v>
      </c>
      <c r="FE19" s="279">
        <v>0</v>
      </c>
      <c r="FF19" s="279">
        <v>0</v>
      </c>
      <c r="FG19" s="279">
        <v>0</v>
      </c>
      <c r="FH19" s="279" t="s">
        <v>49</v>
      </c>
      <c r="FI19" s="279" t="s">
        <v>49</v>
      </c>
      <c r="FJ19" s="279" t="s">
        <v>49</v>
      </c>
      <c r="FK19" s="279">
        <v>0</v>
      </c>
      <c r="FL19" s="279">
        <v>0</v>
      </c>
      <c r="FM19" s="279">
        <v>0</v>
      </c>
      <c r="FN19" s="279">
        <v>0</v>
      </c>
      <c r="FO19" s="279">
        <v>9</v>
      </c>
    </row>
    <row r="20" spans="1:171" s="275" customFormat="1" ht="12" customHeight="1">
      <c r="A20" s="270" t="s">
        <v>502</v>
      </c>
      <c r="B20" s="271" t="s">
        <v>528</v>
      </c>
      <c r="C20" s="270" t="s">
        <v>529</v>
      </c>
      <c r="D20" s="279">
        <f>SUM(Y20,AT20,BO20,CJ20,DE20,DZ20,EU20)</f>
        <v>4038</v>
      </c>
      <c r="E20" s="279">
        <f t="shared" si="0"/>
        <v>158</v>
      </c>
      <c r="F20" s="279">
        <f t="shared" si="1"/>
        <v>1</v>
      </c>
      <c r="G20" s="279">
        <f t="shared" si="2"/>
        <v>0</v>
      </c>
      <c r="H20" s="279">
        <f t="shared" si="3"/>
        <v>1213</v>
      </c>
      <c r="I20" s="279">
        <f t="shared" si="4"/>
        <v>527</v>
      </c>
      <c r="J20" s="279">
        <f t="shared" si="5"/>
        <v>95</v>
      </c>
      <c r="K20" s="279">
        <f t="shared" si="6"/>
        <v>2</v>
      </c>
      <c r="L20" s="279">
        <f t="shared" si="7"/>
        <v>0</v>
      </c>
      <c r="M20" s="279">
        <f t="shared" si="8"/>
        <v>0</v>
      </c>
      <c r="N20" s="279">
        <f t="shared" si="9"/>
        <v>0</v>
      </c>
      <c r="O20" s="279">
        <f t="shared" si="10"/>
        <v>0</v>
      </c>
      <c r="P20" s="279">
        <f t="shared" si="11"/>
        <v>0</v>
      </c>
      <c r="Q20" s="279">
        <f t="shared" si="12"/>
        <v>2042</v>
      </c>
      <c r="R20" s="279">
        <f t="shared" si="13"/>
        <v>0</v>
      </c>
      <c r="S20" s="279">
        <f t="shared" si="14"/>
        <v>0</v>
      </c>
      <c r="T20" s="279">
        <f t="shared" si="15"/>
        <v>0</v>
      </c>
      <c r="U20" s="279">
        <f t="shared" si="16"/>
        <v>0</v>
      </c>
      <c r="V20" s="279">
        <f t="shared" si="17"/>
        <v>0</v>
      </c>
      <c r="W20" s="279">
        <f t="shared" si="18"/>
        <v>0</v>
      </c>
      <c r="X20" s="279">
        <f t="shared" si="19"/>
        <v>0</v>
      </c>
      <c r="Y20" s="279">
        <f t="shared" si="20"/>
        <v>2716</v>
      </c>
      <c r="Z20" s="279">
        <v>0</v>
      </c>
      <c r="AA20" s="279">
        <v>0</v>
      </c>
      <c r="AB20" s="279">
        <v>0</v>
      </c>
      <c r="AC20" s="279">
        <v>674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49</v>
      </c>
      <c r="AK20" s="279" t="s">
        <v>49</v>
      </c>
      <c r="AL20" s="279">
        <v>2042</v>
      </c>
      <c r="AM20" s="279" t="s">
        <v>49</v>
      </c>
      <c r="AN20" s="279" t="s">
        <v>49</v>
      </c>
      <c r="AO20" s="279">
        <v>0</v>
      </c>
      <c r="AP20" s="279" t="s">
        <v>49</v>
      </c>
      <c r="AQ20" s="279">
        <v>0</v>
      </c>
      <c r="AR20" s="279" t="s">
        <v>49</v>
      </c>
      <c r="AS20" s="279">
        <v>0</v>
      </c>
      <c r="AT20" s="279">
        <f t="shared" si="21"/>
        <v>756</v>
      </c>
      <c r="AU20" s="279">
        <v>0</v>
      </c>
      <c r="AV20" s="279">
        <v>0</v>
      </c>
      <c r="AW20" s="279">
        <v>0</v>
      </c>
      <c r="AX20" s="279">
        <v>496</v>
      </c>
      <c r="AY20" s="279">
        <v>260</v>
      </c>
      <c r="AZ20" s="279">
        <v>0</v>
      </c>
      <c r="BA20" s="279">
        <v>0</v>
      </c>
      <c r="BB20" s="279">
        <v>0</v>
      </c>
      <c r="BC20" s="279">
        <v>0</v>
      </c>
      <c r="BD20" s="279">
        <v>0</v>
      </c>
      <c r="BE20" s="279" t="s">
        <v>49</v>
      </c>
      <c r="BF20" s="279" t="s">
        <v>49</v>
      </c>
      <c r="BG20" s="279" t="s">
        <v>49</v>
      </c>
      <c r="BH20" s="279" t="s">
        <v>49</v>
      </c>
      <c r="BI20" s="279" t="s">
        <v>49</v>
      </c>
      <c r="BJ20" s="279" t="s">
        <v>49</v>
      </c>
      <c r="BK20" s="279" t="s">
        <v>49</v>
      </c>
      <c r="BL20" s="279" t="s">
        <v>49</v>
      </c>
      <c r="BM20" s="279" t="s">
        <v>49</v>
      </c>
      <c r="BN20" s="279">
        <v>0</v>
      </c>
      <c r="BO20" s="279">
        <f t="shared" si="22"/>
        <v>0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>
        <v>0</v>
      </c>
      <c r="CA20" s="279">
        <v>0</v>
      </c>
      <c r="CB20" s="279" t="s">
        <v>49</v>
      </c>
      <c r="CC20" s="279" t="s">
        <v>49</v>
      </c>
      <c r="CD20" s="279" t="s">
        <v>49</v>
      </c>
      <c r="CE20" s="279" t="s">
        <v>49</v>
      </c>
      <c r="CF20" s="279" t="s">
        <v>49</v>
      </c>
      <c r="CG20" s="279" t="s">
        <v>49</v>
      </c>
      <c r="CH20" s="279" t="s">
        <v>49</v>
      </c>
      <c r="CI20" s="279">
        <v>0</v>
      </c>
      <c r="CJ20" s="279">
        <f t="shared" si="23"/>
        <v>0</v>
      </c>
      <c r="CK20" s="279">
        <v>0</v>
      </c>
      <c r="CL20" s="279">
        <v>0</v>
      </c>
      <c r="CM20" s="279">
        <v>0</v>
      </c>
      <c r="CN20" s="279">
        <v>0</v>
      </c>
      <c r="CO20" s="279">
        <v>0</v>
      </c>
      <c r="CP20" s="279">
        <v>0</v>
      </c>
      <c r="CQ20" s="279">
        <v>0</v>
      </c>
      <c r="CR20" s="279">
        <v>0</v>
      </c>
      <c r="CS20" s="279">
        <v>0</v>
      </c>
      <c r="CT20" s="279">
        <v>0</v>
      </c>
      <c r="CU20" s="279">
        <v>0</v>
      </c>
      <c r="CV20" s="279">
        <v>0</v>
      </c>
      <c r="CW20" s="279" t="s">
        <v>49</v>
      </c>
      <c r="CX20" s="279" t="s">
        <v>49</v>
      </c>
      <c r="CY20" s="279" t="s">
        <v>49</v>
      </c>
      <c r="CZ20" s="279" t="s">
        <v>49</v>
      </c>
      <c r="DA20" s="279" t="s">
        <v>49</v>
      </c>
      <c r="DB20" s="279" t="s">
        <v>49</v>
      </c>
      <c r="DC20" s="279" t="s">
        <v>49</v>
      </c>
      <c r="DD20" s="279">
        <v>0</v>
      </c>
      <c r="DE20" s="279">
        <f t="shared" si="24"/>
        <v>0</v>
      </c>
      <c r="DF20" s="279">
        <v>0</v>
      </c>
      <c r="DG20" s="279">
        <v>0</v>
      </c>
      <c r="DH20" s="279">
        <v>0</v>
      </c>
      <c r="DI20" s="279">
        <v>0</v>
      </c>
      <c r="DJ20" s="279">
        <v>0</v>
      </c>
      <c r="DK20" s="279">
        <v>0</v>
      </c>
      <c r="DL20" s="279">
        <v>0</v>
      </c>
      <c r="DM20" s="279">
        <v>0</v>
      </c>
      <c r="DN20" s="279">
        <v>0</v>
      </c>
      <c r="DO20" s="279">
        <v>0</v>
      </c>
      <c r="DP20" s="279">
        <v>0</v>
      </c>
      <c r="DQ20" s="279">
        <v>0</v>
      </c>
      <c r="DR20" s="279" t="s">
        <v>49</v>
      </c>
      <c r="DS20" s="279" t="s">
        <v>49</v>
      </c>
      <c r="DT20" s="279">
        <v>0</v>
      </c>
      <c r="DU20" s="279" t="s">
        <v>49</v>
      </c>
      <c r="DV20" s="279" t="s">
        <v>49</v>
      </c>
      <c r="DW20" s="279" t="s">
        <v>49</v>
      </c>
      <c r="DX20" s="279" t="s">
        <v>49</v>
      </c>
      <c r="DY20" s="279">
        <v>0</v>
      </c>
      <c r="DZ20" s="279">
        <f t="shared" si="25"/>
        <v>0</v>
      </c>
      <c r="EA20" s="279">
        <v>0</v>
      </c>
      <c r="EB20" s="279">
        <v>0</v>
      </c>
      <c r="EC20" s="279">
        <v>0</v>
      </c>
      <c r="ED20" s="279">
        <v>0</v>
      </c>
      <c r="EE20" s="279">
        <v>0</v>
      </c>
      <c r="EF20" s="279">
        <v>0</v>
      </c>
      <c r="EG20" s="279">
        <v>0</v>
      </c>
      <c r="EH20" s="279">
        <v>0</v>
      </c>
      <c r="EI20" s="279">
        <v>0</v>
      </c>
      <c r="EJ20" s="279">
        <v>0</v>
      </c>
      <c r="EK20" s="279" t="s">
        <v>49</v>
      </c>
      <c r="EL20" s="279" t="s">
        <v>49</v>
      </c>
      <c r="EM20" s="279" t="s">
        <v>49</v>
      </c>
      <c r="EN20" s="279">
        <v>0</v>
      </c>
      <c r="EO20" s="279">
        <v>0</v>
      </c>
      <c r="EP20" s="279" t="s">
        <v>49</v>
      </c>
      <c r="EQ20" s="279" t="s">
        <v>49</v>
      </c>
      <c r="ER20" s="279" t="s">
        <v>49</v>
      </c>
      <c r="ES20" s="279">
        <v>0</v>
      </c>
      <c r="ET20" s="279">
        <v>0</v>
      </c>
      <c r="EU20" s="279">
        <f t="shared" si="26"/>
        <v>566</v>
      </c>
      <c r="EV20" s="279">
        <v>158</v>
      </c>
      <c r="EW20" s="279">
        <v>1</v>
      </c>
      <c r="EX20" s="279">
        <v>0</v>
      </c>
      <c r="EY20" s="279">
        <v>43</v>
      </c>
      <c r="EZ20" s="279">
        <v>267</v>
      </c>
      <c r="FA20" s="279">
        <v>95</v>
      </c>
      <c r="FB20" s="279">
        <v>2</v>
      </c>
      <c r="FC20" s="279">
        <v>0</v>
      </c>
      <c r="FD20" s="279">
        <v>0</v>
      </c>
      <c r="FE20" s="279">
        <v>0</v>
      </c>
      <c r="FF20" s="279">
        <v>0</v>
      </c>
      <c r="FG20" s="279">
        <v>0</v>
      </c>
      <c r="FH20" s="279" t="s">
        <v>49</v>
      </c>
      <c r="FI20" s="279" t="s">
        <v>49</v>
      </c>
      <c r="FJ20" s="279" t="s">
        <v>49</v>
      </c>
      <c r="FK20" s="279">
        <v>0</v>
      </c>
      <c r="FL20" s="279">
        <v>0</v>
      </c>
      <c r="FM20" s="279">
        <v>0</v>
      </c>
      <c r="FN20" s="279">
        <v>0</v>
      </c>
      <c r="FO20" s="279">
        <v>0</v>
      </c>
    </row>
    <row r="21" spans="1:171" s="275" customFormat="1" ht="12" customHeight="1">
      <c r="A21" s="270" t="s">
        <v>502</v>
      </c>
      <c r="B21" s="271" t="s">
        <v>530</v>
      </c>
      <c r="C21" s="270" t="s">
        <v>531</v>
      </c>
      <c r="D21" s="279">
        <f>SUM(Y21,AT21,BO21,CJ21,DE21,DZ21,EU21)</f>
        <v>2675</v>
      </c>
      <c r="E21" s="279">
        <f t="shared" si="0"/>
        <v>0</v>
      </c>
      <c r="F21" s="279">
        <f t="shared" si="1"/>
        <v>0</v>
      </c>
      <c r="G21" s="279">
        <f t="shared" si="2"/>
        <v>0</v>
      </c>
      <c r="H21" s="279">
        <f t="shared" si="3"/>
        <v>682</v>
      </c>
      <c r="I21" s="279">
        <f t="shared" si="4"/>
        <v>823</v>
      </c>
      <c r="J21" s="279">
        <f t="shared" si="5"/>
        <v>0</v>
      </c>
      <c r="K21" s="279">
        <f t="shared" si="6"/>
        <v>0</v>
      </c>
      <c r="L21" s="279">
        <f t="shared" si="7"/>
        <v>0</v>
      </c>
      <c r="M21" s="279">
        <f t="shared" si="8"/>
        <v>0</v>
      </c>
      <c r="N21" s="279">
        <f t="shared" si="9"/>
        <v>0</v>
      </c>
      <c r="O21" s="279">
        <f t="shared" si="10"/>
        <v>3</v>
      </c>
      <c r="P21" s="279">
        <f t="shared" si="11"/>
        <v>0</v>
      </c>
      <c r="Q21" s="279">
        <f t="shared" si="12"/>
        <v>989</v>
      </c>
      <c r="R21" s="279">
        <f t="shared" si="13"/>
        <v>0</v>
      </c>
      <c r="S21" s="279">
        <f t="shared" si="14"/>
        <v>0</v>
      </c>
      <c r="T21" s="279">
        <f t="shared" si="15"/>
        <v>0</v>
      </c>
      <c r="U21" s="279">
        <f t="shared" si="16"/>
        <v>0</v>
      </c>
      <c r="V21" s="279">
        <f t="shared" si="17"/>
        <v>0</v>
      </c>
      <c r="W21" s="279">
        <f t="shared" si="18"/>
        <v>0</v>
      </c>
      <c r="X21" s="279">
        <f t="shared" si="19"/>
        <v>178</v>
      </c>
      <c r="Y21" s="279">
        <f t="shared" si="20"/>
        <v>989</v>
      </c>
      <c r="Z21" s="279">
        <v>0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49</v>
      </c>
      <c r="AK21" s="279" t="s">
        <v>49</v>
      </c>
      <c r="AL21" s="279">
        <v>989</v>
      </c>
      <c r="AM21" s="279" t="s">
        <v>49</v>
      </c>
      <c r="AN21" s="279" t="s">
        <v>49</v>
      </c>
      <c r="AO21" s="279">
        <v>0</v>
      </c>
      <c r="AP21" s="279" t="s">
        <v>49</v>
      </c>
      <c r="AQ21" s="279">
        <v>0</v>
      </c>
      <c r="AR21" s="279" t="s">
        <v>49</v>
      </c>
      <c r="AS21" s="279">
        <v>0</v>
      </c>
      <c r="AT21" s="279">
        <f t="shared" si="21"/>
        <v>1683</v>
      </c>
      <c r="AU21" s="279">
        <v>0</v>
      </c>
      <c r="AV21" s="279">
        <v>0</v>
      </c>
      <c r="AW21" s="279">
        <v>0</v>
      </c>
      <c r="AX21" s="279">
        <v>682</v>
      </c>
      <c r="AY21" s="279">
        <v>823</v>
      </c>
      <c r="AZ21" s="279">
        <v>0</v>
      </c>
      <c r="BA21" s="279">
        <v>0</v>
      </c>
      <c r="BB21" s="279">
        <v>0</v>
      </c>
      <c r="BC21" s="279">
        <v>0</v>
      </c>
      <c r="BD21" s="279">
        <v>0</v>
      </c>
      <c r="BE21" s="279" t="s">
        <v>49</v>
      </c>
      <c r="BF21" s="279" t="s">
        <v>49</v>
      </c>
      <c r="BG21" s="279" t="s">
        <v>49</v>
      </c>
      <c r="BH21" s="279" t="s">
        <v>49</v>
      </c>
      <c r="BI21" s="279" t="s">
        <v>49</v>
      </c>
      <c r="BJ21" s="279" t="s">
        <v>49</v>
      </c>
      <c r="BK21" s="279" t="s">
        <v>49</v>
      </c>
      <c r="BL21" s="279" t="s">
        <v>49</v>
      </c>
      <c r="BM21" s="279" t="s">
        <v>49</v>
      </c>
      <c r="BN21" s="279">
        <v>178</v>
      </c>
      <c r="BO21" s="279">
        <f t="shared" si="22"/>
        <v>3</v>
      </c>
      <c r="BP21" s="279">
        <v>0</v>
      </c>
      <c r="BQ21" s="279">
        <v>0</v>
      </c>
      <c r="BR21" s="279">
        <v>0</v>
      </c>
      <c r="BS21" s="279">
        <v>0</v>
      </c>
      <c r="BT21" s="279">
        <v>0</v>
      </c>
      <c r="BU21" s="272">
        <v>0</v>
      </c>
      <c r="BV21" s="279">
        <v>0</v>
      </c>
      <c r="BW21" s="279">
        <v>0</v>
      </c>
      <c r="BX21" s="279">
        <v>0</v>
      </c>
      <c r="BY21" s="279">
        <v>0</v>
      </c>
      <c r="BZ21" s="279">
        <v>3</v>
      </c>
      <c r="CA21" s="272">
        <v>0</v>
      </c>
      <c r="CB21" s="279" t="s">
        <v>49</v>
      </c>
      <c r="CC21" s="279" t="s">
        <v>49</v>
      </c>
      <c r="CD21" s="279" t="s">
        <v>49</v>
      </c>
      <c r="CE21" s="279" t="s">
        <v>49</v>
      </c>
      <c r="CF21" s="279" t="s">
        <v>49</v>
      </c>
      <c r="CG21" s="279" t="s">
        <v>49</v>
      </c>
      <c r="CH21" s="279" t="s">
        <v>49</v>
      </c>
      <c r="CI21" s="279">
        <v>0</v>
      </c>
      <c r="CJ21" s="279">
        <f t="shared" si="23"/>
        <v>0</v>
      </c>
      <c r="CK21" s="279">
        <v>0</v>
      </c>
      <c r="CL21" s="279">
        <v>0</v>
      </c>
      <c r="CM21" s="279">
        <v>0</v>
      </c>
      <c r="CN21" s="279">
        <v>0</v>
      </c>
      <c r="CO21" s="279">
        <v>0</v>
      </c>
      <c r="CP21" s="279">
        <v>0</v>
      </c>
      <c r="CQ21" s="279">
        <v>0</v>
      </c>
      <c r="CR21" s="279">
        <v>0</v>
      </c>
      <c r="CS21" s="279">
        <v>0</v>
      </c>
      <c r="CT21" s="279">
        <v>0</v>
      </c>
      <c r="CU21" s="279">
        <v>0</v>
      </c>
      <c r="CV21" s="279">
        <v>0</v>
      </c>
      <c r="CW21" s="279" t="s">
        <v>49</v>
      </c>
      <c r="CX21" s="279" t="s">
        <v>49</v>
      </c>
      <c r="CY21" s="279" t="s">
        <v>49</v>
      </c>
      <c r="CZ21" s="279" t="s">
        <v>49</v>
      </c>
      <c r="DA21" s="279" t="s">
        <v>49</v>
      </c>
      <c r="DB21" s="279" t="s">
        <v>49</v>
      </c>
      <c r="DC21" s="279" t="s">
        <v>49</v>
      </c>
      <c r="DD21" s="279">
        <v>0</v>
      </c>
      <c r="DE21" s="279">
        <f t="shared" si="24"/>
        <v>0</v>
      </c>
      <c r="DF21" s="279">
        <v>0</v>
      </c>
      <c r="DG21" s="279">
        <v>0</v>
      </c>
      <c r="DH21" s="279">
        <v>0</v>
      </c>
      <c r="DI21" s="279">
        <v>0</v>
      </c>
      <c r="DJ21" s="279">
        <v>0</v>
      </c>
      <c r="DK21" s="279">
        <v>0</v>
      </c>
      <c r="DL21" s="279">
        <v>0</v>
      </c>
      <c r="DM21" s="279">
        <v>0</v>
      </c>
      <c r="DN21" s="279">
        <v>0</v>
      </c>
      <c r="DO21" s="279">
        <v>0</v>
      </c>
      <c r="DP21" s="279">
        <v>0</v>
      </c>
      <c r="DQ21" s="279">
        <v>0</v>
      </c>
      <c r="DR21" s="279" t="s">
        <v>49</v>
      </c>
      <c r="DS21" s="279" t="s">
        <v>49</v>
      </c>
      <c r="DT21" s="279">
        <v>0</v>
      </c>
      <c r="DU21" s="279" t="s">
        <v>49</v>
      </c>
      <c r="DV21" s="279" t="s">
        <v>49</v>
      </c>
      <c r="DW21" s="279" t="s">
        <v>49</v>
      </c>
      <c r="DX21" s="279" t="s">
        <v>49</v>
      </c>
      <c r="DY21" s="279">
        <v>0</v>
      </c>
      <c r="DZ21" s="279">
        <f t="shared" si="25"/>
        <v>0</v>
      </c>
      <c r="EA21" s="279">
        <v>0</v>
      </c>
      <c r="EB21" s="279">
        <v>0</v>
      </c>
      <c r="EC21" s="279">
        <v>0</v>
      </c>
      <c r="ED21" s="279">
        <v>0</v>
      </c>
      <c r="EE21" s="279">
        <v>0</v>
      </c>
      <c r="EF21" s="279">
        <v>0</v>
      </c>
      <c r="EG21" s="279">
        <v>0</v>
      </c>
      <c r="EH21" s="279">
        <v>0</v>
      </c>
      <c r="EI21" s="279">
        <v>0</v>
      </c>
      <c r="EJ21" s="279">
        <v>0</v>
      </c>
      <c r="EK21" s="279" t="s">
        <v>49</v>
      </c>
      <c r="EL21" s="279" t="s">
        <v>49</v>
      </c>
      <c r="EM21" s="279" t="s">
        <v>49</v>
      </c>
      <c r="EN21" s="279">
        <v>0</v>
      </c>
      <c r="EO21" s="279">
        <v>0</v>
      </c>
      <c r="EP21" s="279" t="s">
        <v>49</v>
      </c>
      <c r="EQ21" s="279" t="s">
        <v>49</v>
      </c>
      <c r="ER21" s="279" t="s">
        <v>49</v>
      </c>
      <c r="ES21" s="279">
        <v>0</v>
      </c>
      <c r="ET21" s="279">
        <v>0</v>
      </c>
      <c r="EU21" s="279">
        <f t="shared" si="26"/>
        <v>0</v>
      </c>
      <c r="EV21" s="279">
        <v>0</v>
      </c>
      <c r="EW21" s="279">
        <v>0</v>
      </c>
      <c r="EX21" s="279">
        <v>0</v>
      </c>
      <c r="EY21" s="279">
        <v>0</v>
      </c>
      <c r="EZ21" s="279">
        <v>0</v>
      </c>
      <c r="FA21" s="279">
        <v>0</v>
      </c>
      <c r="FB21" s="279">
        <v>0</v>
      </c>
      <c r="FC21" s="279">
        <v>0</v>
      </c>
      <c r="FD21" s="279">
        <v>0</v>
      </c>
      <c r="FE21" s="279">
        <v>0</v>
      </c>
      <c r="FF21" s="279">
        <v>0</v>
      </c>
      <c r="FG21" s="279">
        <v>0</v>
      </c>
      <c r="FH21" s="279" t="s">
        <v>49</v>
      </c>
      <c r="FI21" s="279" t="s">
        <v>49</v>
      </c>
      <c r="FJ21" s="279" t="s">
        <v>49</v>
      </c>
      <c r="FK21" s="279">
        <v>0</v>
      </c>
      <c r="FL21" s="279">
        <v>0</v>
      </c>
      <c r="FM21" s="279">
        <v>0</v>
      </c>
      <c r="FN21" s="279">
        <v>0</v>
      </c>
      <c r="FO21" s="279">
        <v>0</v>
      </c>
    </row>
    <row r="22" spans="1:171" s="275" customFormat="1" ht="12" customHeight="1">
      <c r="A22" s="270" t="s">
        <v>502</v>
      </c>
      <c r="B22" s="271" t="s">
        <v>532</v>
      </c>
      <c r="C22" s="270" t="s">
        <v>533</v>
      </c>
      <c r="D22" s="279">
        <f>SUM(Y22,AT22,BO22,CJ22,DE22,DZ22,EU22)</f>
        <v>3742</v>
      </c>
      <c r="E22" s="279">
        <f t="shared" si="0"/>
        <v>0</v>
      </c>
      <c r="F22" s="279">
        <f t="shared" si="1"/>
        <v>0</v>
      </c>
      <c r="G22" s="279">
        <f t="shared" si="2"/>
        <v>0</v>
      </c>
      <c r="H22" s="279">
        <f t="shared" si="3"/>
        <v>793</v>
      </c>
      <c r="I22" s="279">
        <f t="shared" si="4"/>
        <v>523</v>
      </c>
      <c r="J22" s="279">
        <f t="shared" si="5"/>
        <v>178</v>
      </c>
      <c r="K22" s="279">
        <f t="shared" si="6"/>
        <v>23</v>
      </c>
      <c r="L22" s="279">
        <f t="shared" si="7"/>
        <v>0</v>
      </c>
      <c r="M22" s="279">
        <f t="shared" si="8"/>
        <v>0</v>
      </c>
      <c r="N22" s="279">
        <f t="shared" si="9"/>
        <v>0</v>
      </c>
      <c r="O22" s="279">
        <f t="shared" si="10"/>
        <v>0</v>
      </c>
      <c r="P22" s="279">
        <f t="shared" si="11"/>
        <v>0</v>
      </c>
      <c r="Q22" s="279">
        <f t="shared" si="12"/>
        <v>2225</v>
      </c>
      <c r="R22" s="279">
        <f t="shared" si="13"/>
        <v>0</v>
      </c>
      <c r="S22" s="279">
        <f t="shared" si="14"/>
        <v>0</v>
      </c>
      <c r="T22" s="279">
        <f t="shared" si="15"/>
        <v>0</v>
      </c>
      <c r="U22" s="279">
        <f t="shared" si="16"/>
        <v>0</v>
      </c>
      <c r="V22" s="279">
        <f t="shared" si="17"/>
        <v>0</v>
      </c>
      <c r="W22" s="279">
        <f t="shared" si="18"/>
        <v>0</v>
      </c>
      <c r="X22" s="279">
        <f t="shared" si="19"/>
        <v>0</v>
      </c>
      <c r="Y22" s="279">
        <f t="shared" si="20"/>
        <v>2295</v>
      </c>
      <c r="Z22" s="279">
        <v>0</v>
      </c>
      <c r="AA22" s="279">
        <v>0</v>
      </c>
      <c r="AB22" s="279">
        <v>0</v>
      </c>
      <c r="AC22" s="279">
        <v>70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49</v>
      </c>
      <c r="AK22" s="279" t="s">
        <v>49</v>
      </c>
      <c r="AL22" s="279">
        <v>2225</v>
      </c>
      <c r="AM22" s="279" t="s">
        <v>49</v>
      </c>
      <c r="AN22" s="279" t="s">
        <v>49</v>
      </c>
      <c r="AO22" s="279">
        <v>0</v>
      </c>
      <c r="AP22" s="279" t="s">
        <v>49</v>
      </c>
      <c r="AQ22" s="279">
        <v>0</v>
      </c>
      <c r="AR22" s="279" t="s">
        <v>49</v>
      </c>
      <c r="AS22" s="279">
        <v>0</v>
      </c>
      <c r="AT22" s="279">
        <f t="shared" si="21"/>
        <v>406</v>
      </c>
      <c r="AU22" s="279">
        <v>0</v>
      </c>
      <c r="AV22" s="279">
        <v>0</v>
      </c>
      <c r="AW22" s="279">
        <v>0</v>
      </c>
      <c r="AX22" s="279">
        <v>406</v>
      </c>
      <c r="AY22" s="279">
        <v>0</v>
      </c>
      <c r="AZ22" s="279">
        <v>0</v>
      </c>
      <c r="BA22" s="279">
        <v>0</v>
      </c>
      <c r="BB22" s="279">
        <v>0</v>
      </c>
      <c r="BC22" s="279">
        <v>0</v>
      </c>
      <c r="BD22" s="279">
        <v>0</v>
      </c>
      <c r="BE22" s="279" t="s">
        <v>49</v>
      </c>
      <c r="BF22" s="279" t="s">
        <v>49</v>
      </c>
      <c r="BG22" s="279" t="s">
        <v>49</v>
      </c>
      <c r="BH22" s="279" t="s">
        <v>49</v>
      </c>
      <c r="BI22" s="279" t="s">
        <v>49</v>
      </c>
      <c r="BJ22" s="279" t="s">
        <v>49</v>
      </c>
      <c r="BK22" s="279" t="s">
        <v>49</v>
      </c>
      <c r="BL22" s="279" t="s">
        <v>49</v>
      </c>
      <c r="BM22" s="279" t="s">
        <v>49</v>
      </c>
      <c r="BN22" s="279">
        <v>0</v>
      </c>
      <c r="BO22" s="279">
        <f t="shared" si="22"/>
        <v>0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>
        <v>0</v>
      </c>
      <c r="CA22" s="279">
        <v>0</v>
      </c>
      <c r="CB22" s="279" t="s">
        <v>49</v>
      </c>
      <c r="CC22" s="279" t="s">
        <v>49</v>
      </c>
      <c r="CD22" s="279" t="s">
        <v>49</v>
      </c>
      <c r="CE22" s="279" t="s">
        <v>49</v>
      </c>
      <c r="CF22" s="279" t="s">
        <v>49</v>
      </c>
      <c r="CG22" s="279" t="s">
        <v>49</v>
      </c>
      <c r="CH22" s="279" t="s">
        <v>49</v>
      </c>
      <c r="CI22" s="279">
        <v>0</v>
      </c>
      <c r="CJ22" s="279">
        <f t="shared" si="23"/>
        <v>0</v>
      </c>
      <c r="CK22" s="279">
        <v>0</v>
      </c>
      <c r="CL22" s="279">
        <v>0</v>
      </c>
      <c r="CM22" s="279">
        <v>0</v>
      </c>
      <c r="CN22" s="279">
        <v>0</v>
      </c>
      <c r="CO22" s="279">
        <v>0</v>
      </c>
      <c r="CP22" s="279">
        <v>0</v>
      </c>
      <c r="CQ22" s="279">
        <v>0</v>
      </c>
      <c r="CR22" s="279">
        <v>0</v>
      </c>
      <c r="CS22" s="279">
        <v>0</v>
      </c>
      <c r="CT22" s="279">
        <v>0</v>
      </c>
      <c r="CU22" s="279">
        <v>0</v>
      </c>
      <c r="CV22" s="279">
        <v>0</v>
      </c>
      <c r="CW22" s="279" t="s">
        <v>49</v>
      </c>
      <c r="CX22" s="279" t="s">
        <v>49</v>
      </c>
      <c r="CY22" s="279" t="s">
        <v>49</v>
      </c>
      <c r="CZ22" s="279" t="s">
        <v>49</v>
      </c>
      <c r="DA22" s="279" t="s">
        <v>49</v>
      </c>
      <c r="DB22" s="279" t="s">
        <v>49</v>
      </c>
      <c r="DC22" s="279" t="s">
        <v>49</v>
      </c>
      <c r="DD22" s="279">
        <v>0</v>
      </c>
      <c r="DE22" s="279">
        <f t="shared" si="24"/>
        <v>0</v>
      </c>
      <c r="DF22" s="279">
        <v>0</v>
      </c>
      <c r="DG22" s="279">
        <v>0</v>
      </c>
      <c r="DH22" s="279">
        <v>0</v>
      </c>
      <c r="DI22" s="279">
        <v>0</v>
      </c>
      <c r="DJ22" s="279">
        <v>0</v>
      </c>
      <c r="DK22" s="279">
        <v>0</v>
      </c>
      <c r="DL22" s="279">
        <v>0</v>
      </c>
      <c r="DM22" s="279">
        <v>0</v>
      </c>
      <c r="DN22" s="279">
        <v>0</v>
      </c>
      <c r="DO22" s="279">
        <v>0</v>
      </c>
      <c r="DP22" s="279">
        <v>0</v>
      </c>
      <c r="DQ22" s="279">
        <v>0</v>
      </c>
      <c r="DR22" s="279" t="s">
        <v>49</v>
      </c>
      <c r="DS22" s="279" t="s">
        <v>49</v>
      </c>
      <c r="DT22" s="279">
        <v>0</v>
      </c>
      <c r="DU22" s="279" t="s">
        <v>49</v>
      </c>
      <c r="DV22" s="279" t="s">
        <v>49</v>
      </c>
      <c r="DW22" s="279" t="s">
        <v>49</v>
      </c>
      <c r="DX22" s="279" t="s">
        <v>49</v>
      </c>
      <c r="DY22" s="279">
        <v>0</v>
      </c>
      <c r="DZ22" s="279">
        <f t="shared" si="25"/>
        <v>0</v>
      </c>
      <c r="EA22" s="279">
        <v>0</v>
      </c>
      <c r="EB22" s="279">
        <v>0</v>
      </c>
      <c r="EC22" s="279">
        <v>0</v>
      </c>
      <c r="ED22" s="279">
        <v>0</v>
      </c>
      <c r="EE22" s="279">
        <v>0</v>
      </c>
      <c r="EF22" s="279">
        <v>0</v>
      </c>
      <c r="EG22" s="279">
        <v>0</v>
      </c>
      <c r="EH22" s="279">
        <v>0</v>
      </c>
      <c r="EI22" s="279">
        <v>0</v>
      </c>
      <c r="EJ22" s="279">
        <v>0</v>
      </c>
      <c r="EK22" s="279" t="s">
        <v>49</v>
      </c>
      <c r="EL22" s="279" t="s">
        <v>49</v>
      </c>
      <c r="EM22" s="279" t="s">
        <v>49</v>
      </c>
      <c r="EN22" s="279">
        <v>0</v>
      </c>
      <c r="EO22" s="279">
        <v>0</v>
      </c>
      <c r="EP22" s="279" t="s">
        <v>49</v>
      </c>
      <c r="EQ22" s="279" t="s">
        <v>49</v>
      </c>
      <c r="ER22" s="279" t="s">
        <v>49</v>
      </c>
      <c r="ES22" s="279">
        <v>0</v>
      </c>
      <c r="ET22" s="279">
        <v>0</v>
      </c>
      <c r="EU22" s="279">
        <f t="shared" si="26"/>
        <v>1041</v>
      </c>
      <c r="EV22" s="279">
        <v>0</v>
      </c>
      <c r="EW22" s="279">
        <v>0</v>
      </c>
      <c r="EX22" s="279">
        <v>0</v>
      </c>
      <c r="EY22" s="279">
        <v>317</v>
      </c>
      <c r="EZ22" s="279">
        <v>523</v>
      </c>
      <c r="FA22" s="279">
        <v>178</v>
      </c>
      <c r="FB22" s="279">
        <v>23</v>
      </c>
      <c r="FC22" s="279">
        <v>0</v>
      </c>
      <c r="FD22" s="279">
        <v>0</v>
      </c>
      <c r="FE22" s="279">
        <v>0</v>
      </c>
      <c r="FF22" s="279">
        <v>0</v>
      </c>
      <c r="FG22" s="279">
        <v>0</v>
      </c>
      <c r="FH22" s="279" t="s">
        <v>49</v>
      </c>
      <c r="FI22" s="279" t="s">
        <v>49</v>
      </c>
      <c r="FJ22" s="279" t="s">
        <v>49</v>
      </c>
      <c r="FK22" s="279">
        <v>0</v>
      </c>
      <c r="FL22" s="279">
        <v>0</v>
      </c>
      <c r="FM22" s="279">
        <v>0</v>
      </c>
      <c r="FN22" s="279">
        <v>0</v>
      </c>
      <c r="FO22" s="279">
        <v>0</v>
      </c>
    </row>
    <row r="23" spans="1:171" s="275" customFormat="1" ht="12" customHeight="1">
      <c r="A23" s="270" t="s">
        <v>502</v>
      </c>
      <c r="B23" s="271" t="s">
        <v>534</v>
      </c>
      <c r="C23" s="270" t="s">
        <v>535</v>
      </c>
      <c r="D23" s="279">
        <f>SUM(Y23,AT23,BO23,CJ23,DE23,DZ23,EU23)</f>
        <v>4878</v>
      </c>
      <c r="E23" s="279">
        <f t="shared" si="0"/>
        <v>1892</v>
      </c>
      <c r="F23" s="279">
        <f t="shared" si="1"/>
        <v>2</v>
      </c>
      <c r="G23" s="279">
        <f t="shared" si="2"/>
        <v>0</v>
      </c>
      <c r="H23" s="279">
        <f t="shared" si="3"/>
        <v>1147</v>
      </c>
      <c r="I23" s="279">
        <f t="shared" si="4"/>
        <v>1089</v>
      </c>
      <c r="J23" s="279">
        <f t="shared" si="5"/>
        <v>483</v>
      </c>
      <c r="K23" s="279">
        <f t="shared" si="6"/>
        <v>0</v>
      </c>
      <c r="L23" s="279">
        <f t="shared" si="7"/>
        <v>0</v>
      </c>
      <c r="M23" s="279">
        <f t="shared" si="8"/>
        <v>0</v>
      </c>
      <c r="N23" s="279">
        <f t="shared" si="9"/>
        <v>265</v>
      </c>
      <c r="O23" s="279">
        <f t="shared" si="10"/>
        <v>0</v>
      </c>
      <c r="P23" s="279">
        <f t="shared" si="11"/>
        <v>0</v>
      </c>
      <c r="Q23" s="279">
        <f t="shared" si="12"/>
        <v>0</v>
      </c>
      <c r="R23" s="279">
        <f t="shared" si="13"/>
        <v>0</v>
      </c>
      <c r="S23" s="279">
        <f t="shared" si="14"/>
        <v>0</v>
      </c>
      <c r="T23" s="279">
        <f t="shared" si="15"/>
        <v>0</v>
      </c>
      <c r="U23" s="279">
        <f t="shared" si="16"/>
        <v>0</v>
      </c>
      <c r="V23" s="279">
        <f t="shared" si="17"/>
        <v>0</v>
      </c>
      <c r="W23" s="279">
        <f t="shared" si="18"/>
        <v>0</v>
      </c>
      <c r="X23" s="279">
        <f t="shared" si="19"/>
        <v>0</v>
      </c>
      <c r="Y23" s="279">
        <f t="shared" si="20"/>
        <v>0</v>
      </c>
      <c r="Z23" s="279">
        <v>0</v>
      </c>
      <c r="AA23" s="279">
        <v>0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49</v>
      </c>
      <c r="AK23" s="279" t="s">
        <v>49</v>
      </c>
      <c r="AL23" s="279">
        <v>0</v>
      </c>
      <c r="AM23" s="279" t="s">
        <v>49</v>
      </c>
      <c r="AN23" s="279" t="s">
        <v>49</v>
      </c>
      <c r="AO23" s="279">
        <v>0</v>
      </c>
      <c r="AP23" s="279" t="s">
        <v>49</v>
      </c>
      <c r="AQ23" s="279">
        <v>0</v>
      </c>
      <c r="AR23" s="279" t="s">
        <v>49</v>
      </c>
      <c r="AS23" s="279">
        <v>0</v>
      </c>
      <c r="AT23" s="279">
        <f t="shared" si="21"/>
        <v>571</v>
      </c>
      <c r="AU23" s="279">
        <v>0</v>
      </c>
      <c r="AV23" s="279">
        <v>0</v>
      </c>
      <c r="AW23" s="279">
        <v>0</v>
      </c>
      <c r="AX23" s="279">
        <v>571</v>
      </c>
      <c r="AY23" s="279">
        <v>0</v>
      </c>
      <c r="AZ23" s="279">
        <v>0</v>
      </c>
      <c r="BA23" s="279">
        <v>0</v>
      </c>
      <c r="BB23" s="279">
        <v>0</v>
      </c>
      <c r="BC23" s="279">
        <v>0</v>
      </c>
      <c r="BD23" s="279">
        <v>0</v>
      </c>
      <c r="BE23" s="279" t="s">
        <v>49</v>
      </c>
      <c r="BF23" s="279" t="s">
        <v>49</v>
      </c>
      <c r="BG23" s="279" t="s">
        <v>49</v>
      </c>
      <c r="BH23" s="279" t="s">
        <v>49</v>
      </c>
      <c r="BI23" s="279" t="s">
        <v>49</v>
      </c>
      <c r="BJ23" s="279" t="s">
        <v>49</v>
      </c>
      <c r="BK23" s="279" t="s">
        <v>49</v>
      </c>
      <c r="BL23" s="279" t="s">
        <v>49</v>
      </c>
      <c r="BM23" s="279" t="s">
        <v>49</v>
      </c>
      <c r="BN23" s="279">
        <v>0</v>
      </c>
      <c r="BO23" s="279">
        <f t="shared" si="22"/>
        <v>0</v>
      </c>
      <c r="BP23" s="279">
        <v>0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>
        <v>0</v>
      </c>
      <c r="CA23" s="279">
        <v>0</v>
      </c>
      <c r="CB23" s="279" t="s">
        <v>49</v>
      </c>
      <c r="CC23" s="279" t="s">
        <v>49</v>
      </c>
      <c r="CD23" s="279" t="s">
        <v>49</v>
      </c>
      <c r="CE23" s="279" t="s">
        <v>49</v>
      </c>
      <c r="CF23" s="279" t="s">
        <v>49</v>
      </c>
      <c r="CG23" s="279" t="s">
        <v>49</v>
      </c>
      <c r="CH23" s="279" t="s">
        <v>49</v>
      </c>
      <c r="CI23" s="279">
        <v>0</v>
      </c>
      <c r="CJ23" s="279">
        <f t="shared" si="23"/>
        <v>0</v>
      </c>
      <c r="CK23" s="279">
        <v>0</v>
      </c>
      <c r="CL23" s="279">
        <v>0</v>
      </c>
      <c r="CM23" s="279">
        <v>0</v>
      </c>
      <c r="CN23" s="279">
        <v>0</v>
      </c>
      <c r="CO23" s="279">
        <v>0</v>
      </c>
      <c r="CP23" s="279">
        <v>0</v>
      </c>
      <c r="CQ23" s="279">
        <v>0</v>
      </c>
      <c r="CR23" s="279">
        <v>0</v>
      </c>
      <c r="CS23" s="279">
        <v>0</v>
      </c>
      <c r="CT23" s="279">
        <v>0</v>
      </c>
      <c r="CU23" s="279">
        <v>0</v>
      </c>
      <c r="CV23" s="279">
        <v>0</v>
      </c>
      <c r="CW23" s="279" t="s">
        <v>49</v>
      </c>
      <c r="CX23" s="279" t="s">
        <v>49</v>
      </c>
      <c r="CY23" s="279" t="s">
        <v>49</v>
      </c>
      <c r="CZ23" s="279" t="s">
        <v>49</v>
      </c>
      <c r="DA23" s="279" t="s">
        <v>49</v>
      </c>
      <c r="DB23" s="279" t="s">
        <v>49</v>
      </c>
      <c r="DC23" s="279" t="s">
        <v>49</v>
      </c>
      <c r="DD23" s="279">
        <v>0</v>
      </c>
      <c r="DE23" s="279">
        <f t="shared" si="24"/>
        <v>0</v>
      </c>
      <c r="DF23" s="279">
        <v>0</v>
      </c>
      <c r="DG23" s="279">
        <v>0</v>
      </c>
      <c r="DH23" s="279">
        <v>0</v>
      </c>
      <c r="DI23" s="279">
        <v>0</v>
      </c>
      <c r="DJ23" s="279">
        <v>0</v>
      </c>
      <c r="DK23" s="279">
        <v>0</v>
      </c>
      <c r="DL23" s="279">
        <v>0</v>
      </c>
      <c r="DM23" s="279">
        <v>0</v>
      </c>
      <c r="DN23" s="279">
        <v>0</v>
      </c>
      <c r="DO23" s="279">
        <v>0</v>
      </c>
      <c r="DP23" s="279">
        <v>0</v>
      </c>
      <c r="DQ23" s="279">
        <v>0</v>
      </c>
      <c r="DR23" s="279" t="s">
        <v>49</v>
      </c>
      <c r="DS23" s="279" t="s">
        <v>49</v>
      </c>
      <c r="DT23" s="279">
        <v>0</v>
      </c>
      <c r="DU23" s="279" t="s">
        <v>49</v>
      </c>
      <c r="DV23" s="279" t="s">
        <v>49</v>
      </c>
      <c r="DW23" s="279" t="s">
        <v>49</v>
      </c>
      <c r="DX23" s="279" t="s">
        <v>49</v>
      </c>
      <c r="DY23" s="279">
        <v>0</v>
      </c>
      <c r="DZ23" s="279">
        <f t="shared" si="25"/>
        <v>0</v>
      </c>
      <c r="EA23" s="279">
        <v>0</v>
      </c>
      <c r="EB23" s="279">
        <v>0</v>
      </c>
      <c r="EC23" s="279">
        <v>0</v>
      </c>
      <c r="ED23" s="279">
        <v>0</v>
      </c>
      <c r="EE23" s="279">
        <v>0</v>
      </c>
      <c r="EF23" s="279">
        <v>0</v>
      </c>
      <c r="EG23" s="279">
        <v>0</v>
      </c>
      <c r="EH23" s="279">
        <v>0</v>
      </c>
      <c r="EI23" s="279">
        <v>0</v>
      </c>
      <c r="EJ23" s="279">
        <v>0</v>
      </c>
      <c r="EK23" s="279" t="s">
        <v>49</v>
      </c>
      <c r="EL23" s="279" t="s">
        <v>49</v>
      </c>
      <c r="EM23" s="279" t="s">
        <v>49</v>
      </c>
      <c r="EN23" s="279">
        <v>0</v>
      </c>
      <c r="EO23" s="279">
        <v>0</v>
      </c>
      <c r="EP23" s="279" t="s">
        <v>49</v>
      </c>
      <c r="EQ23" s="279" t="s">
        <v>49</v>
      </c>
      <c r="ER23" s="279" t="s">
        <v>49</v>
      </c>
      <c r="ES23" s="279">
        <v>0</v>
      </c>
      <c r="ET23" s="279">
        <v>0</v>
      </c>
      <c r="EU23" s="279">
        <f t="shared" si="26"/>
        <v>4307</v>
      </c>
      <c r="EV23" s="279">
        <v>1892</v>
      </c>
      <c r="EW23" s="279">
        <v>2</v>
      </c>
      <c r="EX23" s="279">
        <v>0</v>
      </c>
      <c r="EY23" s="279">
        <v>576</v>
      </c>
      <c r="EZ23" s="279">
        <v>1089</v>
      </c>
      <c r="FA23" s="279">
        <v>483</v>
      </c>
      <c r="FB23" s="279">
        <v>0</v>
      </c>
      <c r="FC23" s="279">
        <v>0</v>
      </c>
      <c r="FD23" s="279">
        <v>0</v>
      </c>
      <c r="FE23" s="279">
        <v>265</v>
      </c>
      <c r="FF23" s="279">
        <v>0</v>
      </c>
      <c r="FG23" s="279">
        <v>0</v>
      </c>
      <c r="FH23" s="279" t="s">
        <v>49</v>
      </c>
      <c r="FI23" s="279" t="s">
        <v>49</v>
      </c>
      <c r="FJ23" s="279" t="s">
        <v>49</v>
      </c>
      <c r="FK23" s="279">
        <v>0</v>
      </c>
      <c r="FL23" s="279">
        <v>0</v>
      </c>
      <c r="FM23" s="279">
        <v>0</v>
      </c>
      <c r="FN23" s="279">
        <v>0</v>
      </c>
      <c r="FO23" s="279">
        <v>0</v>
      </c>
    </row>
    <row r="24" spans="1:171" s="275" customFormat="1" ht="12" customHeight="1">
      <c r="A24" s="270" t="s">
        <v>502</v>
      </c>
      <c r="B24" s="271" t="s">
        <v>536</v>
      </c>
      <c r="C24" s="270" t="s">
        <v>537</v>
      </c>
      <c r="D24" s="279">
        <f>SUM(Y24,AT24,BO24,CJ24,DE24,DZ24,EU24)</f>
        <v>1367</v>
      </c>
      <c r="E24" s="279">
        <f>SUM(Z24,AU24,BP24,CK24,DF24,EA24,EV24)</f>
        <v>0</v>
      </c>
      <c r="F24" s="279">
        <f>SUM(AA24,AV24,BQ24,CL24,DG24,EB24,EW24)</f>
        <v>0</v>
      </c>
      <c r="G24" s="279">
        <f>SUM(AB24,AW24,BR24,CM24,DH24,EC24,EX24)</f>
        <v>0</v>
      </c>
      <c r="H24" s="279">
        <f>SUM(AC24,AX24,BS24,CN24,DI24,ED24,EY24)</f>
        <v>1123</v>
      </c>
      <c r="I24" s="279">
        <f>SUM(AD24,AY24,BT24,CO24,DJ24,EE24,EZ24)</f>
        <v>229</v>
      </c>
      <c r="J24" s="279">
        <f>SUM(AE24,AZ24,BU24,CP24,DK24,EF24,FA24)</f>
        <v>0</v>
      </c>
      <c r="K24" s="279">
        <f>SUM(AF24,BA24,BV24,CQ24,DL24,EG24,FB24)</f>
        <v>0</v>
      </c>
      <c r="L24" s="279">
        <f>SUM(AG24,BB24,BW24,CR24,DM24,EH24,FC24)</f>
        <v>0</v>
      </c>
      <c r="M24" s="279">
        <f>SUM(AH24,BC24,BX24,CS24,DN24,EI24,FD24)</f>
        <v>10</v>
      </c>
      <c r="N24" s="279">
        <f>SUM(AI24,BD24,BY24,CT24,DO24,EJ24,FE24)</f>
        <v>0</v>
      </c>
      <c r="O24" s="279">
        <f>SUM(AJ24,BE24,BZ24,CU24,DP24,EK24,FF24)</f>
        <v>0</v>
      </c>
      <c r="P24" s="279">
        <f>SUM(AK24,BF24,CA24,CV24,DQ24,EL24,FG24)</f>
        <v>0</v>
      </c>
      <c r="Q24" s="279">
        <f>SUM(AL24,BG24,CB24,CW24,DR24,EM24,FH24)</f>
        <v>0</v>
      </c>
      <c r="R24" s="279">
        <f>SUM(AM24,BH24,CC24,CX24,DS24,EN24,FI24)</f>
        <v>0</v>
      </c>
      <c r="S24" s="279">
        <f t="shared" si="14"/>
        <v>0</v>
      </c>
      <c r="T24" s="279">
        <f t="shared" si="15"/>
        <v>0</v>
      </c>
      <c r="U24" s="279">
        <f t="shared" si="16"/>
        <v>0</v>
      </c>
      <c r="V24" s="279">
        <f t="shared" si="17"/>
        <v>0</v>
      </c>
      <c r="W24" s="279">
        <f t="shared" si="18"/>
        <v>0</v>
      </c>
      <c r="X24" s="279">
        <f t="shared" si="19"/>
        <v>5</v>
      </c>
      <c r="Y24" s="279">
        <f t="shared" si="20"/>
        <v>0</v>
      </c>
      <c r="Z24" s="279">
        <v>0</v>
      </c>
      <c r="AA24" s="279">
        <v>0</v>
      </c>
      <c r="AB24" s="279">
        <v>0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49</v>
      </c>
      <c r="AK24" s="279" t="s">
        <v>49</v>
      </c>
      <c r="AL24" s="279">
        <v>0</v>
      </c>
      <c r="AM24" s="279" t="s">
        <v>49</v>
      </c>
      <c r="AN24" s="279" t="s">
        <v>49</v>
      </c>
      <c r="AO24" s="279">
        <v>0</v>
      </c>
      <c r="AP24" s="279" t="s">
        <v>49</v>
      </c>
      <c r="AQ24" s="279">
        <v>0</v>
      </c>
      <c r="AR24" s="279" t="s">
        <v>49</v>
      </c>
      <c r="AS24" s="279">
        <v>0</v>
      </c>
      <c r="AT24" s="279">
        <f t="shared" si="21"/>
        <v>1367</v>
      </c>
      <c r="AU24" s="279">
        <v>0</v>
      </c>
      <c r="AV24" s="279">
        <v>0</v>
      </c>
      <c r="AW24" s="279">
        <v>0</v>
      </c>
      <c r="AX24" s="279">
        <v>1123</v>
      </c>
      <c r="AY24" s="279">
        <v>229</v>
      </c>
      <c r="AZ24" s="279">
        <v>0</v>
      </c>
      <c r="BA24" s="279">
        <v>0</v>
      </c>
      <c r="BB24" s="279">
        <v>0</v>
      </c>
      <c r="BC24" s="279">
        <v>10</v>
      </c>
      <c r="BD24" s="279">
        <v>0</v>
      </c>
      <c r="BE24" s="279" t="s">
        <v>49</v>
      </c>
      <c r="BF24" s="279" t="s">
        <v>49</v>
      </c>
      <c r="BG24" s="279" t="s">
        <v>49</v>
      </c>
      <c r="BH24" s="279" t="s">
        <v>49</v>
      </c>
      <c r="BI24" s="279" t="s">
        <v>49</v>
      </c>
      <c r="BJ24" s="279" t="s">
        <v>49</v>
      </c>
      <c r="BK24" s="279" t="s">
        <v>49</v>
      </c>
      <c r="BL24" s="279" t="s">
        <v>49</v>
      </c>
      <c r="BM24" s="279" t="s">
        <v>49</v>
      </c>
      <c r="BN24" s="279">
        <v>5</v>
      </c>
      <c r="BO24" s="279">
        <f t="shared" si="22"/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>
        <v>0</v>
      </c>
      <c r="CA24" s="279">
        <v>0</v>
      </c>
      <c r="CB24" s="279" t="s">
        <v>49</v>
      </c>
      <c r="CC24" s="279" t="s">
        <v>49</v>
      </c>
      <c r="CD24" s="279" t="s">
        <v>49</v>
      </c>
      <c r="CE24" s="279" t="s">
        <v>49</v>
      </c>
      <c r="CF24" s="279" t="s">
        <v>49</v>
      </c>
      <c r="CG24" s="279" t="s">
        <v>49</v>
      </c>
      <c r="CH24" s="279" t="s">
        <v>49</v>
      </c>
      <c r="CI24" s="279">
        <v>0</v>
      </c>
      <c r="CJ24" s="279">
        <f t="shared" si="23"/>
        <v>0</v>
      </c>
      <c r="CK24" s="279">
        <v>0</v>
      </c>
      <c r="CL24" s="279">
        <v>0</v>
      </c>
      <c r="CM24" s="279">
        <v>0</v>
      </c>
      <c r="CN24" s="279">
        <v>0</v>
      </c>
      <c r="CO24" s="279">
        <v>0</v>
      </c>
      <c r="CP24" s="279">
        <v>0</v>
      </c>
      <c r="CQ24" s="279">
        <v>0</v>
      </c>
      <c r="CR24" s="279">
        <v>0</v>
      </c>
      <c r="CS24" s="279">
        <v>0</v>
      </c>
      <c r="CT24" s="279">
        <v>0</v>
      </c>
      <c r="CU24" s="279">
        <v>0</v>
      </c>
      <c r="CV24" s="279">
        <v>0</v>
      </c>
      <c r="CW24" s="279" t="s">
        <v>49</v>
      </c>
      <c r="CX24" s="279" t="s">
        <v>49</v>
      </c>
      <c r="CY24" s="279" t="s">
        <v>49</v>
      </c>
      <c r="CZ24" s="279" t="s">
        <v>49</v>
      </c>
      <c r="DA24" s="279" t="s">
        <v>49</v>
      </c>
      <c r="DB24" s="279" t="s">
        <v>49</v>
      </c>
      <c r="DC24" s="279" t="s">
        <v>49</v>
      </c>
      <c r="DD24" s="279">
        <v>0</v>
      </c>
      <c r="DE24" s="279">
        <f t="shared" si="24"/>
        <v>0</v>
      </c>
      <c r="DF24" s="279">
        <v>0</v>
      </c>
      <c r="DG24" s="279">
        <v>0</v>
      </c>
      <c r="DH24" s="279">
        <v>0</v>
      </c>
      <c r="DI24" s="279">
        <v>0</v>
      </c>
      <c r="DJ24" s="279">
        <v>0</v>
      </c>
      <c r="DK24" s="279">
        <v>0</v>
      </c>
      <c r="DL24" s="279">
        <v>0</v>
      </c>
      <c r="DM24" s="279">
        <v>0</v>
      </c>
      <c r="DN24" s="279">
        <v>0</v>
      </c>
      <c r="DO24" s="279">
        <v>0</v>
      </c>
      <c r="DP24" s="279">
        <v>0</v>
      </c>
      <c r="DQ24" s="279">
        <v>0</v>
      </c>
      <c r="DR24" s="279" t="s">
        <v>49</v>
      </c>
      <c r="DS24" s="279" t="s">
        <v>49</v>
      </c>
      <c r="DT24" s="279">
        <v>0</v>
      </c>
      <c r="DU24" s="279" t="s">
        <v>49</v>
      </c>
      <c r="DV24" s="279" t="s">
        <v>49</v>
      </c>
      <c r="DW24" s="279" t="s">
        <v>49</v>
      </c>
      <c r="DX24" s="279" t="s">
        <v>49</v>
      </c>
      <c r="DY24" s="279">
        <v>0</v>
      </c>
      <c r="DZ24" s="279">
        <f t="shared" si="25"/>
        <v>0</v>
      </c>
      <c r="EA24" s="279">
        <v>0</v>
      </c>
      <c r="EB24" s="279">
        <v>0</v>
      </c>
      <c r="EC24" s="279">
        <v>0</v>
      </c>
      <c r="ED24" s="279">
        <v>0</v>
      </c>
      <c r="EE24" s="279">
        <v>0</v>
      </c>
      <c r="EF24" s="279">
        <v>0</v>
      </c>
      <c r="EG24" s="279">
        <v>0</v>
      </c>
      <c r="EH24" s="279">
        <v>0</v>
      </c>
      <c r="EI24" s="279">
        <v>0</v>
      </c>
      <c r="EJ24" s="279">
        <v>0</v>
      </c>
      <c r="EK24" s="279" t="s">
        <v>49</v>
      </c>
      <c r="EL24" s="279" t="s">
        <v>49</v>
      </c>
      <c r="EM24" s="279" t="s">
        <v>49</v>
      </c>
      <c r="EN24" s="279">
        <v>0</v>
      </c>
      <c r="EO24" s="279">
        <v>0</v>
      </c>
      <c r="EP24" s="279" t="s">
        <v>49</v>
      </c>
      <c r="EQ24" s="279" t="s">
        <v>49</v>
      </c>
      <c r="ER24" s="279" t="s">
        <v>49</v>
      </c>
      <c r="ES24" s="279">
        <v>0</v>
      </c>
      <c r="ET24" s="279">
        <v>0</v>
      </c>
      <c r="EU24" s="279">
        <f t="shared" si="26"/>
        <v>0</v>
      </c>
      <c r="EV24" s="279">
        <v>0</v>
      </c>
      <c r="EW24" s="279">
        <v>0</v>
      </c>
      <c r="EX24" s="279">
        <v>0</v>
      </c>
      <c r="EY24" s="279">
        <v>0</v>
      </c>
      <c r="EZ24" s="279">
        <v>0</v>
      </c>
      <c r="FA24" s="279">
        <v>0</v>
      </c>
      <c r="FB24" s="279">
        <v>0</v>
      </c>
      <c r="FC24" s="279">
        <v>0</v>
      </c>
      <c r="FD24" s="279">
        <v>0</v>
      </c>
      <c r="FE24" s="279">
        <v>0</v>
      </c>
      <c r="FF24" s="279">
        <v>0</v>
      </c>
      <c r="FG24" s="279">
        <v>0</v>
      </c>
      <c r="FH24" s="279" t="s">
        <v>49</v>
      </c>
      <c r="FI24" s="279" t="s">
        <v>49</v>
      </c>
      <c r="FJ24" s="279" t="s">
        <v>49</v>
      </c>
      <c r="FK24" s="279">
        <v>0</v>
      </c>
      <c r="FL24" s="279">
        <v>0</v>
      </c>
      <c r="FM24" s="279">
        <v>0</v>
      </c>
      <c r="FN24" s="279">
        <v>0</v>
      </c>
      <c r="FO24" s="279">
        <v>0</v>
      </c>
    </row>
    <row r="25" spans="1:171" s="275" customFormat="1" ht="12" customHeight="1">
      <c r="A25" s="270" t="s">
        <v>502</v>
      </c>
      <c r="B25" s="271" t="s">
        <v>538</v>
      </c>
      <c r="C25" s="270" t="s">
        <v>539</v>
      </c>
      <c r="D25" s="279">
        <f aca="true" t="shared" si="27" ref="D25:R41">SUM(Y25,AT25,BO25,CJ25,DE25,DZ25,EU25)</f>
        <v>11046</v>
      </c>
      <c r="E25" s="279">
        <f t="shared" si="27"/>
        <v>444</v>
      </c>
      <c r="F25" s="279">
        <f t="shared" si="27"/>
        <v>0</v>
      </c>
      <c r="G25" s="279">
        <f t="shared" si="27"/>
        <v>0</v>
      </c>
      <c r="H25" s="279">
        <f t="shared" si="27"/>
        <v>517</v>
      </c>
      <c r="I25" s="279">
        <f t="shared" si="27"/>
        <v>188</v>
      </c>
      <c r="J25" s="279">
        <f t="shared" si="27"/>
        <v>134</v>
      </c>
      <c r="K25" s="279">
        <f t="shared" si="27"/>
        <v>0</v>
      </c>
      <c r="L25" s="279">
        <f t="shared" si="27"/>
        <v>0</v>
      </c>
      <c r="M25" s="279">
        <f t="shared" si="27"/>
        <v>0</v>
      </c>
      <c r="N25" s="279">
        <f t="shared" si="27"/>
        <v>0</v>
      </c>
      <c r="O25" s="279">
        <f t="shared" si="27"/>
        <v>0</v>
      </c>
      <c r="P25" s="279">
        <f t="shared" si="27"/>
        <v>0</v>
      </c>
      <c r="Q25" s="279">
        <f t="shared" si="27"/>
        <v>0</v>
      </c>
      <c r="R25" s="279">
        <f t="shared" si="27"/>
        <v>9763</v>
      </c>
      <c r="S25" s="279">
        <f t="shared" si="14"/>
        <v>0</v>
      </c>
      <c r="T25" s="279">
        <f t="shared" si="15"/>
        <v>0</v>
      </c>
      <c r="U25" s="279">
        <f t="shared" si="16"/>
        <v>0</v>
      </c>
      <c r="V25" s="279">
        <f t="shared" si="17"/>
        <v>0</v>
      </c>
      <c r="W25" s="279">
        <f t="shared" si="18"/>
        <v>0</v>
      </c>
      <c r="X25" s="279">
        <f t="shared" si="19"/>
        <v>0</v>
      </c>
      <c r="Y25" s="279">
        <f t="shared" si="20"/>
        <v>0</v>
      </c>
      <c r="Z25" s="279">
        <v>0</v>
      </c>
      <c r="AA25" s="279">
        <v>0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49</v>
      </c>
      <c r="AK25" s="279" t="s">
        <v>49</v>
      </c>
      <c r="AL25" s="279">
        <v>0</v>
      </c>
      <c r="AM25" s="279" t="s">
        <v>49</v>
      </c>
      <c r="AN25" s="279" t="s">
        <v>49</v>
      </c>
      <c r="AO25" s="279">
        <v>0</v>
      </c>
      <c r="AP25" s="279" t="s">
        <v>49</v>
      </c>
      <c r="AQ25" s="279">
        <v>0</v>
      </c>
      <c r="AR25" s="279" t="s">
        <v>49</v>
      </c>
      <c r="AS25" s="279">
        <v>0</v>
      </c>
      <c r="AT25" s="279">
        <f t="shared" si="21"/>
        <v>1283</v>
      </c>
      <c r="AU25" s="279">
        <v>444</v>
      </c>
      <c r="AV25" s="279">
        <v>0</v>
      </c>
      <c r="AW25" s="279">
        <v>0</v>
      </c>
      <c r="AX25" s="279">
        <v>517</v>
      </c>
      <c r="AY25" s="279">
        <v>188</v>
      </c>
      <c r="AZ25" s="279">
        <v>134</v>
      </c>
      <c r="BA25" s="279">
        <v>0</v>
      </c>
      <c r="BB25" s="279">
        <v>0</v>
      </c>
      <c r="BC25" s="279">
        <v>0</v>
      </c>
      <c r="BD25" s="279">
        <v>0</v>
      </c>
      <c r="BE25" s="279" t="s">
        <v>49</v>
      </c>
      <c r="BF25" s="279" t="s">
        <v>49</v>
      </c>
      <c r="BG25" s="279" t="s">
        <v>49</v>
      </c>
      <c r="BH25" s="279" t="s">
        <v>49</v>
      </c>
      <c r="BI25" s="279" t="s">
        <v>49</v>
      </c>
      <c r="BJ25" s="279" t="s">
        <v>49</v>
      </c>
      <c r="BK25" s="279" t="s">
        <v>49</v>
      </c>
      <c r="BL25" s="279" t="s">
        <v>49</v>
      </c>
      <c r="BM25" s="279" t="s">
        <v>49</v>
      </c>
      <c r="BN25" s="279">
        <v>0</v>
      </c>
      <c r="BO25" s="279">
        <f t="shared" si="22"/>
        <v>0</v>
      </c>
      <c r="BP25" s="279">
        <v>0</v>
      </c>
      <c r="BQ25" s="279">
        <v>0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>
        <v>0</v>
      </c>
      <c r="CA25" s="279">
        <v>0</v>
      </c>
      <c r="CB25" s="279" t="s">
        <v>49</v>
      </c>
      <c r="CC25" s="279" t="s">
        <v>49</v>
      </c>
      <c r="CD25" s="279" t="s">
        <v>49</v>
      </c>
      <c r="CE25" s="279" t="s">
        <v>49</v>
      </c>
      <c r="CF25" s="279" t="s">
        <v>49</v>
      </c>
      <c r="CG25" s="279" t="s">
        <v>49</v>
      </c>
      <c r="CH25" s="279" t="s">
        <v>49</v>
      </c>
      <c r="CI25" s="279">
        <v>0</v>
      </c>
      <c r="CJ25" s="279">
        <f t="shared" si="23"/>
        <v>0</v>
      </c>
      <c r="CK25" s="279">
        <v>0</v>
      </c>
      <c r="CL25" s="279">
        <v>0</v>
      </c>
      <c r="CM25" s="279">
        <v>0</v>
      </c>
      <c r="CN25" s="279">
        <v>0</v>
      </c>
      <c r="CO25" s="279">
        <v>0</v>
      </c>
      <c r="CP25" s="279">
        <v>0</v>
      </c>
      <c r="CQ25" s="279">
        <v>0</v>
      </c>
      <c r="CR25" s="279">
        <v>0</v>
      </c>
      <c r="CS25" s="279">
        <v>0</v>
      </c>
      <c r="CT25" s="279">
        <v>0</v>
      </c>
      <c r="CU25" s="279">
        <v>0</v>
      </c>
      <c r="CV25" s="279">
        <v>0</v>
      </c>
      <c r="CW25" s="279" t="s">
        <v>49</v>
      </c>
      <c r="CX25" s="279" t="s">
        <v>49</v>
      </c>
      <c r="CY25" s="279" t="s">
        <v>49</v>
      </c>
      <c r="CZ25" s="279" t="s">
        <v>49</v>
      </c>
      <c r="DA25" s="279" t="s">
        <v>49</v>
      </c>
      <c r="DB25" s="279" t="s">
        <v>49</v>
      </c>
      <c r="DC25" s="279" t="s">
        <v>49</v>
      </c>
      <c r="DD25" s="279">
        <v>0</v>
      </c>
      <c r="DE25" s="279">
        <f t="shared" si="24"/>
        <v>0</v>
      </c>
      <c r="DF25" s="279">
        <v>0</v>
      </c>
      <c r="DG25" s="279">
        <v>0</v>
      </c>
      <c r="DH25" s="279">
        <v>0</v>
      </c>
      <c r="DI25" s="279">
        <v>0</v>
      </c>
      <c r="DJ25" s="279">
        <v>0</v>
      </c>
      <c r="DK25" s="279">
        <v>0</v>
      </c>
      <c r="DL25" s="279">
        <v>0</v>
      </c>
      <c r="DM25" s="279">
        <v>0</v>
      </c>
      <c r="DN25" s="279">
        <v>0</v>
      </c>
      <c r="DO25" s="279">
        <v>0</v>
      </c>
      <c r="DP25" s="279">
        <v>0</v>
      </c>
      <c r="DQ25" s="279">
        <v>0</v>
      </c>
      <c r="DR25" s="279" t="s">
        <v>49</v>
      </c>
      <c r="DS25" s="279" t="s">
        <v>49</v>
      </c>
      <c r="DT25" s="279">
        <v>0</v>
      </c>
      <c r="DU25" s="279" t="s">
        <v>49</v>
      </c>
      <c r="DV25" s="279" t="s">
        <v>49</v>
      </c>
      <c r="DW25" s="279" t="s">
        <v>49</v>
      </c>
      <c r="DX25" s="279" t="s">
        <v>49</v>
      </c>
      <c r="DY25" s="279">
        <v>0</v>
      </c>
      <c r="DZ25" s="279">
        <f t="shared" si="25"/>
        <v>9763</v>
      </c>
      <c r="EA25" s="279">
        <v>0</v>
      </c>
      <c r="EB25" s="279">
        <v>0</v>
      </c>
      <c r="EC25" s="279">
        <v>0</v>
      </c>
      <c r="ED25" s="279">
        <v>0</v>
      </c>
      <c r="EE25" s="279">
        <v>0</v>
      </c>
      <c r="EF25" s="279">
        <v>0</v>
      </c>
      <c r="EG25" s="279">
        <v>0</v>
      </c>
      <c r="EH25" s="279">
        <v>0</v>
      </c>
      <c r="EI25" s="279">
        <v>0</v>
      </c>
      <c r="EJ25" s="279">
        <v>0</v>
      </c>
      <c r="EK25" s="279" t="s">
        <v>49</v>
      </c>
      <c r="EL25" s="279" t="s">
        <v>49</v>
      </c>
      <c r="EM25" s="279" t="s">
        <v>49</v>
      </c>
      <c r="EN25" s="279">
        <v>9763</v>
      </c>
      <c r="EO25" s="279">
        <v>0</v>
      </c>
      <c r="EP25" s="279" t="s">
        <v>49</v>
      </c>
      <c r="EQ25" s="279" t="s">
        <v>49</v>
      </c>
      <c r="ER25" s="279" t="s">
        <v>49</v>
      </c>
      <c r="ES25" s="279">
        <v>0</v>
      </c>
      <c r="ET25" s="279">
        <v>0</v>
      </c>
      <c r="EU25" s="279">
        <f t="shared" si="26"/>
        <v>0</v>
      </c>
      <c r="EV25" s="279">
        <v>0</v>
      </c>
      <c r="EW25" s="279">
        <v>0</v>
      </c>
      <c r="EX25" s="279">
        <v>0</v>
      </c>
      <c r="EY25" s="279">
        <v>0</v>
      </c>
      <c r="EZ25" s="279">
        <v>0</v>
      </c>
      <c r="FA25" s="279">
        <v>0</v>
      </c>
      <c r="FB25" s="279">
        <v>0</v>
      </c>
      <c r="FC25" s="279">
        <v>0</v>
      </c>
      <c r="FD25" s="279">
        <v>0</v>
      </c>
      <c r="FE25" s="279">
        <v>0</v>
      </c>
      <c r="FF25" s="279">
        <v>0</v>
      </c>
      <c r="FG25" s="279">
        <v>0</v>
      </c>
      <c r="FH25" s="279" t="s">
        <v>49</v>
      </c>
      <c r="FI25" s="279" t="s">
        <v>49</v>
      </c>
      <c r="FJ25" s="279" t="s">
        <v>49</v>
      </c>
      <c r="FK25" s="279">
        <v>0</v>
      </c>
      <c r="FL25" s="279">
        <v>0</v>
      </c>
      <c r="FM25" s="279">
        <v>0</v>
      </c>
      <c r="FN25" s="279">
        <v>0</v>
      </c>
      <c r="FO25" s="279">
        <v>0</v>
      </c>
    </row>
    <row r="26" spans="1:171" s="275" customFormat="1" ht="12" customHeight="1">
      <c r="A26" s="270" t="s">
        <v>502</v>
      </c>
      <c r="B26" s="271" t="s">
        <v>540</v>
      </c>
      <c r="C26" s="270" t="s">
        <v>541</v>
      </c>
      <c r="D26" s="279">
        <f t="shared" si="27"/>
        <v>2855</v>
      </c>
      <c r="E26" s="279">
        <f t="shared" si="27"/>
        <v>502</v>
      </c>
      <c r="F26" s="279">
        <f t="shared" si="27"/>
        <v>2</v>
      </c>
      <c r="G26" s="279">
        <f t="shared" si="27"/>
        <v>0</v>
      </c>
      <c r="H26" s="279">
        <f t="shared" si="27"/>
        <v>336</v>
      </c>
      <c r="I26" s="279">
        <f t="shared" si="27"/>
        <v>154</v>
      </c>
      <c r="J26" s="279">
        <f t="shared" si="27"/>
        <v>111</v>
      </c>
      <c r="K26" s="279">
        <f t="shared" si="27"/>
        <v>0</v>
      </c>
      <c r="L26" s="279">
        <f t="shared" si="27"/>
        <v>440</v>
      </c>
      <c r="M26" s="279">
        <f t="shared" si="27"/>
        <v>0</v>
      </c>
      <c r="N26" s="279">
        <f t="shared" si="27"/>
        <v>103</v>
      </c>
      <c r="O26" s="279">
        <f t="shared" si="27"/>
        <v>0</v>
      </c>
      <c r="P26" s="279">
        <f t="shared" si="27"/>
        <v>0</v>
      </c>
      <c r="Q26" s="279">
        <f t="shared" si="27"/>
        <v>1207</v>
      </c>
      <c r="R26" s="279">
        <f t="shared" si="27"/>
        <v>0</v>
      </c>
      <c r="S26" s="279">
        <f t="shared" si="14"/>
        <v>0</v>
      </c>
      <c r="T26" s="279">
        <f t="shared" si="15"/>
        <v>0</v>
      </c>
      <c r="U26" s="279">
        <f t="shared" si="16"/>
        <v>0</v>
      </c>
      <c r="V26" s="279">
        <f t="shared" si="17"/>
        <v>0</v>
      </c>
      <c r="W26" s="279">
        <f t="shared" si="18"/>
        <v>0</v>
      </c>
      <c r="X26" s="279">
        <f t="shared" si="19"/>
        <v>0</v>
      </c>
      <c r="Y26" s="279">
        <f t="shared" si="20"/>
        <v>1207</v>
      </c>
      <c r="Z26" s="279">
        <v>0</v>
      </c>
      <c r="AA26" s="279">
        <v>0</v>
      </c>
      <c r="AB26" s="279">
        <v>0</v>
      </c>
      <c r="AC26" s="279">
        <v>0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49</v>
      </c>
      <c r="AK26" s="279" t="s">
        <v>49</v>
      </c>
      <c r="AL26" s="279">
        <v>1207</v>
      </c>
      <c r="AM26" s="279" t="s">
        <v>49</v>
      </c>
      <c r="AN26" s="279" t="s">
        <v>49</v>
      </c>
      <c r="AO26" s="279">
        <v>0</v>
      </c>
      <c r="AP26" s="279" t="s">
        <v>49</v>
      </c>
      <c r="AQ26" s="279">
        <v>0</v>
      </c>
      <c r="AR26" s="279" t="s">
        <v>49</v>
      </c>
      <c r="AS26" s="279">
        <v>0</v>
      </c>
      <c r="AT26" s="279">
        <f t="shared" si="21"/>
        <v>208</v>
      </c>
      <c r="AU26" s="279">
        <v>0</v>
      </c>
      <c r="AV26" s="279">
        <v>0</v>
      </c>
      <c r="AW26" s="279">
        <v>0</v>
      </c>
      <c r="AX26" s="279">
        <v>208</v>
      </c>
      <c r="AY26" s="279">
        <v>0</v>
      </c>
      <c r="AZ26" s="279">
        <v>0</v>
      </c>
      <c r="BA26" s="279">
        <v>0</v>
      </c>
      <c r="BB26" s="279">
        <v>0</v>
      </c>
      <c r="BC26" s="279">
        <v>0</v>
      </c>
      <c r="BD26" s="279">
        <v>0</v>
      </c>
      <c r="BE26" s="279" t="s">
        <v>49</v>
      </c>
      <c r="BF26" s="279" t="s">
        <v>49</v>
      </c>
      <c r="BG26" s="279" t="s">
        <v>49</v>
      </c>
      <c r="BH26" s="279" t="s">
        <v>49</v>
      </c>
      <c r="BI26" s="279" t="s">
        <v>49</v>
      </c>
      <c r="BJ26" s="279" t="s">
        <v>49</v>
      </c>
      <c r="BK26" s="279" t="s">
        <v>49</v>
      </c>
      <c r="BL26" s="279" t="s">
        <v>49</v>
      </c>
      <c r="BM26" s="279" t="s">
        <v>49</v>
      </c>
      <c r="BN26" s="279">
        <v>0</v>
      </c>
      <c r="BO26" s="279">
        <f t="shared" si="22"/>
        <v>0</v>
      </c>
      <c r="BP26" s="279">
        <v>0</v>
      </c>
      <c r="BQ26" s="279">
        <v>0</v>
      </c>
      <c r="BR26" s="279">
        <v>0</v>
      </c>
      <c r="BS26" s="279">
        <v>0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>
        <v>0</v>
      </c>
      <c r="CA26" s="279">
        <v>0</v>
      </c>
      <c r="CB26" s="279" t="s">
        <v>49</v>
      </c>
      <c r="CC26" s="279" t="s">
        <v>49</v>
      </c>
      <c r="CD26" s="279" t="s">
        <v>49</v>
      </c>
      <c r="CE26" s="279" t="s">
        <v>49</v>
      </c>
      <c r="CF26" s="279" t="s">
        <v>49</v>
      </c>
      <c r="CG26" s="279" t="s">
        <v>49</v>
      </c>
      <c r="CH26" s="279" t="s">
        <v>49</v>
      </c>
      <c r="CI26" s="279">
        <v>0</v>
      </c>
      <c r="CJ26" s="279">
        <f t="shared" si="23"/>
        <v>0</v>
      </c>
      <c r="CK26" s="279">
        <v>0</v>
      </c>
      <c r="CL26" s="279">
        <v>0</v>
      </c>
      <c r="CM26" s="279">
        <v>0</v>
      </c>
      <c r="CN26" s="279">
        <v>0</v>
      </c>
      <c r="CO26" s="279">
        <v>0</v>
      </c>
      <c r="CP26" s="279">
        <v>0</v>
      </c>
      <c r="CQ26" s="279">
        <v>0</v>
      </c>
      <c r="CR26" s="279">
        <v>0</v>
      </c>
      <c r="CS26" s="279">
        <v>0</v>
      </c>
      <c r="CT26" s="279">
        <v>0</v>
      </c>
      <c r="CU26" s="279">
        <v>0</v>
      </c>
      <c r="CV26" s="279">
        <v>0</v>
      </c>
      <c r="CW26" s="279" t="s">
        <v>49</v>
      </c>
      <c r="CX26" s="279" t="s">
        <v>49</v>
      </c>
      <c r="CY26" s="279" t="s">
        <v>49</v>
      </c>
      <c r="CZ26" s="279" t="s">
        <v>49</v>
      </c>
      <c r="DA26" s="279" t="s">
        <v>49</v>
      </c>
      <c r="DB26" s="279" t="s">
        <v>49</v>
      </c>
      <c r="DC26" s="279" t="s">
        <v>49</v>
      </c>
      <c r="DD26" s="279">
        <v>0</v>
      </c>
      <c r="DE26" s="279">
        <f t="shared" si="24"/>
        <v>0</v>
      </c>
      <c r="DF26" s="279">
        <v>0</v>
      </c>
      <c r="DG26" s="279">
        <v>0</v>
      </c>
      <c r="DH26" s="279">
        <v>0</v>
      </c>
      <c r="DI26" s="279">
        <v>0</v>
      </c>
      <c r="DJ26" s="279">
        <v>0</v>
      </c>
      <c r="DK26" s="279">
        <v>0</v>
      </c>
      <c r="DL26" s="279">
        <v>0</v>
      </c>
      <c r="DM26" s="279">
        <v>0</v>
      </c>
      <c r="DN26" s="279">
        <v>0</v>
      </c>
      <c r="DO26" s="279">
        <v>0</v>
      </c>
      <c r="DP26" s="279">
        <v>0</v>
      </c>
      <c r="DQ26" s="279">
        <v>0</v>
      </c>
      <c r="DR26" s="279" t="s">
        <v>49</v>
      </c>
      <c r="DS26" s="279" t="s">
        <v>49</v>
      </c>
      <c r="DT26" s="279">
        <v>0</v>
      </c>
      <c r="DU26" s="279" t="s">
        <v>49</v>
      </c>
      <c r="DV26" s="279" t="s">
        <v>49</v>
      </c>
      <c r="DW26" s="279" t="s">
        <v>49</v>
      </c>
      <c r="DX26" s="279" t="s">
        <v>49</v>
      </c>
      <c r="DY26" s="279">
        <v>0</v>
      </c>
      <c r="DZ26" s="279">
        <f t="shared" si="25"/>
        <v>0</v>
      </c>
      <c r="EA26" s="279">
        <v>0</v>
      </c>
      <c r="EB26" s="279">
        <v>0</v>
      </c>
      <c r="EC26" s="279">
        <v>0</v>
      </c>
      <c r="ED26" s="279">
        <v>0</v>
      </c>
      <c r="EE26" s="279">
        <v>0</v>
      </c>
      <c r="EF26" s="279">
        <v>0</v>
      </c>
      <c r="EG26" s="279">
        <v>0</v>
      </c>
      <c r="EH26" s="279">
        <v>0</v>
      </c>
      <c r="EI26" s="279">
        <v>0</v>
      </c>
      <c r="EJ26" s="279">
        <v>0</v>
      </c>
      <c r="EK26" s="279" t="s">
        <v>49</v>
      </c>
      <c r="EL26" s="279" t="s">
        <v>49</v>
      </c>
      <c r="EM26" s="279" t="s">
        <v>49</v>
      </c>
      <c r="EN26" s="279">
        <v>0</v>
      </c>
      <c r="EO26" s="279">
        <v>0</v>
      </c>
      <c r="EP26" s="279" t="s">
        <v>49</v>
      </c>
      <c r="EQ26" s="279" t="s">
        <v>49</v>
      </c>
      <c r="ER26" s="279" t="s">
        <v>49</v>
      </c>
      <c r="ES26" s="279">
        <v>0</v>
      </c>
      <c r="ET26" s="279">
        <v>0</v>
      </c>
      <c r="EU26" s="279">
        <f t="shared" si="26"/>
        <v>1440</v>
      </c>
      <c r="EV26" s="279">
        <v>502</v>
      </c>
      <c r="EW26" s="279">
        <v>2</v>
      </c>
      <c r="EX26" s="279">
        <v>0</v>
      </c>
      <c r="EY26" s="279">
        <v>128</v>
      </c>
      <c r="EZ26" s="279">
        <v>154</v>
      </c>
      <c r="FA26" s="279">
        <v>111</v>
      </c>
      <c r="FB26" s="279">
        <v>0</v>
      </c>
      <c r="FC26" s="279">
        <v>440</v>
      </c>
      <c r="FD26" s="279">
        <v>0</v>
      </c>
      <c r="FE26" s="279">
        <v>103</v>
      </c>
      <c r="FF26" s="279">
        <v>0</v>
      </c>
      <c r="FG26" s="279">
        <v>0</v>
      </c>
      <c r="FH26" s="279" t="s">
        <v>49</v>
      </c>
      <c r="FI26" s="279" t="s">
        <v>49</v>
      </c>
      <c r="FJ26" s="279" t="s">
        <v>49</v>
      </c>
      <c r="FK26" s="279">
        <v>0</v>
      </c>
      <c r="FL26" s="279">
        <v>0</v>
      </c>
      <c r="FM26" s="279">
        <v>0</v>
      </c>
      <c r="FN26" s="279">
        <v>0</v>
      </c>
      <c r="FO26" s="279">
        <v>0</v>
      </c>
    </row>
    <row r="27" spans="1:171" s="275" customFormat="1" ht="12" customHeight="1">
      <c r="A27" s="270" t="s">
        <v>502</v>
      </c>
      <c r="B27" s="271" t="s">
        <v>542</v>
      </c>
      <c r="C27" s="270" t="s">
        <v>543</v>
      </c>
      <c r="D27" s="279">
        <f t="shared" si="27"/>
        <v>1553</v>
      </c>
      <c r="E27" s="279">
        <f t="shared" si="27"/>
        <v>0</v>
      </c>
      <c r="F27" s="279">
        <f t="shared" si="27"/>
        <v>0</v>
      </c>
      <c r="G27" s="279">
        <f t="shared" si="27"/>
        <v>0</v>
      </c>
      <c r="H27" s="279">
        <f t="shared" si="27"/>
        <v>409</v>
      </c>
      <c r="I27" s="279">
        <f t="shared" si="27"/>
        <v>443</v>
      </c>
      <c r="J27" s="279">
        <f t="shared" si="27"/>
        <v>0</v>
      </c>
      <c r="K27" s="279">
        <f t="shared" si="27"/>
        <v>0</v>
      </c>
      <c r="L27" s="279">
        <f t="shared" si="27"/>
        <v>0</v>
      </c>
      <c r="M27" s="279">
        <f t="shared" si="27"/>
        <v>0</v>
      </c>
      <c r="N27" s="279">
        <f t="shared" si="27"/>
        <v>0</v>
      </c>
      <c r="O27" s="279">
        <f t="shared" si="27"/>
        <v>3</v>
      </c>
      <c r="P27" s="279">
        <f t="shared" si="27"/>
        <v>0</v>
      </c>
      <c r="Q27" s="279">
        <f t="shared" si="27"/>
        <v>541</v>
      </c>
      <c r="R27" s="279">
        <f t="shared" si="27"/>
        <v>0</v>
      </c>
      <c r="S27" s="279">
        <f t="shared" si="14"/>
        <v>0</v>
      </c>
      <c r="T27" s="279">
        <f t="shared" si="15"/>
        <v>0</v>
      </c>
      <c r="U27" s="279">
        <f t="shared" si="16"/>
        <v>0</v>
      </c>
      <c r="V27" s="279">
        <f t="shared" si="17"/>
        <v>0</v>
      </c>
      <c r="W27" s="279">
        <f t="shared" si="18"/>
        <v>0</v>
      </c>
      <c r="X27" s="279">
        <f t="shared" si="19"/>
        <v>157</v>
      </c>
      <c r="Y27" s="279">
        <f t="shared" si="20"/>
        <v>541</v>
      </c>
      <c r="Z27" s="279">
        <v>0</v>
      </c>
      <c r="AA27" s="279">
        <v>0</v>
      </c>
      <c r="AB27" s="279">
        <v>0</v>
      </c>
      <c r="AC27" s="279">
        <v>0</v>
      </c>
      <c r="AD27" s="279">
        <v>0</v>
      </c>
      <c r="AE27" s="279">
        <v>0</v>
      </c>
      <c r="AF27" s="279">
        <v>0</v>
      </c>
      <c r="AG27" s="279">
        <v>0</v>
      </c>
      <c r="AH27" s="279">
        <v>0</v>
      </c>
      <c r="AI27" s="279">
        <v>0</v>
      </c>
      <c r="AJ27" s="279" t="s">
        <v>49</v>
      </c>
      <c r="AK27" s="279" t="s">
        <v>49</v>
      </c>
      <c r="AL27" s="279">
        <v>541</v>
      </c>
      <c r="AM27" s="279" t="s">
        <v>49</v>
      </c>
      <c r="AN27" s="279" t="s">
        <v>49</v>
      </c>
      <c r="AO27" s="279">
        <v>0</v>
      </c>
      <c r="AP27" s="279" t="s">
        <v>49</v>
      </c>
      <c r="AQ27" s="279">
        <v>0</v>
      </c>
      <c r="AR27" s="279" t="s">
        <v>49</v>
      </c>
      <c r="AS27" s="279">
        <v>0</v>
      </c>
      <c r="AT27" s="279">
        <f t="shared" si="21"/>
        <v>1009</v>
      </c>
      <c r="AU27" s="279">
        <v>0</v>
      </c>
      <c r="AV27" s="279">
        <v>0</v>
      </c>
      <c r="AW27" s="279">
        <v>0</v>
      </c>
      <c r="AX27" s="279">
        <v>409</v>
      </c>
      <c r="AY27" s="279">
        <v>443</v>
      </c>
      <c r="AZ27" s="279">
        <v>0</v>
      </c>
      <c r="BA27" s="279">
        <v>0</v>
      </c>
      <c r="BB27" s="279">
        <v>0</v>
      </c>
      <c r="BC27" s="279">
        <v>0</v>
      </c>
      <c r="BD27" s="279">
        <v>0</v>
      </c>
      <c r="BE27" s="279" t="s">
        <v>49</v>
      </c>
      <c r="BF27" s="279" t="s">
        <v>49</v>
      </c>
      <c r="BG27" s="279" t="s">
        <v>49</v>
      </c>
      <c r="BH27" s="279" t="s">
        <v>49</v>
      </c>
      <c r="BI27" s="279" t="s">
        <v>49</v>
      </c>
      <c r="BJ27" s="279" t="s">
        <v>49</v>
      </c>
      <c r="BK27" s="279" t="s">
        <v>49</v>
      </c>
      <c r="BL27" s="279" t="s">
        <v>49</v>
      </c>
      <c r="BM27" s="279" t="s">
        <v>49</v>
      </c>
      <c r="BN27" s="279">
        <v>157</v>
      </c>
      <c r="BO27" s="279">
        <f t="shared" si="22"/>
        <v>3</v>
      </c>
      <c r="BP27" s="279">
        <v>0</v>
      </c>
      <c r="BQ27" s="279">
        <v>0</v>
      </c>
      <c r="BR27" s="279">
        <v>0</v>
      </c>
      <c r="BS27" s="279">
        <v>0</v>
      </c>
      <c r="BT27" s="279">
        <v>0</v>
      </c>
      <c r="BU27" s="279">
        <v>0</v>
      </c>
      <c r="BV27" s="279">
        <v>0</v>
      </c>
      <c r="BW27" s="279">
        <v>0</v>
      </c>
      <c r="BX27" s="279">
        <v>0</v>
      </c>
      <c r="BY27" s="279">
        <v>0</v>
      </c>
      <c r="BZ27" s="279">
        <v>3</v>
      </c>
      <c r="CA27" s="279">
        <v>0</v>
      </c>
      <c r="CB27" s="279" t="s">
        <v>49</v>
      </c>
      <c r="CC27" s="279" t="s">
        <v>49</v>
      </c>
      <c r="CD27" s="279" t="s">
        <v>49</v>
      </c>
      <c r="CE27" s="279" t="s">
        <v>49</v>
      </c>
      <c r="CF27" s="279" t="s">
        <v>49</v>
      </c>
      <c r="CG27" s="279" t="s">
        <v>49</v>
      </c>
      <c r="CH27" s="279" t="s">
        <v>49</v>
      </c>
      <c r="CI27" s="279">
        <v>0</v>
      </c>
      <c r="CJ27" s="279">
        <f t="shared" si="23"/>
        <v>0</v>
      </c>
      <c r="CK27" s="279">
        <v>0</v>
      </c>
      <c r="CL27" s="279">
        <v>0</v>
      </c>
      <c r="CM27" s="279">
        <v>0</v>
      </c>
      <c r="CN27" s="279">
        <v>0</v>
      </c>
      <c r="CO27" s="279">
        <v>0</v>
      </c>
      <c r="CP27" s="279">
        <v>0</v>
      </c>
      <c r="CQ27" s="279">
        <v>0</v>
      </c>
      <c r="CR27" s="279">
        <v>0</v>
      </c>
      <c r="CS27" s="279">
        <v>0</v>
      </c>
      <c r="CT27" s="279">
        <v>0</v>
      </c>
      <c r="CU27" s="279">
        <v>0</v>
      </c>
      <c r="CV27" s="279">
        <v>0</v>
      </c>
      <c r="CW27" s="279" t="s">
        <v>49</v>
      </c>
      <c r="CX27" s="279" t="s">
        <v>49</v>
      </c>
      <c r="CY27" s="279" t="s">
        <v>49</v>
      </c>
      <c r="CZ27" s="279" t="s">
        <v>49</v>
      </c>
      <c r="DA27" s="279" t="s">
        <v>49</v>
      </c>
      <c r="DB27" s="279" t="s">
        <v>49</v>
      </c>
      <c r="DC27" s="279" t="s">
        <v>49</v>
      </c>
      <c r="DD27" s="279">
        <v>0</v>
      </c>
      <c r="DE27" s="279">
        <f t="shared" si="24"/>
        <v>0</v>
      </c>
      <c r="DF27" s="279">
        <v>0</v>
      </c>
      <c r="DG27" s="279">
        <v>0</v>
      </c>
      <c r="DH27" s="279">
        <v>0</v>
      </c>
      <c r="DI27" s="279">
        <v>0</v>
      </c>
      <c r="DJ27" s="279">
        <v>0</v>
      </c>
      <c r="DK27" s="279">
        <v>0</v>
      </c>
      <c r="DL27" s="279">
        <v>0</v>
      </c>
      <c r="DM27" s="279">
        <v>0</v>
      </c>
      <c r="DN27" s="279">
        <v>0</v>
      </c>
      <c r="DO27" s="279">
        <v>0</v>
      </c>
      <c r="DP27" s="279">
        <v>0</v>
      </c>
      <c r="DQ27" s="279">
        <v>0</v>
      </c>
      <c r="DR27" s="279" t="s">
        <v>49</v>
      </c>
      <c r="DS27" s="279" t="s">
        <v>49</v>
      </c>
      <c r="DT27" s="279">
        <v>0</v>
      </c>
      <c r="DU27" s="279" t="s">
        <v>49</v>
      </c>
      <c r="DV27" s="279" t="s">
        <v>49</v>
      </c>
      <c r="DW27" s="279" t="s">
        <v>49</v>
      </c>
      <c r="DX27" s="279" t="s">
        <v>49</v>
      </c>
      <c r="DY27" s="279">
        <v>0</v>
      </c>
      <c r="DZ27" s="279">
        <f t="shared" si="25"/>
        <v>0</v>
      </c>
      <c r="EA27" s="279">
        <v>0</v>
      </c>
      <c r="EB27" s="279">
        <v>0</v>
      </c>
      <c r="EC27" s="279">
        <v>0</v>
      </c>
      <c r="ED27" s="279">
        <v>0</v>
      </c>
      <c r="EE27" s="279">
        <v>0</v>
      </c>
      <c r="EF27" s="279">
        <v>0</v>
      </c>
      <c r="EG27" s="279">
        <v>0</v>
      </c>
      <c r="EH27" s="279">
        <v>0</v>
      </c>
      <c r="EI27" s="279">
        <v>0</v>
      </c>
      <c r="EJ27" s="279">
        <v>0</v>
      </c>
      <c r="EK27" s="279" t="s">
        <v>49</v>
      </c>
      <c r="EL27" s="279" t="s">
        <v>49</v>
      </c>
      <c r="EM27" s="279" t="s">
        <v>49</v>
      </c>
      <c r="EN27" s="279">
        <v>0</v>
      </c>
      <c r="EO27" s="279">
        <v>0</v>
      </c>
      <c r="EP27" s="279" t="s">
        <v>49</v>
      </c>
      <c r="EQ27" s="279" t="s">
        <v>49</v>
      </c>
      <c r="ER27" s="279" t="s">
        <v>49</v>
      </c>
      <c r="ES27" s="279">
        <v>0</v>
      </c>
      <c r="ET27" s="279">
        <v>0</v>
      </c>
      <c r="EU27" s="279">
        <f t="shared" si="26"/>
        <v>0</v>
      </c>
      <c r="EV27" s="279">
        <v>0</v>
      </c>
      <c r="EW27" s="279">
        <v>0</v>
      </c>
      <c r="EX27" s="279">
        <v>0</v>
      </c>
      <c r="EY27" s="279">
        <v>0</v>
      </c>
      <c r="EZ27" s="279">
        <v>0</v>
      </c>
      <c r="FA27" s="279">
        <v>0</v>
      </c>
      <c r="FB27" s="279">
        <v>0</v>
      </c>
      <c r="FC27" s="279">
        <v>0</v>
      </c>
      <c r="FD27" s="279">
        <v>0</v>
      </c>
      <c r="FE27" s="279">
        <v>0</v>
      </c>
      <c r="FF27" s="279">
        <v>0</v>
      </c>
      <c r="FG27" s="279">
        <v>0</v>
      </c>
      <c r="FH27" s="279" t="s">
        <v>49</v>
      </c>
      <c r="FI27" s="279" t="s">
        <v>49</v>
      </c>
      <c r="FJ27" s="279" t="s">
        <v>49</v>
      </c>
      <c r="FK27" s="279">
        <v>0</v>
      </c>
      <c r="FL27" s="279">
        <v>0</v>
      </c>
      <c r="FM27" s="279">
        <v>0</v>
      </c>
      <c r="FN27" s="279">
        <v>0</v>
      </c>
      <c r="FO27" s="279">
        <v>0</v>
      </c>
    </row>
    <row r="28" spans="1:171" s="275" customFormat="1" ht="12" customHeight="1">
      <c r="A28" s="270" t="s">
        <v>502</v>
      </c>
      <c r="B28" s="271" t="s">
        <v>544</v>
      </c>
      <c r="C28" s="270" t="s">
        <v>545</v>
      </c>
      <c r="D28" s="279">
        <f t="shared" si="27"/>
        <v>645</v>
      </c>
      <c r="E28" s="279">
        <f t="shared" si="27"/>
        <v>0</v>
      </c>
      <c r="F28" s="279">
        <f t="shared" si="27"/>
        <v>0</v>
      </c>
      <c r="G28" s="279">
        <f t="shared" si="27"/>
        <v>0</v>
      </c>
      <c r="H28" s="279">
        <f t="shared" si="27"/>
        <v>585</v>
      </c>
      <c r="I28" s="279">
        <f t="shared" si="27"/>
        <v>34</v>
      </c>
      <c r="J28" s="279">
        <f t="shared" si="27"/>
        <v>3</v>
      </c>
      <c r="K28" s="279">
        <f t="shared" si="27"/>
        <v>0</v>
      </c>
      <c r="L28" s="279">
        <f t="shared" si="27"/>
        <v>0</v>
      </c>
      <c r="M28" s="279">
        <f t="shared" si="27"/>
        <v>0</v>
      </c>
      <c r="N28" s="279">
        <f t="shared" si="27"/>
        <v>0</v>
      </c>
      <c r="O28" s="279">
        <f t="shared" si="27"/>
        <v>0</v>
      </c>
      <c r="P28" s="279">
        <f t="shared" si="27"/>
        <v>0</v>
      </c>
      <c r="Q28" s="279">
        <f t="shared" si="27"/>
        <v>23</v>
      </c>
      <c r="R28" s="279">
        <f t="shared" si="27"/>
        <v>0</v>
      </c>
      <c r="S28" s="279">
        <f t="shared" si="14"/>
        <v>0</v>
      </c>
      <c r="T28" s="279">
        <f t="shared" si="15"/>
        <v>0</v>
      </c>
      <c r="U28" s="279">
        <f t="shared" si="16"/>
        <v>0</v>
      </c>
      <c r="V28" s="279">
        <f t="shared" si="17"/>
        <v>0</v>
      </c>
      <c r="W28" s="279">
        <f t="shared" si="18"/>
        <v>0</v>
      </c>
      <c r="X28" s="279">
        <f t="shared" si="19"/>
        <v>0</v>
      </c>
      <c r="Y28" s="279">
        <f t="shared" si="20"/>
        <v>23</v>
      </c>
      <c r="Z28" s="279">
        <v>0</v>
      </c>
      <c r="AA28" s="279">
        <v>0</v>
      </c>
      <c r="AB28" s="279">
        <v>0</v>
      </c>
      <c r="AC28" s="279">
        <v>0</v>
      </c>
      <c r="AD28" s="279">
        <v>0</v>
      </c>
      <c r="AE28" s="279">
        <v>0</v>
      </c>
      <c r="AF28" s="279">
        <v>0</v>
      </c>
      <c r="AG28" s="279">
        <v>0</v>
      </c>
      <c r="AH28" s="279">
        <v>0</v>
      </c>
      <c r="AI28" s="279">
        <v>0</v>
      </c>
      <c r="AJ28" s="279" t="s">
        <v>49</v>
      </c>
      <c r="AK28" s="279" t="s">
        <v>49</v>
      </c>
      <c r="AL28" s="279">
        <v>23</v>
      </c>
      <c r="AM28" s="279" t="s">
        <v>49</v>
      </c>
      <c r="AN28" s="279" t="s">
        <v>49</v>
      </c>
      <c r="AO28" s="279">
        <v>0</v>
      </c>
      <c r="AP28" s="279" t="s">
        <v>49</v>
      </c>
      <c r="AQ28" s="279">
        <v>0</v>
      </c>
      <c r="AR28" s="279" t="s">
        <v>49</v>
      </c>
      <c r="AS28" s="279">
        <v>0</v>
      </c>
      <c r="AT28" s="279">
        <f t="shared" si="21"/>
        <v>567</v>
      </c>
      <c r="AU28" s="279">
        <v>0</v>
      </c>
      <c r="AV28" s="279">
        <v>0</v>
      </c>
      <c r="AW28" s="279">
        <v>0</v>
      </c>
      <c r="AX28" s="279">
        <v>567</v>
      </c>
      <c r="AY28" s="279">
        <v>0</v>
      </c>
      <c r="AZ28" s="279">
        <v>0</v>
      </c>
      <c r="BA28" s="279">
        <v>0</v>
      </c>
      <c r="BB28" s="279">
        <v>0</v>
      </c>
      <c r="BC28" s="279">
        <v>0</v>
      </c>
      <c r="BD28" s="279">
        <v>0</v>
      </c>
      <c r="BE28" s="279" t="s">
        <v>49</v>
      </c>
      <c r="BF28" s="279" t="s">
        <v>49</v>
      </c>
      <c r="BG28" s="279" t="s">
        <v>49</v>
      </c>
      <c r="BH28" s="279" t="s">
        <v>49</v>
      </c>
      <c r="BI28" s="279" t="s">
        <v>49</v>
      </c>
      <c r="BJ28" s="279" t="s">
        <v>49</v>
      </c>
      <c r="BK28" s="279" t="s">
        <v>49</v>
      </c>
      <c r="BL28" s="279" t="s">
        <v>49</v>
      </c>
      <c r="BM28" s="279" t="s">
        <v>49</v>
      </c>
      <c r="BN28" s="279">
        <v>0</v>
      </c>
      <c r="BO28" s="279">
        <f t="shared" si="22"/>
        <v>0</v>
      </c>
      <c r="BP28" s="279">
        <v>0</v>
      </c>
      <c r="BQ28" s="279">
        <v>0</v>
      </c>
      <c r="BR28" s="279">
        <v>0</v>
      </c>
      <c r="BS28" s="279">
        <v>0</v>
      </c>
      <c r="BT28" s="279">
        <v>0</v>
      </c>
      <c r="BU28" s="279">
        <v>0</v>
      </c>
      <c r="BV28" s="279">
        <v>0</v>
      </c>
      <c r="BW28" s="279">
        <v>0</v>
      </c>
      <c r="BX28" s="279">
        <v>0</v>
      </c>
      <c r="BY28" s="279">
        <v>0</v>
      </c>
      <c r="BZ28" s="279">
        <v>0</v>
      </c>
      <c r="CA28" s="279">
        <v>0</v>
      </c>
      <c r="CB28" s="279" t="s">
        <v>49</v>
      </c>
      <c r="CC28" s="279" t="s">
        <v>49</v>
      </c>
      <c r="CD28" s="279" t="s">
        <v>49</v>
      </c>
      <c r="CE28" s="279" t="s">
        <v>49</v>
      </c>
      <c r="CF28" s="279" t="s">
        <v>49</v>
      </c>
      <c r="CG28" s="279" t="s">
        <v>49</v>
      </c>
      <c r="CH28" s="279" t="s">
        <v>49</v>
      </c>
      <c r="CI28" s="279">
        <v>0</v>
      </c>
      <c r="CJ28" s="279">
        <f t="shared" si="23"/>
        <v>0</v>
      </c>
      <c r="CK28" s="279">
        <v>0</v>
      </c>
      <c r="CL28" s="279">
        <v>0</v>
      </c>
      <c r="CM28" s="279">
        <v>0</v>
      </c>
      <c r="CN28" s="279">
        <v>0</v>
      </c>
      <c r="CO28" s="279">
        <v>0</v>
      </c>
      <c r="CP28" s="279">
        <v>0</v>
      </c>
      <c r="CQ28" s="279">
        <v>0</v>
      </c>
      <c r="CR28" s="279">
        <v>0</v>
      </c>
      <c r="CS28" s="279">
        <v>0</v>
      </c>
      <c r="CT28" s="279">
        <v>0</v>
      </c>
      <c r="CU28" s="279">
        <v>0</v>
      </c>
      <c r="CV28" s="279">
        <v>0</v>
      </c>
      <c r="CW28" s="279" t="s">
        <v>49</v>
      </c>
      <c r="CX28" s="279" t="s">
        <v>49</v>
      </c>
      <c r="CY28" s="279" t="s">
        <v>49</v>
      </c>
      <c r="CZ28" s="279" t="s">
        <v>49</v>
      </c>
      <c r="DA28" s="279" t="s">
        <v>49</v>
      </c>
      <c r="DB28" s="279" t="s">
        <v>49</v>
      </c>
      <c r="DC28" s="279" t="s">
        <v>49</v>
      </c>
      <c r="DD28" s="279">
        <v>0</v>
      </c>
      <c r="DE28" s="279">
        <f t="shared" si="24"/>
        <v>0</v>
      </c>
      <c r="DF28" s="279">
        <v>0</v>
      </c>
      <c r="DG28" s="279">
        <v>0</v>
      </c>
      <c r="DH28" s="279">
        <v>0</v>
      </c>
      <c r="DI28" s="279">
        <v>0</v>
      </c>
      <c r="DJ28" s="279">
        <v>0</v>
      </c>
      <c r="DK28" s="279">
        <v>0</v>
      </c>
      <c r="DL28" s="279">
        <v>0</v>
      </c>
      <c r="DM28" s="279">
        <v>0</v>
      </c>
      <c r="DN28" s="279">
        <v>0</v>
      </c>
      <c r="DO28" s="279">
        <v>0</v>
      </c>
      <c r="DP28" s="279">
        <v>0</v>
      </c>
      <c r="DQ28" s="279">
        <v>0</v>
      </c>
      <c r="DR28" s="279" t="s">
        <v>49</v>
      </c>
      <c r="DS28" s="279" t="s">
        <v>49</v>
      </c>
      <c r="DT28" s="279">
        <v>0</v>
      </c>
      <c r="DU28" s="279" t="s">
        <v>49</v>
      </c>
      <c r="DV28" s="279" t="s">
        <v>49</v>
      </c>
      <c r="DW28" s="279" t="s">
        <v>49</v>
      </c>
      <c r="DX28" s="279" t="s">
        <v>49</v>
      </c>
      <c r="DY28" s="279">
        <v>0</v>
      </c>
      <c r="DZ28" s="279">
        <f t="shared" si="25"/>
        <v>0</v>
      </c>
      <c r="EA28" s="279">
        <v>0</v>
      </c>
      <c r="EB28" s="279">
        <v>0</v>
      </c>
      <c r="EC28" s="279">
        <v>0</v>
      </c>
      <c r="ED28" s="279">
        <v>0</v>
      </c>
      <c r="EE28" s="279">
        <v>0</v>
      </c>
      <c r="EF28" s="279">
        <v>0</v>
      </c>
      <c r="EG28" s="279">
        <v>0</v>
      </c>
      <c r="EH28" s="279">
        <v>0</v>
      </c>
      <c r="EI28" s="279">
        <v>0</v>
      </c>
      <c r="EJ28" s="279">
        <v>0</v>
      </c>
      <c r="EK28" s="279" t="s">
        <v>49</v>
      </c>
      <c r="EL28" s="279" t="s">
        <v>49</v>
      </c>
      <c r="EM28" s="279" t="s">
        <v>49</v>
      </c>
      <c r="EN28" s="279">
        <v>0</v>
      </c>
      <c r="EO28" s="279">
        <v>0</v>
      </c>
      <c r="EP28" s="279" t="s">
        <v>49</v>
      </c>
      <c r="EQ28" s="279" t="s">
        <v>49</v>
      </c>
      <c r="ER28" s="279" t="s">
        <v>49</v>
      </c>
      <c r="ES28" s="279">
        <v>0</v>
      </c>
      <c r="ET28" s="279">
        <v>0</v>
      </c>
      <c r="EU28" s="279">
        <f t="shared" si="26"/>
        <v>55</v>
      </c>
      <c r="EV28" s="279">
        <v>0</v>
      </c>
      <c r="EW28" s="279">
        <v>0</v>
      </c>
      <c r="EX28" s="279">
        <v>0</v>
      </c>
      <c r="EY28" s="279">
        <v>18</v>
      </c>
      <c r="EZ28" s="279">
        <v>34</v>
      </c>
      <c r="FA28" s="279">
        <v>3</v>
      </c>
      <c r="FB28" s="279">
        <v>0</v>
      </c>
      <c r="FC28" s="279">
        <v>0</v>
      </c>
      <c r="FD28" s="279">
        <v>0</v>
      </c>
      <c r="FE28" s="279">
        <v>0</v>
      </c>
      <c r="FF28" s="279">
        <v>0</v>
      </c>
      <c r="FG28" s="279">
        <v>0</v>
      </c>
      <c r="FH28" s="279" t="s">
        <v>49</v>
      </c>
      <c r="FI28" s="279" t="s">
        <v>49</v>
      </c>
      <c r="FJ28" s="279" t="s">
        <v>49</v>
      </c>
      <c r="FK28" s="279">
        <v>0</v>
      </c>
      <c r="FL28" s="279">
        <v>0</v>
      </c>
      <c r="FM28" s="279">
        <v>0</v>
      </c>
      <c r="FN28" s="279">
        <v>0</v>
      </c>
      <c r="FO28" s="279">
        <v>0</v>
      </c>
    </row>
    <row r="29" spans="1:171" s="275" customFormat="1" ht="12" customHeight="1">
      <c r="A29" s="270" t="s">
        <v>502</v>
      </c>
      <c r="B29" s="271" t="s">
        <v>546</v>
      </c>
      <c r="C29" s="270" t="s">
        <v>547</v>
      </c>
      <c r="D29" s="279">
        <f t="shared" si="27"/>
        <v>562</v>
      </c>
      <c r="E29" s="279">
        <f t="shared" si="27"/>
        <v>0</v>
      </c>
      <c r="F29" s="279">
        <f t="shared" si="27"/>
        <v>0</v>
      </c>
      <c r="G29" s="279">
        <f t="shared" si="27"/>
        <v>0</v>
      </c>
      <c r="H29" s="279">
        <f t="shared" si="27"/>
        <v>562</v>
      </c>
      <c r="I29" s="279">
        <f t="shared" si="27"/>
        <v>0</v>
      </c>
      <c r="J29" s="279">
        <f t="shared" si="27"/>
        <v>0</v>
      </c>
      <c r="K29" s="279">
        <f t="shared" si="27"/>
        <v>0</v>
      </c>
      <c r="L29" s="279">
        <f t="shared" si="27"/>
        <v>0</v>
      </c>
      <c r="M29" s="279">
        <f t="shared" si="27"/>
        <v>0</v>
      </c>
      <c r="N29" s="279">
        <f t="shared" si="27"/>
        <v>0</v>
      </c>
      <c r="O29" s="279">
        <f t="shared" si="27"/>
        <v>0</v>
      </c>
      <c r="P29" s="279">
        <f t="shared" si="27"/>
        <v>0</v>
      </c>
      <c r="Q29" s="279">
        <f t="shared" si="27"/>
        <v>0</v>
      </c>
      <c r="R29" s="279">
        <f t="shared" si="27"/>
        <v>0</v>
      </c>
      <c r="S29" s="279">
        <f t="shared" si="14"/>
        <v>0</v>
      </c>
      <c r="T29" s="279">
        <f t="shared" si="15"/>
        <v>0</v>
      </c>
      <c r="U29" s="279">
        <f t="shared" si="16"/>
        <v>0</v>
      </c>
      <c r="V29" s="279">
        <f t="shared" si="17"/>
        <v>0</v>
      </c>
      <c r="W29" s="279">
        <f t="shared" si="18"/>
        <v>0</v>
      </c>
      <c r="X29" s="279">
        <f t="shared" si="19"/>
        <v>0</v>
      </c>
      <c r="Y29" s="279">
        <f t="shared" si="20"/>
        <v>0</v>
      </c>
      <c r="Z29" s="279">
        <v>0</v>
      </c>
      <c r="AA29" s="279">
        <v>0</v>
      </c>
      <c r="AB29" s="279">
        <v>0</v>
      </c>
      <c r="AC29" s="279">
        <v>0</v>
      </c>
      <c r="AD29" s="279">
        <v>0</v>
      </c>
      <c r="AE29" s="279">
        <v>0</v>
      </c>
      <c r="AF29" s="279">
        <v>0</v>
      </c>
      <c r="AG29" s="279">
        <v>0</v>
      </c>
      <c r="AH29" s="279">
        <v>0</v>
      </c>
      <c r="AI29" s="279">
        <v>0</v>
      </c>
      <c r="AJ29" s="279" t="s">
        <v>49</v>
      </c>
      <c r="AK29" s="279" t="s">
        <v>49</v>
      </c>
      <c r="AL29" s="279">
        <v>0</v>
      </c>
      <c r="AM29" s="279" t="s">
        <v>49</v>
      </c>
      <c r="AN29" s="279" t="s">
        <v>49</v>
      </c>
      <c r="AO29" s="279">
        <v>0</v>
      </c>
      <c r="AP29" s="279" t="s">
        <v>49</v>
      </c>
      <c r="AQ29" s="279">
        <v>0</v>
      </c>
      <c r="AR29" s="279" t="s">
        <v>49</v>
      </c>
      <c r="AS29" s="279">
        <v>0</v>
      </c>
      <c r="AT29" s="279">
        <f t="shared" si="21"/>
        <v>562</v>
      </c>
      <c r="AU29" s="279">
        <v>0</v>
      </c>
      <c r="AV29" s="279">
        <v>0</v>
      </c>
      <c r="AW29" s="279">
        <v>0</v>
      </c>
      <c r="AX29" s="279">
        <v>562</v>
      </c>
      <c r="AY29" s="279">
        <v>0</v>
      </c>
      <c r="AZ29" s="279">
        <v>0</v>
      </c>
      <c r="BA29" s="279">
        <v>0</v>
      </c>
      <c r="BB29" s="279">
        <v>0</v>
      </c>
      <c r="BC29" s="279">
        <v>0</v>
      </c>
      <c r="BD29" s="279">
        <v>0</v>
      </c>
      <c r="BE29" s="279" t="s">
        <v>49</v>
      </c>
      <c r="BF29" s="279" t="s">
        <v>49</v>
      </c>
      <c r="BG29" s="279" t="s">
        <v>49</v>
      </c>
      <c r="BH29" s="279" t="s">
        <v>49</v>
      </c>
      <c r="BI29" s="279" t="s">
        <v>49</v>
      </c>
      <c r="BJ29" s="279" t="s">
        <v>49</v>
      </c>
      <c r="BK29" s="279" t="s">
        <v>49</v>
      </c>
      <c r="BL29" s="279" t="s">
        <v>49</v>
      </c>
      <c r="BM29" s="279" t="s">
        <v>49</v>
      </c>
      <c r="BN29" s="279">
        <v>0</v>
      </c>
      <c r="BO29" s="279">
        <f t="shared" si="22"/>
        <v>0</v>
      </c>
      <c r="BP29" s="279">
        <v>0</v>
      </c>
      <c r="BQ29" s="279">
        <v>0</v>
      </c>
      <c r="BR29" s="279">
        <v>0</v>
      </c>
      <c r="BS29" s="279">
        <v>0</v>
      </c>
      <c r="BT29" s="279">
        <v>0</v>
      </c>
      <c r="BU29" s="279">
        <v>0</v>
      </c>
      <c r="BV29" s="279">
        <v>0</v>
      </c>
      <c r="BW29" s="279">
        <v>0</v>
      </c>
      <c r="BX29" s="279">
        <v>0</v>
      </c>
      <c r="BY29" s="279">
        <v>0</v>
      </c>
      <c r="BZ29" s="279">
        <v>0</v>
      </c>
      <c r="CA29" s="279">
        <v>0</v>
      </c>
      <c r="CB29" s="279" t="s">
        <v>49</v>
      </c>
      <c r="CC29" s="279" t="s">
        <v>49</v>
      </c>
      <c r="CD29" s="279" t="s">
        <v>49</v>
      </c>
      <c r="CE29" s="279" t="s">
        <v>49</v>
      </c>
      <c r="CF29" s="279" t="s">
        <v>49</v>
      </c>
      <c r="CG29" s="279" t="s">
        <v>49</v>
      </c>
      <c r="CH29" s="279" t="s">
        <v>49</v>
      </c>
      <c r="CI29" s="279">
        <v>0</v>
      </c>
      <c r="CJ29" s="279">
        <f t="shared" si="23"/>
        <v>0</v>
      </c>
      <c r="CK29" s="279">
        <v>0</v>
      </c>
      <c r="CL29" s="279">
        <v>0</v>
      </c>
      <c r="CM29" s="279">
        <v>0</v>
      </c>
      <c r="CN29" s="279">
        <v>0</v>
      </c>
      <c r="CO29" s="279">
        <v>0</v>
      </c>
      <c r="CP29" s="279">
        <v>0</v>
      </c>
      <c r="CQ29" s="279">
        <v>0</v>
      </c>
      <c r="CR29" s="279">
        <v>0</v>
      </c>
      <c r="CS29" s="279">
        <v>0</v>
      </c>
      <c r="CT29" s="279">
        <v>0</v>
      </c>
      <c r="CU29" s="279">
        <v>0</v>
      </c>
      <c r="CV29" s="279">
        <v>0</v>
      </c>
      <c r="CW29" s="279" t="s">
        <v>49</v>
      </c>
      <c r="CX29" s="279" t="s">
        <v>49</v>
      </c>
      <c r="CY29" s="279" t="s">
        <v>49</v>
      </c>
      <c r="CZ29" s="279" t="s">
        <v>49</v>
      </c>
      <c r="DA29" s="279" t="s">
        <v>49</v>
      </c>
      <c r="DB29" s="279" t="s">
        <v>49</v>
      </c>
      <c r="DC29" s="279" t="s">
        <v>49</v>
      </c>
      <c r="DD29" s="279">
        <v>0</v>
      </c>
      <c r="DE29" s="279">
        <f t="shared" si="24"/>
        <v>0</v>
      </c>
      <c r="DF29" s="279">
        <v>0</v>
      </c>
      <c r="DG29" s="279">
        <v>0</v>
      </c>
      <c r="DH29" s="279">
        <v>0</v>
      </c>
      <c r="DI29" s="279">
        <v>0</v>
      </c>
      <c r="DJ29" s="279">
        <v>0</v>
      </c>
      <c r="DK29" s="279">
        <v>0</v>
      </c>
      <c r="DL29" s="279">
        <v>0</v>
      </c>
      <c r="DM29" s="279">
        <v>0</v>
      </c>
      <c r="DN29" s="279">
        <v>0</v>
      </c>
      <c r="DO29" s="279">
        <v>0</v>
      </c>
      <c r="DP29" s="279">
        <v>0</v>
      </c>
      <c r="DQ29" s="279">
        <v>0</v>
      </c>
      <c r="DR29" s="279" t="s">
        <v>49</v>
      </c>
      <c r="DS29" s="279" t="s">
        <v>49</v>
      </c>
      <c r="DT29" s="279">
        <v>0</v>
      </c>
      <c r="DU29" s="279" t="s">
        <v>49</v>
      </c>
      <c r="DV29" s="279" t="s">
        <v>49</v>
      </c>
      <c r="DW29" s="279" t="s">
        <v>49</v>
      </c>
      <c r="DX29" s="279" t="s">
        <v>49</v>
      </c>
      <c r="DY29" s="279">
        <v>0</v>
      </c>
      <c r="DZ29" s="279">
        <f t="shared" si="25"/>
        <v>0</v>
      </c>
      <c r="EA29" s="279">
        <v>0</v>
      </c>
      <c r="EB29" s="279">
        <v>0</v>
      </c>
      <c r="EC29" s="279">
        <v>0</v>
      </c>
      <c r="ED29" s="279">
        <v>0</v>
      </c>
      <c r="EE29" s="279">
        <v>0</v>
      </c>
      <c r="EF29" s="279">
        <v>0</v>
      </c>
      <c r="EG29" s="279">
        <v>0</v>
      </c>
      <c r="EH29" s="279">
        <v>0</v>
      </c>
      <c r="EI29" s="279">
        <v>0</v>
      </c>
      <c r="EJ29" s="279">
        <v>0</v>
      </c>
      <c r="EK29" s="279" t="s">
        <v>49</v>
      </c>
      <c r="EL29" s="279" t="s">
        <v>49</v>
      </c>
      <c r="EM29" s="279" t="s">
        <v>49</v>
      </c>
      <c r="EN29" s="279">
        <v>0</v>
      </c>
      <c r="EO29" s="279">
        <v>0</v>
      </c>
      <c r="EP29" s="279" t="s">
        <v>49</v>
      </c>
      <c r="EQ29" s="279" t="s">
        <v>49</v>
      </c>
      <c r="ER29" s="279" t="s">
        <v>49</v>
      </c>
      <c r="ES29" s="279">
        <v>0</v>
      </c>
      <c r="ET29" s="279">
        <v>0</v>
      </c>
      <c r="EU29" s="279">
        <f t="shared" si="26"/>
        <v>0</v>
      </c>
      <c r="EV29" s="279">
        <v>0</v>
      </c>
      <c r="EW29" s="279">
        <v>0</v>
      </c>
      <c r="EX29" s="279">
        <v>0</v>
      </c>
      <c r="EY29" s="279">
        <v>0</v>
      </c>
      <c r="EZ29" s="279">
        <v>0</v>
      </c>
      <c r="FA29" s="279">
        <v>0</v>
      </c>
      <c r="FB29" s="279">
        <v>0</v>
      </c>
      <c r="FC29" s="279">
        <v>0</v>
      </c>
      <c r="FD29" s="279">
        <v>0</v>
      </c>
      <c r="FE29" s="279">
        <v>0</v>
      </c>
      <c r="FF29" s="279">
        <v>0</v>
      </c>
      <c r="FG29" s="279">
        <v>0</v>
      </c>
      <c r="FH29" s="279" t="s">
        <v>49</v>
      </c>
      <c r="FI29" s="279" t="s">
        <v>49</v>
      </c>
      <c r="FJ29" s="279" t="s">
        <v>49</v>
      </c>
      <c r="FK29" s="279">
        <v>0</v>
      </c>
      <c r="FL29" s="279">
        <v>0</v>
      </c>
      <c r="FM29" s="279">
        <v>0</v>
      </c>
      <c r="FN29" s="279">
        <v>0</v>
      </c>
      <c r="FO29" s="279">
        <v>0</v>
      </c>
    </row>
    <row r="30" spans="1:171" s="275" customFormat="1" ht="12" customHeight="1">
      <c r="A30" s="270" t="s">
        <v>502</v>
      </c>
      <c r="B30" s="271" t="s">
        <v>548</v>
      </c>
      <c r="C30" s="270" t="s">
        <v>549</v>
      </c>
      <c r="D30" s="279">
        <f t="shared" si="27"/>
        <v>1926</v>
      </c>
      <c r="E30" s="279">
        <f t="shared" si="27"/>
        <v>0</v>
      </c>
      <c r="F30" s="279">
        <f t="shared" si="27"/>
        <v>0</v>
      </c>
      <c r="G30" s="279">
        <f t="shared" si="27"/>
        <v>0</v>
      </c>
      <c r="H30" s="279">
        <f t="shared" si="27"/>
        <v>768</v>
      </c>
      <c r="I30" s="279">
        <f t="shared" si="27"/>
        <v>0</v>
      </c>
      <c r="J30" s="279">
        <f t="shared" si="27"/>
        <v>180</v>
      </c>
      <c r="K30" s="279">
        <f t="shared" si="27"/>
        <v>0</v>
      </c>
      <c r="L30" s="279">
        <f t="shared" si="27"/>
        <v>0</v>
      </c>
      <c r="M30" s="279">
        <f t="shared" si="27"/>
        <v>0</v>
      </c>
      <c r="N30" s="279">
        <f t="shared" si="27"/>
        <v>0</v>
      </c>
      <c r="O30" s="279">
        <f t="shared" si="27"/>
        <v>0</v>
      </c>
      <c r="P30" s="279">
        <f t="shared" si="27"/>
        <v>0</v>
      </c>
      <c r="Q30" s="279">
        <f t="shared" si="27"/>
        <v>977</v>
      </c>
      <c r="R30" s="279">
        <f t="shared" si="27"/>
        <v>0</v>
      </c>
      <c r="S30" s="279">
        <f t="shared" si="14"/>
        <v>0</v>
      </c>
      <c r="T30" s="279">
        <f t="shared" si="15"/>
        <v>0</v>
      </c>
      <c r="U30" s="279">
        <f t="shared" si="16"/>
        <v>0</v>
      </c>
      <c r="V30" s="279">
        <f t="shared" si="17"/>
        <v>0</v>
      </c>
      <c r="W30" s="279">
        <f t="shared" si="18"/>
        <v>0</v>
      </c>
      <c r="X30" s="279">
        <f t="shared" si="19"/>
        <v>1</v>
      </c>
      <c r="Y30" s="279">
        <f t="shared" si="20"/>
        <v>977</v>
      </c>
      <c r="Z30" s="279">
        <v>0</v>
      </c>
      <c r="AA30" s="279">
        <v>0</v>
      </c>
      <c r="AB30" s="279">
        <v>0</v>
      </c>
      <c r="AC30" s="279">
        <v>0</v>
      </c>
      <c r="AD30" s="279">
        <v>0</v>
      </c>
      <c r="AE30" s="279">
        <v>0</v>
      </c>
      <c r="AF30" s="279">
        <v>0</v>
      </c>
      <c r="AG30" s="279">
        <v>0</v>
      </c>
      <c r="AH30" s="279">
        <v>0</v>
      </c>
      <c r="AI30" s="279">
        <v>0</v>
      </c>
      <c r="AJ30" s="279" t="s">
        <v>49</v>
      </c>
      <c r="AK30" s="279" t="s">
        <v>49</v>
      </c>
      <c r="AL30" s="279">
        <v>977</v>
      </c>
      <c r="AM30" s="279" t="s">
        <v>49</v>
      </c>
      <c r="AN30" s="279" t="s">
        <v>49</v>
      </c>
      <c r="AO30" s="279">
        <v>0</v>
      </c>
      <c r="AP30" s="279" t="s">
        <v>49</v>
      </c>
      <c r="AQ30" s="279">
        <v>0</v>
      </c>
      <c r="AR30" s="279" t="s">
        <v>49</v>
      </c>
      <c r="AS30" s="279">
        <v>0</v>
      </c>
      <c r="AT30" s="279">
        <f t="shared" si="21"/>
        <v>768</v>
      </c>
      <c r="AU30" s="279">
        <v>0</v>
      </c>
      <c r="AV30" s="279">
        <v>0</v>
      </c>
      <c r="AW30" s="279">
        <v>0</v>
      </c>
      <c r="AX30" s="279">
        <v>768</v>
      </c>
      <c r="AY30" s="279">
        <v>0</v>
      </c>
      <c r="AZ30" s="279">
        <v>0</v>
      </c>
      <c r="BA30" s="279">
        <v>0</v>
      </c>
      <c r="BB30" s="279">
        <v>0</v>
      </c>
      <c r="BC30" s="279">
        <v>0</v>
      </c>
      <c r="BD30" s="279">
        <v>0</v>
      </c>
      <c r="BE30" s="279" t="s">
        <v>49</v>
      </c>
      <c r="BF30" s="279" t="s">
        <v>49</v>
      </c>
      <c r="BG30" s="279" t="s">
        <v>49</v>
      </c>
      <c r="BH30" s="279" t="s">
        <v>49</v>
      </c>
      <c r="BI30" s="279" t="s">
        <v>49</v>
      </c>
      <c r="BJ30" s="279" t="s">
        <v>49</v>
      </c>
      <c r="BK30" s="279" t="s">
        <v>49</v>
      </c>
      <c r="BL30" s="279" t="s">
        <v>49</v>
      </c>
      <c r="BM30" s="279" t="s">
        <v>49</v>
      </c>
      <c r="BN30" s="279">
        <v>0</v>
      </c>
      <c r="BO30" s="279">
        <f t="shared" si="22"/>
        <v>0</v>
      </c>
      <c r="BP30" s="279">
        <v>0</v>
      </c>
      <c r="BQ30" s="279">
        <v>0</v>
      </c>
      <c r="BR30" s="279">
        <v>0</v>
      </c>
      <c r="BS30" s="279">
        <v>0</v>
      </c>
      <c r="BT30" s="279">
        <v>0</v>
      </c>
      <c r="BU30" s="279">
        <v>0</v>
      </c>
      <c r="BV30" s="279">
        <v>0</v>
      </c>
      <c r="BW30" s="279">
        <v>0</v>
      </c>
      <c r="BX30" s="279">
        <v>0</v>
      </c>
      <c r="BY30" s="279">
        <v>0</v>
      </c>
      <c r="BZ30" s="279">
        <v>0</v>
      </c>
      <c r="CA30" s="279">
        <v>0</v>
      </c>
      <c r="CB30" s="279" t="s">
        <v>49</v>
      </c>
      <c r="CC30" s="279" t="s">
        <v>49</v>
      </c>
      <c r="CD30" s="279" t="s">
        <v>49</v>
      </c>
      <c r="CE30" s="279" t="s">
        <v>49</v>
      </c>
      <c r="CF30" s="279" t="s">
        <v>49</v>
      </c>
      <c r="CG30" s="279" t="s">
        <v>49</v>
      </c>
      <c r="CH30" s="279" t="s">
        <v>49</v>
      </c>
      <c r="CI30" s="279">
        <v>0</v>
      </c>
      <c r="CJ30" s="279">
        <f t="shared" si="23"/>
        <v>0</v>
      </c>
      <c r="CK30" s="279">
        <v>0</v>
      </c>
      <c r="CL30" s="279">
        <v>0</v>
      </c>
      <c r="CM30" s="279">
        <v>0</v>
      </c>
      <c r="CN30" s="279">
        <v>0</v>
      </c>
      <c r="CO30" s="279">
        <v>0</v>
      </c>
      <c r="CP30" s="279">
        <v>0</v>
      </c>
      <c r="CQ30" s="279">
        <v>0</v>
      </c>
      <c r="CR30" s="279">
        <v>0</v>
      </c>
      <c r="CS30" s="279">
        <v>0</v>
      </c>
      <c r="CT30" s="279">
        <v>0</v>
      </c>
      <c r="CU30" s="279">
        <v>0</v>
      </c>
      <c r="CV30" s="279">
        <v>0</v>
      </c>
      <c r="CW30" s="279" t="s">
        <v>49</v>
      </c>
      <c r="CX30" s="279" t="s">
        <v>49</v>
      </c>
      <c r="CY30" s="279" t="s">
        <v>49</v>
      </c>
      <c r="CZ30" s="279" t="s">
        <v>49</v>
      </c>
      <c r="DA30" s="279" t="s">
        <v>49</v>
      </c>
      <c r="DB30" s="279" t="s">
        <v>49</v>
      </c>
      <c r="DC30" s="279" t="s">
        <v>49</v>
      </c>
      <c r="DD30" s="279">
        <v>0</v>
      </c>
      <c r="DE30" s="279">
        <f t="shared" si="24"/>
        <v>0</v>
      </c>
      <c r="DF30" s="279">
        <v>0</v>
      </c>
      <c r="DG30" s="279">
        <v>0</v>
      </c>
      <c r="DH30" s="279">
        <v>0</v>
      </c>
      <c r="DI30" s="279">
        <v>0</v>
      </c>
      <c r="DJ30" s="279">
        <v>0</v>
      </c>
      <c r="DK30" s="279">
        <v>0</v>
      </c>
      <c r="DL30" s="279">
        <v>0</v>
      </c>
      <c r="DM30" s="279">
        <v>0</v>
      </c>
      <c r="DN30" s="279">
        <v>0</v>
      </c>
      <c r="DO30" s="279">
        <v>0</v>
      </c>
      <c r="DP30" s="279">
        <v>0</v>
      </c>
      <c r="DQ30" s="279">
        <v>0</v>
      </c>
      <c r="DR30" s="279" t="s">
        <v>49</v>
      </c>
      <c r="DS30" s="279" t="s">
        <v>49</v>
      </c>
      <c r="DT30" s="279">
        <v>0</v>
      </c>
      <c r="DU30" s="279" t="s">
        <v>49</v>
      </c>
      <c r="DV30" s="279" t="s">
        <v>49</v>
      </c>
      <c r="DW30" s="279" t="s">
        <v>49</v>
      </c>
      <c r="DX30" s="279" t="s">
        <v>49</v>
      </c>
      <c r="DY30" s="279">
        <v>0</v>
      </c>
      <c r="DZ30" s="279">
        <f t="shared" si="25"/>
        <v>0</v>
      </c>
      <c r="EA30" s="279">
        <v>0</v>
      </c>
      <c r="EB30" s="279">
        <v>0</v>
      </c>
      <c r="EC30" s="279">
        <v>0</v>
      </c>
      <c r="ED30" s="279">
        <v>0</v>
      </c>
      <c r="EE30" s="279">
        <v>0</v>
      </c>
      <c r="EF30" s="279">
        <v>0</v>
      </c>
      <c r="EG30" s="279">
        <v>0</v>
      </c>
      <c r="EH30" s="279">
        <v>0</v>
      </c>
      <c r="EI30" s="279">
        <v>0</v>
      </c>
      <c r="EJ30" s="279">
        <v>0</v>
      </c>
      <c r="EK30" s="279" t="s">
        <v>49</v>
      </c>
      <c r="EL30" s="279" t="s">
        <v>49</v>
      </c>
      <c r="EM30" s="279" t="s">
        <v>49</v>
      </c>
      <c r="EN30" s="279">
        <v>0</v>
      </c>
      <c r="EO30" s="279">
        <v>0</v>
      </c>
      <c r="EP30" s="279" t="s">
        <v>49</v>
      </c>
      <c r="EQ30" s="279" t="s">
        <v>49</v>
      </c>
      <c r="ER30" s="279" t="s">
        <v>49</v>
      </c>
      <c r="ES30" s="279">
        <v>0</v>
      </c>
      <c r="ET30" s="279">
        <v>0</v>
      </c>
      <c r="EU30" s="279">
        <f t="shared" si="26"/>
        <v>181</v>
      </c>
      <c r="EV30" s="279">
        <v>0</v>
      </c>
      <c r="EW30" s="279">
        <v>0</v>
      </c>
      <c r="EX30" s="279">
        <v>0</v>
      </c>
      <c r="EY30" s="279">
        <v>0</v>
      </c>
      <c r="EZ30" s="279">
        <v>0</v>
      </c>
      <c r="FA30" s="279">
        <v>180</v>
      </c>
      <c r="FB30" s="279">
        <v>0</v>
      </c>
      <c r="FC30" s="279">
        <v>0</v>
      </c>
      <c r="FD30" s="279">
        <v>0</v>
      </c>
      <c r="FE30" s="279">
        <v>0</v>
      </c>
      <c r="FF30" s="279">
        <v>0</v>
      </c>
      <c r="FG30" s="279">
        <v>0</v>
      </c>
      <c r="FH30" s="279" t="s">
        <v>49</v>
      </c>
      <c r="FI30" s="279" t="s">
        <v>49</v>
      </c>
      <c r="FJ30" s="279" t="s">
        <v>49</v>
      </c>
      <c r="FK30" s="279">
        <v>0</v>
      </c>
      <c r="FL30" s="279">
        <v>0</v>
      </c>
      <c r="FM30" s="279">
        <v>0</v>
      </c>
      <c r="FN30" s="279">
        <v>0</v>
      </c>
      <c r="FO30" s="279">
        <v>1</v>
      </c>
    </row>
    <row r="31" spans="1:171" s="275" customFormat="1" ht="12" customHeight="1">
      <c r="A31" s="270" t="s">
        <v>502</v>
      </c>
      <c r="B31" s="271" t="s">
        <v>550</v>
      </c>
      <c r="C31" s="270" t="s">
        <v>551</v>
      </c>
      <c r="D31" s="279">
        <f t="shared" si="27"/>
        <v>1240</v>
      </c>
      <c r="E31" s="279">
        <f t="shared" si="27"/>
        <v>0</v>
      </c>
      <c r="F31" s="279">
        <f t="shared" si="27"/>
        <v>0</v>
      </c>
      <c r="G31" s="279">
        <f t="shared" si="27"/>
        <v>0</v>
      </c>
      <c r="H31" s="279">
        <f t="shared" si="27"/>
        <v>482</v>
      </c>
      <c r="I31" s="279">
        <f t="shared" si="27"/>
        <v>142</v>
      </c>
      <c r="J31" s="279">
        <f t="shared" si="27"/>
        <v>153</v>
      </c>
      <c r="K31" s="279">
        <f t="shared" si="27"/>
        <v>0</v>
      </c>
      <c r="L31" s="279">
        <f t="shared" si="27"/>
        <v>0</v>
      </c>
      <c r="M31" s="279">
        <f t="shared" si="27"/>
        <v>0</v>
      </c>
      <c r="N31" s="279">
        <f t="shared" si="27"/>
        <v>0</v>
      </c>
      <c r="O31" s="279">
        <f t="shared" si="27"/>
        <v>0</v>
      </c>
      <c r="P31" s="279">
        <f t="shared" si="27"/>
        <v>0</v>
      </c>
      <c r="Q31" s="279">
        <f t="shared" si="27"/>
        <v>463</v>
      </c>
      <c r="R31" s="279">
        <f t="shared" si="27"/>
        <v>0</v>
      </c>
      <c r="S31" s="279">
        <f t="shared" si="14"/>
        <v>0</v>
      </c>
      <c r="T31" s="279">
        <f t="shared" si="15"/>
        <v>0</v>
      </c>
      <c r="U31" s="279">
        <f t="shared" si="16"/>
        <v>0</v>
      </c>
      <c r="V31" s="279">
        <f t="shared" si="17"/>
        <v>0</v>
      </c>
      <c r="W31" s="279">
        <f t="shared" si="18"/>
        <v>0</v>
      </c>
      <c r="X31" s="279">
        <f t="shared" si="19"/>
        <v>0</v>
      </c>
      <c r="Y31" s="279">
        <f t="shared" si="20"/>
        <v>565</v>
      </c>
      <c r="Z31" s="279">
        <v>0</v>
      </c>
      <c r="AA31" s="279">
        <v>0</v>
      </c>
      <c r="AB31" s="279">
        <v>0</v>
      </c>
      <c r="AC31" s="279">
        <v>102</v>
      </c>
      <c r="AD31" s="279">
        <v>0</v>
      </c>
      <c r="AE31" s="279">
        <v>0</v>
      </c>
      <c r="AF31" s="279">
        <v>0</v>
      </c>
      <c r="AG31" s="279">
        <v>0</v>
      </c>
      <c r="AH31" s="279">
        <v>0</v>
      </c>
      <c r="AI31" s="279">
        <v>0</v>
      </c>
      <c r="AJ31" s="279" t="s">
        <v>49</v>
      </c>
      <c r="AK31" s="279" t="s">
        <v>49</v>
      </c>
      <c r="AL31" s="279">
        <v>463</v>
      </c>
      <c r="AM31" s="279" t="s">
        <v>49</v>
      </c>
      <c r="AN31" s="279" t="s">
        <v>49</v>
      </c>
      <c r="AO31" s="279">
        <v>0</v>
      </c>
      <c r="AP31" s="279" t="s">
        <v>49</v>
      </c>
      <c r="AQ31" s="279">
        <v>0</v>
      </c>
      <c r="AR31" s="279" t="s">
        <v>49</v>
      </c>
      <c r="AS31" s="279">
        <v>0</v>
      </c>
      <c r="AT31" s="279">
        <f t="shared" si="21"/>
        <v>0</v>
      </c>
      <c r="AU31" s="279">
        <v>0</v>
      </c>
      <c r="AV31" s="279">
        <v>0</v>
      </c>
      <c r="AW31" s="279">
        <v>0</v>
      </c>
      <c r="AX31" s="279">
        <v>0</v>
      </c>
      <c r="AY31" s="279">
        <v>0</v>
      </c>
      <c r="AZ31" s="279">
        <v>0</v>
      </c>
      <c r="BA31" s="279">
        <v>0</v>
      </c>
      <c r="BB31" s="279">
        <v>0</v>
      </c>
      <c r="BC31" s="279">
        <v>0</v>
      </c>
      <c r="BD31" s="279">
        <v>0</v>
      </c>
      <c r="BE31" s="279" t="s">
        <v>49</v>
      </c>
      <c r="BF31" s="279" t="s">
        <v>49</v>
      </c>
      <c r="BG31" s="279" t="s">
        <v>49</v>
      </c>
      <c r="BH31" s="279" t="s">
        <v>49</v>
      </c>
      <c r="BI31" s="279" t="s">
        <v>49</v>
      </c>
      <c r="BJ31" s="279" t="s">
        <v>49</v>
      </c>
      <c r="BK31" s="279" t="s">
        <v>49</v>
      </c>
      <c r="BL31" s="279" t="s">
        <v>49</v>
      </c>
      <c r="BM31" s="279" t="s">
        <v>49</v>
      </c>
      <c r="BN31" s="279">
        <v>0</v>
      </c>
      <c r="BO31" s="279">
        <f t="shared" si="22"/>
        <v>0</v>
      </c>
      <c r="BP31" s="279">
        <v>0</v>
      </c>
      <c r="BQ31" s="279">
        <v>0</v>
      </c>
      <c r="BR31" s="279">
        <v>0</v>
      </c>
      <c r="BS31" s="279">
        <v>0</v>
      </c>
      <c r="BT31" s="279">
        <v>0</v>
      </c>
      <c r="BU31" s="279">
        <v>0</v>
      </c>
      <c r="BV31" s="279">
        <v>0</v>
      </c>
      <c r="BW31" s="279">
        <v>0</v>
      </c>
      <c r="BX31" s="279">
        <v>0</v>
      </c>
      <c r="BY31" s="279">
        <v>0</v>
      </c>
      <c r="BZ31" s="279">
        <v>0</v>
      </c>
      <c r="CA31" s="279">
        <v>0</v>
      </c>
      <c r="CB31" s="279" t="s">
        <v>49</v>
      </c>
      <c r="CC31" s="279" t="s">
        <v>49</v>
      </c>
      <c r="CD31" s="279" t="s">
        <v>49</v>
      </c>
      <c r="CE31" s="279" t="s">
        <v>49</v>
      </c>
      <c r="CF31" s="279" t="s">
        <v>49</v>
      </c>
      <c r="CG31" s="279" t="s">
        <v>49</v>
      </c>
      <c r="CH31" s="279" t="s">
        <v>49</v>
      </c>
      <c r="CI31" s="279">
        <v>0</v>
      </c>
      <c r="CJ31" s="279">
        <f t="shared" si="23"/>
        <v>0</v>
      </c>
      <c r="CK31" s="279">
        <v>0</v>
      </c>
      <c r="CL31" s="279">
        <v>0</v>
      </c>
      <c r="CM31" s="279">
        <v>0</v>
      </c>
      <c r="CN31" s="279">
        <v>0</v>
      </c>
      <c r="CO31" s="279">
        <v>0</v>
      </c>
      <c r="CP31" s="279">
        <v>0</v>
      </c>
      <c r="CQ31" s="279">
        <v>0</v>
      </c>
      <c r="CR31" s="279">
        <v>0</v>
      </c>
      <c r="CS31" s="279">
        <v>0</v>
      </c>
      <c r="CT31" s="279">
        <v>0</v>
      </c>
      <c r="CU31" s="279">
        <v>0</v>
      </c>
      <c r="CV31" s="279">
        <v>0</v>
      </c>
      <c r="CW31" s="279" t="s">
        <v>49</v>
      </c>
      <c r="CX31" s="279" t="s">
        <v>49</v>
      </c>
      <c r="CY31" s="279" t="s">
        <v>49</v>
      </c>
      <c r="CZ31" s="279" t="s">
        <v>49</v>
      </c>
      <c r="DA31" s="279" t="s">
        <v>49</v>
      </c>
      <c r="DB31" s="279" t="s">
        <v>49</v>
      </c>
      <c r="DC31" s="279" t="s">
        <v>49</v>
      </c>
      <c r="DD31" s="279">
        <v>0</v>
      </c>
      <c r="DE31" s="279">
        <f t="shared" si="24"/>
        <v>0</v>
      </c>
      <c r="DF31" s="279">
        <v>0</v>
      </c>
      <c r="DG31" s="279">
        <v>0</v>
      </c>
      <c r="DH31" s="279">
        <v>0</v>
      </c>
      <c r="DI31" s="279">
        <v>0</v>
      </c>
      <c r="DJ31" s="279">
        <v>0</v>
      </c>
      <c r="DK31" s="279">
        <v>0</v>
      </c>
      <c r="DL31" s="279">
        <v>0</v>
      </c>
      <c r="DM31" s="279">
        <v>0</v>
      </c>
      <c r="DN31" s="279">
        <v>0</v>
      </c>
      <c r="DO31" s="279">
        <v>0</v>
      </c>
      <c r="DP31" s="279">
        <v>0</v>
      </c>
      <c r="DQ31" s="279">
        <v>0</v>
      </c>
      <c r="DR31" s="279" t="s">
        <v>49</v>
      </c>
      <c r="DS31" s="279" t="s">
        <v>49</v>
      </c>
      <c r="DT31" s="279">
        <v>0</v>
      </c>
      <c r="DU31" s="279" t="s">
        <v>49</v>
      </c>
      <c r="DV31" s="279" t="s">
        <v>49</v>
      </c>
      <c r="DW31" s="279" t="s">
        <v>49</v>
      </c>
      <c r="DX31" s="279" t="s">
        <v>49</v>
      </c>
      <c r="DY31" s="279">
        <v>0</v>
      </c>
      <c r="DZ31" s="279">
        <f t="shared" si="25"/>
        <v>0</v>
      </c>
      <c r="EA31" s="279">
        <v>0</v>
      </c>
      <c r="EB31" s="279">
        <v>0</v>
      </c>
      <c r="EC31" s="279">
        <v>0</v>
      </c>
      <c r="ED31" s="279">
        <v>0</v>
      </c>
      <c r="EE31" s="279">
        <v>0</v>
      </c>
      <c r="EF31" s="279">
        <v>0</v>
      </c>
      <c r="EG31" s="279">
        <v>0</v>
      </c>
      <c r="EH31" s="279">
        <v>0</v>
      </c>
      <c r="EI31" s="279">
        <v>0</v>
      </c>
      <c r="EJ31" s="279">
        <v>0</v>
      </c>
      <c r="EK31" s="279" t="s">
        <v>49</v>
      </c>
      <c r="EL31" s="279" t="s">
        <v>49</v>
      </c>
      <c r="EM31" s="279" t="s">
        <v>49</v>
      </c>
      <c r="EN31" s="279">
        <v>0</v>
      </c>
      <c r="EO31" s="279">
        <v>0</v>
      </c>
      <c r="EP31" s="279" t="s">
        <v>49</v>
      </c>
      <c r="EQ31" s="279" t="s">
        <v>49</v>
      </c>
      <c r="ER31" s="279" t="s">
        <v>49</v>
      </c>
      <c r="ES31" s="279">
        <v>0</v>
      </c>
      <c r="ET31" s="279">
        <v>0</v>
      </c>
      <c r="EU31" s="279">
        <f t="shared" si="26"/>
        <v>675</v>
      </c>
      <c r="EV31" s="279">
        <v>0</v>
      </c>
      <c r="EW31" s="279">
        <v>0</v>
      </c>
      <c r="EX31" s="279">
        <v>0</v>
      </c>
      <c r="EY31" s="279">
        <v>380</v>
      </c>
      <c r="EZ31" s="279">
        <v>142</v>
      </c>
      <c r="FA31" s="279">
        <v>153</v>
      </c>
      <c r="FB31" s="279">
        <v>0</v>
      </c>
      <c r="FC31" s="279">
        <v>0</v>
      </c>
      <c r="FD31" s="279">
        <v>0</v>
      </c>
      <c r="FE31" s="279">
        <v>0</v>
      </c>
      <c r="FF31" s="279">
        <v>0</v>
      </c>
      <c r="FG31" s="279">
        <v>0</v>
      </c>
      <c r="FH31" s="279" t="s">
        <v>49</v>
      </c>
      <c r="FI31" s="279" t="s">
        <v>49</v>
      </c>
      <c r="FJ31" s="279" t="s">
        <v>49</v>
      </c>
      <c r="FK31" s="279">
        <v>0</v>
      </c>
      <c r="FL31" s="279">
        <v>0</v>
      </c>
      <c r="FM31" s="279">
        <v>0</v>
      </c>
      <c r="FN31" s="279">
        <v>0</v>
      </c>
      <c r="FO31" s="279">
        <v>0</v>
      </c>
    </row>
    <row r="32" spans="1:171" s="275" customFormat="1" ht="12" customHeight="1">
      <c r="A32" s="270" t="s">
        <v>502</v>
      </c>
      <c r="B32" s="271" t="s">
        <v>552</v>
      </c>
      <c r="C32" s="270" t="s">
        <v>553</v>
      </c>
      <c r="D32" s="279">
        <f t="shared" si="27"/>
        <v>487</v>
      </c>
      <c r="E32" s="279">
        <f t="shared" si="27"/>
        <v>0</v>
      </c>
      <c r="F32" s="279">
        <f t="shared" si="27"/>
        <v>0</v>
      </c>
      <c r="G32" s="279">
        <f t="shared" si="27"/>
        <v>0</v>
      </c>
      <c r="H32" s="279">
        <f t="shared" si="27"/>
        <v>162</v>
      </c>
      <c r="I32" s="279">
        <f t="shared" si="27"/>
        <v>325</v>
      </c>
      <c r="J32" s="279">
        <f t="shared" si="27"/>
        <v>0</v>
      </c>
      <c r="K32" s="279">
        <f t="shared" si="27"/>
        <v>0</v>
      </c>
      <c r="L32" s="279">
        <f t="shared" si="27"/>
        <v>0</v>
      </c>
      <c r="M32" s="279">
        <f t="shared" si="27"/>
        <v>0</v>
      </c>
      <c r="N32" s="279">
        <f t="shared" si="27"/>
        <v>0</v>
      </c>
      <c r="O32" s="279">
        <f t="shared" si="27"/>
        <v>0</v>
      </c>
      <c r="P32" s="279">
        <f t="shared" si="27"/>
        <v>0</v>
      </c>
      <c r="Q32" s="279">
        <f t="shared" si="27"/>
        <v>0</v>
      </c>
      <c r="R32" s="279">
        <f t="shared" si="27"/>
        <v>0</v>
      </c>
      <c r="S32" s="279">
        <f t="shared" si="14"/>
        <v>0</v>
      </c>
      <c r="T32" s="279">
        <f t="shared" si="15"/>
        <v>0</v>
      </c>
      <c r="U32" s="279">
        <f t="shared" si="16"/>
        <v>0</v>
      </c>
      <c r="V32" s="279">
        <f t="shared" si="17"/>
        <v>0</v>
      </c>
      <c r="W32" s="279">
        <f t="shared" si="18"/>
        <v>0</v>
      </c>
      <c r="X32" s="279">
        <f t="shared" si="19"/>
        <v>0</v>
      </c>
      <c r="Y32" s="279">
        <f t="shared" si="20"/>
        <v>0</v>
      </c>
      <c r="Z32" s="279">
        <v>0</v>
      </c>
      <c r="AA32" s="279">
        <v>0</v>
      </c>
      <c r="AB32" s="279">
        <v>0</v>
      </c>
      <c r="AC32" s="279">
        <v>0</v>
      </c>
      <c r="AD32" s="279">
        <v>0</v>
      </c>
      <c r="AE32" s="279">
        <v>0</v>
      </c>
      <c r="AF32" s="279">
        <v>0</v>
      </c>
      <c r="AG32" s="279">
        <v>0</v>
      </c>
      <c r="AH32" s="279">
        <v>0</v>
      </c>
      <c r="AI32" s="279">
        <v>0</v>
      </c>
      <c r="AJ32" s="279" t="s">
        <v>49</v>
      </c>
      <c r="AK32" s="279" t="s">
        <v>49</v>
      </c>
      <c r="AL32" s="279">
        <v>0</v>
      </c>
      <c r="AM32" s="279" t="s">
        <v>49</v>
      </c>
      <c r="AN32" s="279" t="s">
        <v>49</v>
      </c>
      <c r="AO32" s="279">
        <v>0</v>
      </c>
      <c r="AP32" s="279" t="s">
        <v>49</v>
      </c>
      <c r="AQ32" s="279">
        <v>0</v>
      </c>
      <c r="AR32" s="279" t="s">
        <v>49</v>
      </c>
      <c r="AS32" s="279">
        <v>0</v>
      </c>
      <c r="AT32" s="279">
        <f t="shared" si="21"/>
        <v>0</v>
      </c>
      <c r="AU32" s="279">
        <v>0</v>
      </c>
      <c r="AV32" s="279">
        <v>0</v>
      </c>
      <c r="AW32" s="279">
        <v>0</v>
      </c>
      <c r="AX32" s="279">
        <v>0</v>
      </c>
      <c r="AY32" s="279">
        <v>0</v>
      </c>
      <c r="AZ32" s="279">
        <v>0</v>
      </c>
      <c r="BA32" s="279">
        <v>0</v>
      </c>
      <c r="BB32" s="279">
        <v>0</v>
      </c>
      <c r="BC32" s="279">
        <v>0</v>
      </c>
      <c r="BD32" s="279">
        <v>0</v>
      </c>
      <c r="BE32" s="279" t="s">
        <v>49</v>
      </c>
      <c r="BF32" s="279" t="s">
        <v>49</v>
      </c>
      <c r="BG32" s="279" t="s">
        <v>49</v>
      </c>
      <c r="BH32" s="279" t="s">
        <v>49</v>
      </c>
      <c r="BI32" s="279" t="s">
        <v>49</v>
      </c>
      <c r="BJ32" s="279" t="s">
        <v>49</v>
      </c>
      <c r="BK32" s="279" t="s">
        <v>49</v>
      </c>
      <c r="BL32" s="279" t="s">
        <v>49</v>
      </c>
      <c r="BM32" s="279" t="s">
        <v>49</v>
      </c>
      <c r="BN32" s="279">
        <v>0</v>
      </c>
      <c r="BO32" s="279">
        <f t="shared" si="22"/>
        <v>0</v>
      </c>
      <c r="BP32" s="279">
        <v>0</v>
      </c>
      <c r="BQ32" s="279">
        <v>0</v>
      </c>
      <c r="BR32" s="279">
        <v>0</v>
      </c>
      <c r="BS32" s="279">
        <v>0</v>
      </c>
      <c r="BT32" s="279">
        <v>0</v>
      </c>
      <c r="BU32" s="279">
        <v>0</v>
      </c>
      <c r="BV32" s="279">
        <v>0</v>
      </c>
      <c r="BW32" s="279">
        <v>0</v>
      </c>
      <c r="BX32" s="279">
        <v>0</v>
      </c>
      <c r="BY32" s="279">
        <v>0</v>
      </c>
      <c r="BZ32" s="279">
        <v>0</v>
      </c>
      <c r="CA32" s="279">
        <v>0</v>
      </c>
      <c r="CB32" s="279" t="s">
        <v>49</v>
      </c>
      <c r="CC32" s="279" t="s">
        <v>49</v>
      </c>
      <c r="CD32" s="279" t="s">
        <v>49</v>
      </c>
      <c r="CE32" s="279" t="s">
        <v>49</v>
      </c>
      <c r="CF32" s="279" t="s">
        <v>49</v>
      </c>
      <c r="CG32" s="279" t="s">
        <v>49</v>
      </c>
      <c r="CH32" s="279" t="s">
        <v>49</v>
      </c>
      <c r="CI32" s="279">
        <v>0</v>
      </c>
      <c r="CJ32" s="279">
        <f t="shared" si="23"/>
        <v>0</v>
      </c>
      <c r="CK32" s="279">
        <v>0</v>
      </c>
      <c r="CL32" s="279">
        <v>0</v>
      </c>
      <c r="CM32" s="279">
        <v>0</v>
      </c>
      <c r="CN32" s="279">
        <v>0</v>
      </c>
      <c r="CO32" s="279">
        <v>0</v>
      </c>
      <c r="CP32" s="279">
        <v>0</v>
      </c>
      <c r="CQ32" s="279">
        <v>0</v>
      </c>
      <c r="CR32" s="279">
        <v>0</v>
      </c>
      <c r="CS32" s="279">
        <v>0</v>
      </c>
      <c r="CT32" s="279">
        <v>0</v>
      </c>
      <c r="CU32" s="279">
        <v>0</v>
      </c>
      <c r="CV32" s="279">
        <v>0</v>
      </c>
      <c r="CW32" s="279" t="s">
        <v>49</v>
      </c>
      <c r="CX32" s="279" t="s">
        <v>49</v>
      </c>
      <c r="CY32" s="279" t="s">
        <v>49</v>
      </c>
      <c r="CZ32" s="279" t="s">
        <v>49</v>
      </c>
      <c r="DA32" s="279" t="s">
        <v>49</v>
      </c>
      <c r="DB32" s="279" t="s">
        <v>49</v>
      </c>
      <c r="DC32" s="279" t="s">
        <v>49</v>
      </c>
      <c r="DD32" s="279">
        <v>0</v>
      </c>
      <c r="DE32" s="279">
        <f t="shared" si="24"/>
        <v>0</v>
      </c>
      <c r="DF32" s="279">
        <v>0</v>
      </c>
      <c r="DG32" s="279">
        <v>0</v>
      </c>
      <c r="DH32" s="279">
        <v>0</v>
      </c>
      <c r="DI32" s="279">
        <v>0</v>
      </c>
      <c r="DJ32" s="279">
        <v>0</v>
      </c>
      <c r="DK32" s="279">
        <v>0</v>
      </c>
      <c r="DL32" s="279">
        <v>0</v>
      </c>
      <c r="DM32" s="279">
        <v>0</v>
      </c>
      <c r="DN32" s="279">
        <v>0</v>
      </c>
      <c r="DO32" s="279">
        <v>0</v>
      </c>
      <c r="DP32" s="279">
        <v>0</v>
      </c>
      <c r="DQ32" s="279">
        <v>0</v>
      </c>
      <c r="DR32" s="279" t="s">
        <v>49</v>
      </c>
      <c r="DS32" s="279" t="s">
        <v>49</v>
      </c>
      <c r="DT32" s="279">
        <v>0</v>
      </c>
      <c r="DU32" s="279" t="s">
        <v>49</v>
      </c>
      <c r="DV32" s="279" t="s">
        <v>49</v>
      </c>
      <c r="DW32" s="279" t="s">
        <v>49</v>
      </c>
      <c r="DX32" s="279" t="s">
        <v>49</v>
      </c>
      <c r="DY32" s="279">
        <v>0</v>
      </c>
      <c r="DZ32" s="279">
        <f t="shared" si="25"/>
        <v>0</v>
      </c>
      <c r="EA32" s="279">
        <v>0</v>
      </c>
      <c r="EB32" s="279">
        <v>0</v>
      </c>
      <c r="EC32" s="279">
        <v>0</v>
      </c>
      <c r="ED32" s="279">
        <v>0</v>
      </c>
      <c r="EE32" s="279">
        <v>0</v>
      </c>
      <c r="EF32" s="279">
        <v>0</v>
      </c>
      <c r="EG32" s="279">
        <v>0</v>
      </c>
      <c r="EH32" s="279">
        <v>0</v>
      </c>
      <c r="EI32" s="279">
        <v>0</v>
      </c>
      <c r="EJ32" s="279">
        <v>0</v>
      </c>
      <c r="EK32" s="279" t="s">
        <v>49</v>
      </c>
      <c r="EL32" s="279" t="s">
        <v>49</v>
      </c>
      <c r="EM32" s="279" t="s">
        <v>49</v>
      </c>
      <c r="EN32" s="279">
        <v>0</v>
      </c>
      <c r="EO32" s="279">
        <v>0</v>
      </c>
      <c r="EP32" s="279" t="s">
        <v>49</v>
      </c>
      <c r="EQ32" s="279" t="s">
        <v>49</v>
      </c>
      <c r="ER32" s="279" t="s">
        <v>49</v>
      </c>
      <c r="ES32" s="279">
        <v>0</v>
      </c>
      <c r="ET32" s="279">
        <v>0</v>
      </c>
      <c r="EU32" s="279">
        <f t="shared" si="26"/>
        <v>487</v>
      </c>
      <c r="EV32" s="279">
        <v>0</v>
      </c>
      <c r="EW32" s="279">
        <v>0</v>
      </c>
      <c r="EX32" s="279">
        <v>0</v>
      </c>
      <c r="EY32" s="279">
        <v>162</v>
      </c>
      <c r="EZ32" s="279">
        <v>325</v>
      </c>
      <c r="FA32" s="279">
        <v>0</v>
      </c>
      <c r="FB32" s="279">
        <v>0</v>
      </c>
      <c r="FC32" s="279">
        <v>0</v>
      </c>
      <c r="FD32" s="279">
        <v>0</v>
      </c>
      <c r="FE32" s="279">
        <v>0</v>
      </c>
      <c r="FF32" s="279">
        <v>0</v>
      </c>
      <c r="FG32" s="279">
        <v>0</v>
      </c>
      <c r="FH32" s="279" t="s">
        <v>49</v>
      </c>
      <c r="FI32" s="279" t="s">
        <v>49</v>
      </c>
      <c r="FJ32" s="279" t="s">
        <v>49</v>
      </c>
      <c r="FK32" s="279">
        <v>0</v>
      </c>
      <c r="FL32" s="279">
        <v>0</v>
      </c>
      <c r="FM32" s="279">
        <v>0</v>
      </c>
      <c r="FN32" s="279">
        <v>0</v>
      </c>
      <c r="FO32" s="279">
        <v>0</v>
      </c>
    </row>
    <row r="33" spans="1:171" s="275" customFormat="1" ht="12" customHeight="1">
      <c r="A33" s="270" t="s">
        <v>502</v>
      </c>
      <c r="B33" s="271" t="s">
        <v>554</v>
      </c>
      <c r="C33" s="270" t="s">
        <v>555</v>
      </c>
      <c r="D33" s="279">
        <f t="shared" si="27"/>
        <v>1591</v>
      </c>
      <c r="E33" s="279">
        <f t="shared" si="27"/>
        <v>72</v>
      </c>
      <c r="F33" s="279">
        <f t="shared" si="27"/>
        <v>0</v>
      </c>
      <c r="G33" s="279">
        <f t="shared" si="27"/>
        <v>0</v>
      </c>
      <c r="H33" s="279">
        <f t="shared" si="27"/>
        <v>526</v>
      </c>
      <c r="I33" s="279">
        <f t="shared" si="27"/>
        <v>350</v>
      </c>
      <c r="J33" s="279">
        <f t="shared" si="27"/>
        <v>92</v>
      </c>
      <c r="K33" s="279">
        <f t="shared" si="27"/>
        <v>0</v>
      </c>
      <c r="L33" s="279">
        <f t="shared" si="27"/>
        <v>24</v>
      </c>
      <c r="M33" s="279">
        <f t="shared" si="27"/>
        <v>0</v>
      </c>
      <c r="N33" s="279">
        <f t="shared" si="27"/>
        <v>16</v>
      </c>
      <c r="O33" s="279">
        <f t="shared" si="27"/>
        <v>167</v>
      </c>
      <c r="P33" s="279">
        <f t="shared" si="27"/>
        <v>0</v>
      </c>
      <c r="Q33" s="279">
        <f t="shared" si="27"/>
        <v>344</v>
      </c>
      <c r="R33" s="279">
        <f t="shared" si="27"/>
        <v>0</v>
      </c>
      <c r="S33" s="279">
        <f t="shared" si="14"/>
        <v>0</v>
      </c>
      <c r="T33" s="279">
        <f t="shared" si="15"/>
        <v>0</v>
      </c>
      <c r="U33" s="279">
        <f t="shared" si="16"/>
        <v>0</v>
      </c>
      <c r="V33" s="279">
        <f t="shared" si="17"/>
        <v>0</v>
      </c>
      <c r="W33" s="279">
        <f t="shared" si="18"/>
        <v>0</v>
      </c>
      <c r="X33" s="279">
        <f t="shared" si="19"/>
        <v>0</v>
      </c>
      <c r="Y33" s="279">
        <f t="shared" si="20"/>
        <v>432</v>
      </c>
      <c r="Z33" s="279">
        <v>72</v>
      </c>
      <c r="AA33" s="279">
        <v>0</v>
      </c>
      <c r="AB33" s="279">
        <v>0</v>
      </c>
      <c r="AC33" s="279">
        <v>0</v>
      </c>
      <c r="AD33" s="279">
        <v>0</v>
      </c>
      <c r="AE33" s="279">
        <v>0</v>
      </c>
      <c r="AF33" s="279">
        <v>0</v>
      </c>
      <c r="AG33" s="279">
        <v>0</v>
      </c>
      <c r="AH33" s="279">
        <v>0</v>
      </c>
      <c r="AI33" s="279">
        <v>16</v>
      </c>
      <c r="AJ33" s="279" t="s">
        <v>49</v>
      </c>
      <c r="AK33" s="279" t="s">
        <v>49</v>
      </c>
      <c r="AL33" s="279">
        <v>344</v>
      </c>
      <c r="AM33" s="279" t="s">
        <v>49</v>
      </c>
      <c r="AN33" s="279" t="s">
        <v>49</v>
      </c>
      <c r="AO33" s="279">
        <v>0</v>
      </c>
      <c r="AP33" s="279" t="s">
        <v>49</v>
      </c>
      <c r="AQ33" s="279">
        <v>0</v>
      </c>
      <c r="AR33" s="279" t="s">
        <v>49</v>
      </c>
      <c r="AS33" s="279">
        <v>0</v>
      </c>
      <c r="AT33" s="279">
        <f t="shared" si="21"/>
        <v>526</v>
      </c>
      <c r="AU33" s="279">
        <v>0</v>
      </c>
      <c r="AV33" s="279">
        <v>0</v>
      </c>
      <c r="AW33" s="279">
        <v>0</v>
      </c>
      <c r="AX33" s="279">
        <v>526</v>
      </c>
      <c r="AY33" s="279">
        <v>0</v>
      </c>
      <c r="AZ33" s="279">
        <v>0</v>
      </c>
      <c r="BA33" s="279">
        <v>0</v>
      </c>
      <c r="BB33" s="279">
        <v>0</v>
      </c>
      <c r="BC33" s="279">
        <v>0</v>
      </c>
      <c r="BD33" s="279">
        <v>0</v>
      </c>
      <c r="BE33" s="279" t="s">
        <v>49</v>
      </c>
      <c r="BF33" s="279" t="s">
        <v>49</v>
      </c>
      <c r="BG33" s="279" t="s">
        <v>49</v>
      </c>
      <c r="BH33" s="279" t="s">
        <v>49</v>
      </c>
      <c r="BI33" s="279" t="s">
        <v>49</v>
      </c>
      <c r="BJ33" s="279" t="s">
        <v>49</v>
      </c>
      <c r="BK33" s="279" t="s">
        <v>49</v>
      </c>
      <c r="BL33" s="279" t="s">
        <v>49</v>
      </c>
      <c r="BM33" s="279" t="s">
        <v>49</v>
      </c>
      <c r="BN33" s="279">
        <v>0</v>
      </c>
      <c r="BO33" s="279">
        <f t="shared" si="22"/>
        <v>167</v>
      </c>
      <c r="BP33" s="279">
        <v>0</v>
      </c>
      <c r="BQ33" s="279">
        <v>0</v>
      </c>
      <c r="BR33" s="279">
        <v>0</v>
      </c>
      <c r="BS33" s="279">
        <v>0</v>
      </c>
      <c r="BT33" s="279">
        <v>0</v>
      </c>
      <c r="BU33" s="279">
        <v>0</v>
      </c>
      <c r="BV33" s="279">
        <v>0</v>
      </c>
      <c r="BW33" s="279">
        <v>0</v>
      </c>
      <c r="BX33" s="279">
        <v>0</v>
      </c>
      <c r="BY33" s="279">
        <v>0</v>
      </c>
      <c r="BZ33" s="279">
        <v>167</v>
      </c>
      <c r="CA33" s="279">
        <v>0</v>
      </c>
      <c r="CB33" s="279" t="s">
        <v>49</v>
      </c>
      <c r="CC33" s="279" t="s">
        <v>49</v>
      </c>
      <c r="CD33" s="279" t="s">
        <v>49</v>
      </c>
      <c r="CE33" s="279" t="s">
        <v>49</v>
      </c>
      <c r="CF33" s="279" t="s">
        <v>49</v>
      </c>
      <c r="CG33" s="279" t="s">
        <v>49</v>
      </c>
      <c r="CH33" s="279" t="s">
        <v>49</v>
      </c>
      <c r="CI33" s="279">
        <v>0</v>
      </c>
      <c r="CJ33" s="279">
        <f t="shared" si="23"/>
        <v>0</v>
      </c>
      <c r="CK33" s="279">
        <v>0</v>
      </c>
      <c r="CL33" s="279">
        <v>0</v>
      </c>
      <c r="CM33" s="279">
        <v>0</v>
      </c>
      <c r="CN33" s="279">
        <v>0</v>
      </c>
      <c r="CO33" s="279">
        <v>0</v>
      </c>
      <c r="CP33" s="279">
        <v>0</v>
      </c>
      <c r="CQ33" s="279">
        <v>0</v>
      </c>
      <c r="CR33" s="279">
        <v>0</v>
      </c>
      <c r="CS33" s="279">
        <v>0</v>
      </c>
      <c r="CT33" s="279">
        <v>0</v>
      </c>
      <c r="CU33" s="279">
        <v>0</v>
      </c>
      <c r="CV33" s="279">
        <v>0</v>
      </c>
      <c r="CW33" s="279" t="s">
        <v>49</v>
      </c>
      <c r="CX33" s="279" t="s">
        <v>49</v>
      </c>
      <c r="CY33" s="279" t="s">
        <v>49</v>
      </c>
      <c r="CZ33" s="279" t="s">
        <v>49</v>
      </c>
      <c r="DA33" s="279" t="s">
        <v>49</v>
      </c>
      <c r="DB33" s="279" t="s">
        <v>49</v>
      </c>
      <c r="DC33" s="279" t="s">
        <v>49</v>
      </c>
      <c r="DD33" s="279">
        <v>0</v>
      </c>
      <c r="DE33" s="279">
        <f t="shared" si="24"/>
        <v>0</v>
      </c>
      <c r="DF33" s="279">
        <v>0</v>
      </c>
      <c r="DG33" s="279">
        <v>0</v>
      </c>
      <c r="DH33" s="279">
        <v>0</v>
      </c>
      <c r="DI33" s="279">
        <v>0</v>
      </c>
      <c r="DJ33" s="279">
        <v>0</v>
      </c>
      <c r="DK33" s="279">
        <v>0</v>
      </c>
      <c r="DL33" s="279">
        <v>0</v>
      </c>
      <c r="DM33" s="279">
        <v>0</v>
      </c>
      <c r="DN33" s="279">
        <v>0</v>
      </c>
      <c r="DO33" s="279">
        <v>0</v>
      </c>
      <c r="DP33" s="279">
        <v>0</v>
      </c>
      <c r="DQ33" s="279">
        <v>0</v>
      </c>
      <c r="DR33" s="279" t="s">
        <v>49</v>
      </c>
      <c r="DS33" s="279" t="s">
        <v>49</v>
      </c>
      <c r="DT33" s="279">
        <v>0</v>
      </c>
      <c r="DU33" s="279" t="s">
        <v>49</v>
      </c>
      <c r="DV33" s="279" t="s">
        <v>49</v>
      </c>
      <c r="DW33" s="279" t="s">
        <v>49</v>
      </c>
      <c r="DX33" s="279" t="s">
        <v>49</v>
      </c>
      <c r="DY33" s="279">
        <v>0</v>
      </c>
      <c r="DZ33" s="279">
        <f t="shared" si="25"/>
        <v>0</v>
      </c>
      <c r="EA33" s="279">
        <v>0</v>
      </c>
      <c r="EB33" s="279">
        <v>0</v>
      </c>
      <c r="EC33" s="279">
        <v>0</v>
      </c>
      <c r="ED33" s="279">
        <v>0</v>
      </c>
      <c r="EE33" s="279">
        <v>0</v>
      </c>
      <c r="EF33" s="279">
        <v>0</v>
      </c>
      <c r="EG33" s="279">
        <v>0</v>
      </c>
      <c r="EH33" s="279">
        <v>0</v>
      </c>
      <c r="EI33" s="279">
        <v>0</v>
      </c>
      <c r="EJ33" s="279">
        <v>0</v>
      </c>
      <c r="EK33" s="279" t="s">
        <v>49</v>
      </c>
      <c r="EL33" s="279" t="s">
        <v>49</v>
      </c>
      <c r="EM33" s="279" t="s">
        <v>49</v>
      </c>
      <c r="EN33" s="279">
        <v>0</v>
      </c>
      <c r="EO33" s="279">
        <v>0</v>
      </c>
      <c r="EP33" s="279" t="s">
        <v>49</v>
      </c>
      <c r="EQ33" s="279" t="s">
        <v>49</v>
      </c>
      <c r="ER33" s="279" t="s">
        <v>49</v>
      </c>
      <c r="ES33" s="279">
        <v>0</v>
      </c>
      <c r="ET33" s="279">
        <v>0</v>
      </c>
      <c r="EU33" s="279">
        <f t="shared" si="26"/>
        <v>466</v>
      </c>
      <c r="EV33" s="279">
        <v>0</v>
      </c>
      <c r="EW33" s="279">
        <v>0</v>
      </c>
      <c r="EX33" s="279">
        <v>0</v>
      </c>
      <c r="EY33" s="279">
        <v>0</v>
      </c>
      <c r="EZ33" s="279">
        <v>350</v>
      </c>
      <c r="FA33" s="279">
        <v>92</v>
      </c>
      <c r="FB33" s="279">
        <v>0</v>
      </c>
      <c r="FC33" s="279">
        <v>24</v>
      </c>
      <c r="FD33" s="279">
        <v>0</v>
      </c>
      <c r="FE33" s="279">
        <v>0</v>
      </c>
      <c r="FF33" s="279">
        <v>0</v>
      </c>
      <c r="FG33" s="279">
        <v>0</v>
      </c>
      <c r="FH33" s="279" t="s">
        <v>49</v>
      </c>
      <c r="FI33" s="279" t="s">
        <v>49</v>
      </c>
      <c r="FJ33" s="279" t="s">
        <v>49</v>
      </c>
      <c r="FK33" s="279">
        <v>0</v>
      </c>
      <c r="FL33" s="279">
        <v>0</v>
      </c>
      <c r="FM33" s="279">
        <v>0</v>
      </c>
      <c r="FN33" s="279">
        <v>0</v>
      </c>
      <c r="FO33" s="279">
        <v>0</v>
      </c>
    </row>
    <row r="34" spans="1:171" s="275" customFormat="1" ht="12" customHeight="1">
      <c r="A34" s="270" t="s">
        <v>502</v>
      </c>
      <c r="B34" s="271" t="s">
        <v>556</v>
      </c>
      <c r="C34" s="270" t="s">
        <v>557</v>
      </c>
      <c r="D34" s="279">
        <f t="shared" si="27"/>
        <v>2055</v>
      </c>
      <c r="E34" s="279">
        <f t="shared" si="27"/>
        <v>559</v>
      </c>
      <c r="F34" s="279">
        <f t="shared" si="27"/>
        <v>0</v>
      </c>
      <c r="G34" s="279">
        <f t="shared" si="27"/>
        <v>0</v>
      </c>
      <c r="H34" s="279">
        <f t="shared" si="27"/>
        <v>512</v>
      </c>
      <c r="I34" s="279">
        <f t="shared" si="27"/>
        <v>246</v>
      </c>
      <c r="J34" s="279">
        <f t="shared" si="27"/>
        <v>62</v>
      </c>
      <c r="K34" s="279">
        <f t="shared" si="27"/>
        <v>0</v>
      </c>
      <c r="L34" s="279">
        <f t="shared" si="27"/>
        <v>0</v>
      </c>
      <c r="M34" s="279">
        <f t="shared" si="27"/>
        <v>0</v>
      </c>
      <c r="N34" s="279">
        <f t="shared" si="27"/>
        <v>3</v>
      </c>
      <c r="O34" s="279">
        <f t="shared" si="27"/>
        <v>0</v>
      </c>
      <c r="P34" s="279">
        <f t="shared" si="27"/>
        <v>0</v>
      </c>
      <c r="Q34" s="279">
        <f t="shared" si="27"/>
        <v>673</v>
      </c>
      <c r="R34" s="279">
        <f t="shared" si="27"/>
        <v>0</v>
      </c>
      <c r="S34" s="279">
        <f t="shared" si="14"/>
        <v>0</v>
      </c>
      <c r="T34" s="279">
        <f t="shared" si="15"/>
        <v>0</v>
      </c>
      <c r="U34" s="279">
        <f t="shared" si="16"/>
        <v>0</v>
      </c>
      <c r="V34" s="279">
        <f t="shared" si="17"/>
        <v>0</v>
      </c>
      <c r="W34" s="279">
        <f t="shared" si="18"/>
        <v>0</v>
      </c>
      <c r="X34" s="279">
        <f t="shared" si="19"/>
        <v>0</v>
      </c>
      <c r="Y34" s="279">
        <f t="shared" si="20"/>
        <v>673</v>
      </c>
      <c r="Z34" s="279">
        <v>0</v>
      </c>
      <c r="AA34" s="279">
        <v>0</v>
      </c>
      <c r="AB34" s="279">
        <v>0</v>
      </c>
      <c r="AC34" s="279">
        <v>0</v>
      </c>
      <c r="AD34" s="279">
        <v>0</v>
      </c>
      <c r="AE34" s="279">
        <v>0</v>
      </c>
      <c r="AF34" s="279">
        <v>0</v>
      </c>
      <c r="AG34" s="279">
        <v>0</v>
      </c>
      <c r="AH34" s="279">
        <v>0</v>
      </c>
      <c r="AI34" s="279">
        <v>0</v>
      </c>
      <c r="AJ34" s="279" t="s">
        <v>49</v>
      </c>
      <c r="AK34" s="279" t="s">
        <v>49</v>
      </c>
      <c r="AL34" s="279">
        <v>673</v>
      </c>
      <c r="AM34" s="279" t="s">
        <v>49</v>
      </c>
      <c r="AN34" s="279" t="s">
        <v>49</v>
      </c>
      <c r="AO34" s="279">
        <v>0</v>
      </c>
      <c r="AP34" s="279" t="s">
        <v>49</v>
      </c>
      <c r="AQ34" s="279">
        <v>0</v>
      </c>
      <c r="AR34" s="279" t="s">
        <v>49</v>
      </c>
      <c r="AS34" s="279">
        <v>0</v>
      </c>
      <c r="AT34" s="279">
        <f t="shared" si="21"/>
        <v>0</v>
      </c>
      <c r="AU34" s="279">
        <v>0</v>
      </c>
      <c r="AV34" s="279">
        <v>0</v>
      </c>
      <c r="AW34" s="279">
        <v>0</v>
      </c>
      <c r="AX34" s="279">
        <v>0</v>
      </c>
      <c r="AY34" s="279">
        <v>0</v>
      </c>
      <c r="AZ34" s="279">
        <v>0</v>
      </c>
      <c r="BA34" s="279">
        <v>0</v>
      </c>
      <c r="BB34" s="279">
        <v>0</v>
      </c>
      <c r="BC34" s="279">
        <v>0</v>
      </c>
      <c r="BD34" s="279">
        <v>0</v>
      </c>
      <c r="BE34" s="279" t="s">
        <v>49</v>
      </c>
      <c r="BF34" s="279" t="s">
        <v>49</v>
      </c>
      <c r="BG34" s="279" t="s">
        <v>49</v>
      </c>
      <c r="BH34" s="279" t="s">
        <v>49</v>
      </c>
      <c r="BI34" s="279" t="s">
        <v>49</v>
      </c>
      <c r="BJ34" s="279" t="s">
        <v>49</v>
      </c>
      <c r="BK34" s="279" t="s">
        <v>49</v>
      </c>
      <c r="BL34" s="279" t="s">
        <v>49</v>
      </c>
      <c r="BM34" s="279" t="s">
        <v>49</v>
      </c>
      <c r="BN34" s="279">
        <v>0</v>
      </c>
      <c r="BO34" s="279">
        <f t="shared" si="22"/>
        <v>0</v>
      </c>
      <c r="BP34" s="279">
        <v>0</v>
      </c>
      <c r="BQ34" s="279">
        <v>0</v>
      </c>
      <c r="BR34" s="279">
        <v>0</v>
      </c>
      <c r="BS34" s="279">
        <v>0</v>
      </c>
      <c r="BT34" s="279">
        <v>0</v>
      </c>
      <c r="BU34" s="279">
        <v>0</v>
      </c>
      <c r="BV34" s="279">
        <v>0</v>
      </c>
      <c r="BW34" s="279">
        <v>0</v>
      </c>
      <c r="BX34" s="279">
        <v>0</v>
      </c>
      <c r="BY34" s="279">
        <v>0</v>
      </c>
      <c r="BZ34" s="279">
        <v>0</v>
      </c>
      <c r="CA34" s="279">
        <v>0</v>
      </c>
      <c r="CB34" s="279" t="s">
        <v>49</v>
      </c>
      <c r="CC34" s="279" t="s">
        <v>49</v>
      </c>
      <c r="CD34" s="279" t="s">
        <v>49</v>
      </c>
      <c r="CE34" s="279" t="s">
        <v>49</v>
      </c>
      <c r="CF34" s="279" t="s">
        <v>49</v>
      </c>
      <c r="CG34" s="279" t="s">
        <v>49</v>
      </c>
      <c r="CH34" s="279" t="s">
        <v>49</v>
      </c>
      <c r="CI34" s="279">
        <v>0</v>
      </c>
      <c r="CJ34" s="279">
        <f t="shared" si="23"/>
        <v>0</v>
      </c>
      <c r="CK34" s="279">
        <v>0</v>
      </c>
      <c r="CL34" s="279">
        <v>0</v>
      </c>
      <c r="CM34" s="279">
        <v>0</v>
      </c>
      <c r="CN34" s="279">
        <v>0</v>
      </c>
      <c r="CO34" s="279">
        <v>0</v>
      </c>
      <c r="CP34" s="279">
        <v>0</v>
      </c>
      <c r="CQ34" s="279">
        <v>0</v>
      </c>
      <c r="CR34" s="279">
        <v>0</v>
      </c>
      <c r="CS34" s="279">
        <v>0</v>
      </c>
      <c r="CT34" s="279">
        <v>0</v>
      </c>
      <c r="CU34" s="279">
        <v>0</v>
      </c>
      <c r="CV34" s="279">
        <v>0</v>
      </c>
      <c r="CW34" s="279" t="s">
        <v>49</v>
      </c>
      <c r="CX34" s="279" t="s">
        <v>49</v>
      </c>
      <c r="CY34" s="279" t="s">
        <v>49</v>
      </c>
      <c r="CZ34" s="279" t="s">
        <v>49</v>
      </c>
      <c r="DA34" s="279" t="s">
        <v>49</v>
      </c>
      <c r="DB34" s="279" t="s">
        <v>49</v>
      </c>
      <c r="DC34" s="279" t="s">
        <v>49</v>
      </c>
      <c r="DD34" s="279">
        <v>0</v>
      </c>
      <c r="DE34" s="279">
        <f t="shared" si="24"/>
        <v>0</v>
      </c>
      <c r="DF34" s="279">
        <v>0</v>
      </c>
      <c r="DG34" s="279">
        <v>0</v>
      </c>
      <c r="DH34" s="279">
        <v>0</v>
      </c>
      <c r="DI34" s="279">
        <v>0</v>
      </c>
      <c r="DJ34" s="279">
        <v>0</v>
      </c>
      <c r="DK34" s="279">
        <v>0</v>
      </c>
      <c r="DL34" s="279">
        <v>0</v>
      </c>
      <c r="DM34" s="279">
        <v>0</v>
      </c>
      <c r="DN34" s="279">
        <v>0</v>
      </c>
      <c r="DO34" s="279">
        <v>0</v>
      </c>
      <c r="DP34" s="279">
        <v>0</v>
      </c>
      <c r="DQ34" s="279">
        <v>0</v>
      </c>
      <c r="DR34" s="279" t="s">
        <v>49</v>
      </c>
      <c r="DS34" s="279" t="s">
        <v>49</v>
      </c>
      <c r="DT34" s="279">
        <v>0</v>
      </c>
      <c r="DU34" s="279" t="s">
        <v>49</v>
      </c>
      <c r="DV34" s="279" t="s">
        <v>49</v>
      </c>
      <c r="DW34" s="279" t="s">
        <v>49</v>
      </c>
      <c r="DX34" s="279" t="s">
        <v>49</v>
      </c>
      <c r="DY34" s="279">
        <v>0</v>
      </c>
      <c r="DZ34" s="279">
        <f t="shared" si="25"/>
        <v>0</v>
      </c>
      <c r="EA34" s="279">
        <v>0</v>
      </c>
      <c r="EB34" s="279">
        <v>0</v>
      </c>
      <c r="EC34" s="279">
        <v>0</v>
      </c>
      <c r="ED34" s="279">
        <v>0</v>
      </c>
      <c r="EE34" s="279">
        <v>0</v>
      </c>
      <c r="EF34" s="279">
        <v>0</v>
      </c>
      <c r="EG34" s="279">
        <v>0</v>
      </c>
      <c r="EH34" s="279">
        <v>0</v>
      </c>
      <c r="EI34" s="279">
        <v>0</v>
      </c>
      <c r="EJ34" s="279">
        <v>0</v>
      </c>
      <c r="EK34" s="279" t="s">
        <v>49</v>
      </c>
      <c r="EL34" s="279" t="s">
        <v>49</v>
      </c>
      <c r="EM34" s="279" t="s">
        <v>49</v>
      </c>
      <c r="EN34" s="279">
        <v>0</v>
      </c>
      <c r="EO34" s="279">
        <v>0</v>
      </c>
      <c r="EP34" s="279" t="s">
        <v>49</v>
      </c>
      <c r="EQ34" s="279" t="s">
        <v>49</v>
      </c>
      <c r="ER34" s="279" t="s">
        <v>49</v>
      </c>
      <c r="ES34" s="279">
        <v>0</v>
      </c>
      <c r="ET34" s="279">
        <v>0</v>
      </c>
      <c r="EU34" s="279">
        <f t="shared" si="26"/>
        <v>1382</v>
      </c>
      <c r="EV34" s="279">
        <v>559</v>
      </c>
      <c r="EW34" s="279">
        <v>0</v>
      </c>
      <c r="EX34" s="279">
        <v>0</v>
      </c>
      <c r="EY34" s="279">
        <v>512</v>
      </c>
      <c r="EZ34" s="279">
        <v>246</v>
      </c>
      <c r="FA34" s="279">
        <v>62</v>
      </c>
      <c r="FB34" s="279">
        <v>0</v>
      </c>
      <c r="FC34" s="279">
        <v>0</v>
      </c>
      <c r="FD34" s="279">
        <v>0</v>
      </c>
      <c r="FE34" s="279">
        <v>3</v>
      </c>
      <c r="FF34" s="279">
        <v>0</v>
      </c>
      <c r="FG34" s="279">
        <v>0</v>
      </c>
      <c r="FH34" s="279" t="s">
        <v>49</v>
      </c>
      <c r="FI34" s="279" t="s">
        <v>49</v>
      </c>
      <c r="FJ34" s="279" t="s">
        <v>49</v>
      </c>
      <c r="FK34" s="279">
        <v>0</v>
      </c>
      <c r="FL34" s="279">
        <v>0</v>
      </c>
      <c r="FM34" s="279">
        <v>0</v>
      </c>
      <c r="FN34" s="279">
        <v>0</v>
      </c>
      <c r="FO34" s="279">
        <v>0</v>
      </c>
    </row>
    <row r="35" spans="1:171" s="275" customFormat="1" ht="12" customHeight="1">
      <c r="A35" s="270" t="s">
        <v>502</v>
      </c>
      <c r="B35" s="271" t="s">
        <v>558</v>
      </c>
      <c r="C35" s="270" t="s">
        <v>559</v>
      </c>
      <c r="D35" s="279">
        <f t="shared" si="27"/>
        <v>17502</v>
      </c>
      <c r="E35" s="279">
        <f t="shared" si="27"/>
        <v>0</v>
      </c>
      <c r="F35" s="279">
        <f t="shared" si="27"/>
        <v>0</v>
      </c>
      <c r="G35" s="279">
        <f t="shared" si="27"/>
        <v>0</v>
      </c>
      <c r="H35" s="279">
        <f t="shared" si="27"/>
        <v>1356</v>
      </c>
      <c r="I35" s="279">
        <f t="shared" si="27"/>
        <v>424</v>
      </c>
      <c r="J35" s="279">
        <f t="shared" si="27"/>
        <v>247</v>
      </c>
      <c r="K35" s="279">
        <f t="shared" si="27"/>
        <v>0</v>
      </c>
      <c r="L35" s="279">
        <f t="shared" si="27"/>
        <v>108</v>
      </c>
      <c r="M35" s="279">
        <f t="shared" si="27"/>
        <v>0</v>
      </c>
      <c r="N35" s="279">
        <f t="shared" si="27"/>
        <v>0</v>
      </c>
      <c r="O35" s="279">
        <f t="shared" si="27"/>
        <v>0</v>
      </c>
      <c r="P35" s="279">
        <f t="shared" si="27"/>
        <v>0</v>
      </c>
      <c r="Q35" s="279">
        <f t="shared" si="27"/>
        <v>3</v>
      </c>
      <c r="R35" s="279">
        <f t="shared" si="27"/>
        <v>15364</v>
      </c>
      <c r="S35" s="279">
        <f t="shared" si="14"/>
        <v>0</v>
      </c>
      <c r="T35" s="279">
        <f t="shared" si="15"/>
        <v>0</v>
      </c>
      <c r="U35" s="279">
        <f t="shared" si="16"/>
        <v>0</v>
      </c>
      <c r="V35" s="279">
        <f t="shared" si="17"/>
        <v>0</v>
      </c>
      <c r="W35" s="279">
        <f t="shared" si="18"/>
        <v>0</v>
      </c>
      <c r="X35" s="279">
        <f t="shared" si="19"/>
        <v>0</v>
      </c>
      <c r="Y35" s="279">
        <f t="shared" si="20"/>
        <v>3</v>
      </c>
      <c r="Z35" s="279">
        <v>0</v>
      </c>
      <c r="AA35" s="279">
        <v>0</v>
      </c>
      <c r="AB35" s="279">
        <v>0</v>
      </c>
      <c r="AC35" s="279">
        <v>0</v>
      </c>
      <c r="AD35" s="279">
        <v>0</v>
      </c>
      <c r="AE35" s="279">
        <v>0</v>
      </c>
      <c r="AF35" s="279">
        <v>0</v>
      </c>
      <c r="AG35" s="279">
        <v>0</v>
      </c>
      <c r="AH35" s="279">
        <v>0</v>
      </c>
      <c r="AI35" s="279">
        <v>0</v>
      </c>
      <c r="AJ35" s="279" t="s">
        <v>49</v>
      </c>
      <c r="AK35" s="279" t="s">
        <v>49</v>
      </c>
      <c r="AL35" s="279">
        <v>3</v>
      </c>
      <c r="AM35" s="279" t="s">
        <v>49</v>
      </c>
      <c r="AN35" s="279" t="s">
        <v>49</v>
      </c>
      <c r="AO35" s="279">
        <v>0</v>
      </c>
      <c r="AP35" s="279" t="s">
        <v>49</v>
      </c>
      <c r="AQ35" s="279">
        <v>0</v>
      </c>
      <c r="AR35" s="279" t="s">
        <v>49</v>
      </c>
      <c r="AS35" s="279">
        <v>0</v>
      </c>
      <c r="AT35" s="279">
        <f t="shared" si="21"/>
        <v>0</v>
      </c>
      <c r="AU35" s="279">
        <v>0</v>
      </c>
      <c r="AV35" s="279">
        <v>0</v>
      </c>
      <c r="AW35" s="279">
        <v>0</v>
      </c>
      <c r="AX35" s="279">
        <v>0</v>
      </c>
      <c r="AY35" s="279">
        <v>0</v>
      </c>
      <c r="AZ35" s="279">
        <v>0</v>
      </c>
      <c r="BA35" s="279">
        <v>0</v>
      </c>
      <c r="BB35" s="279">
        <v>0</v>
      </c>
      <c r="BC35" s="279">
        <v>0</v>
      </c>
      <c r="BD35" s="279">
        <v>0</v>
      </c>
      <c r="BE35" s="279" t="s">
        <v>49</v>
      </c>
      <c r="BF35" s="279" t="s">
        <v>49</v>
      </c>
      <c r="BG35" s="279" t="s">
        <v>49</v>
      </c>
      <c r="BH35" s="279" t="s">
        <v>49</v>
      </c>
      <c r="BI35" s="279" t="s">
        <v>49</v>
      </c>
      <c r="BJ35" s="279" t="s">
        <v>49</v>
      </c>
      <c r="BK35" s="279" t="s">
        <v>49</v>
      </c>
      <c r="BL35" s="279" t="s">
        <v>49</v>
      </c>
      <c r="BM35" s="279" t="s">
        <v>49</v>
      </c>
      <c r="BN35" s="279">
        <v>0</v>
      </c>
      <c r="BO35" s="279">
        <f t="shared" si="22"/>
        <v>0</v>
      </c>
      <c r="BP35" s="279">
        <v>0</v>
      </c>
      <c r="BQ35" s="279">
        <v>0</v>
      </c>
      <c r="BR35" s="279">
        <v>0</v>
      </c>
      <c r="BS35" s="279">
        <v>0</v>
      </c>
      <c r="BT35" s="279">
        <v>0</v>
      </c>
      <c r="BU35" s="279">
        <v>0</v>
      </c>
      <c r="BV35" s="279">
        <v>0</v>
      </c>
      <c r="BW35" s="279">
        <v>0</v>
      </c>
      <c r="BX35" s="279">
        <v>0</v>
      </c>
      <c r="BY35" s="279">
        <v>0</v>
      </c>
      <c r="BZ35" s="279">
        <v>0</v>
      </c>
      <c r="CA35" s="279">
        <v>0</v>
      </c>
      <c r="CB35" s="279" t="s">
        <v>49</v>
      </c>
      <c r="CC35" s="279" t="s">
        <v>49</v>
      </c>
      <c r="CD35" s="279" t="s">
        <v>49</v>
      </c>
      <c r="CE35" s="279" t="s">
        <v>49</v>
      </c>
      <c r="CF35" s="279" t="s">
        <v>49</v>
      </c>
      <c r="CG35" s="279" t="s">
        <v>49</v>
      </c>
      <c r="CH35" s="279" t="s">
        <v>49</v>
      </c>
      <c r="CI35" s="279">
        <v>0</v>
      </c>
      <c r="CJ35" s="279">
        <f t="shared" si="23"/>
        <v>0</v>
      </c>
      <c r="CK35" s="279">
        <v>0</v>
      </c>
      <c r="CL35" s="279">
        <v>0</v>
      </c>
      <c r="CM35" s="279">
        <v>0</v>
      </c>
      <c r="CN35" s="279">
        <v>0</v>
      </c>
      <c r="CO35" s="279">
        <v>0</v>
      </c>
      <c r="CP35" s="279">
        <v>0</v>
      </c>
      <c r="CQ35" s="279">
        <v>0</v>
      </c>
      <c r="CR35" s="279">
        <v>0</v>
      </c>
      <c r="CS35" s="279">
        <v>0</v>
      </c>
      <c r="CT35" s="279">
        <v>0</v>
      </c>
      <c r="CU35" s="279">
        <v>0</v>
      </c>
      <c r="CV35" s="279">
        <v>0</v>
      </c>
      <c r="CW35" s="279" t="s">
        <v>49</v>
      </c>
      <c r="CX35" s="279" t="s">
        <v>49</v>
      </c>
      <c r="CY35" s="279" t="s">
        <v>49</v>
      </c>
      <c r="CZ35" s="279" t="s">
        <v>49</v>
      </c>
      <c r="DA35" s="279" t="s">
        <v>49</v>
      </c>
      <c r="DB35" s="279" t="s">
        <v>49</v>
      </c>
      <c r="DC35" s="279" t="s">
        <v>49</v>
      </c>
      <c r="DD35" s="279">
        <v>0</v>
      </c>
      <c r="DE35" s="279">
        <f t="shared" si="24"/>
        <v>0</v>
      </c>
      <c r="DF35" s="279">
        <v>0</v>
      </c>
      <c r="DG35" s="279">
        <v>0</v>
      </c>
      <c r="DH35" s="279">
        <v>0</v>
      </c>
      <c r="DI35" s="279">
        <v>0</v>
      </c>
      <c r="DJ35" s="279">
        <v>0</v>
      </c>
      <c r="DK35" s="279">
        <v>0</v>
      </c>
      <c r="DL35" s="279">
        <v>0</v>
      </c>
      <c r="DM35" s="279">
        <v>0</v>
      </c>
      <c r="DN35" s="279">
        <v>0</v>
      </c>
      <c r="DO35" s="279">
        <v>0</v>
      </c>
      <c r="DP35" s="279">
        <v>0</v>
      </c>
      <c r="DQ35" s="279">
        <v>0</v>
      </c>
      <c r="DR35" s="279" t="s">
        <v>49</v>
      </c>
      <c r="DS35" s="279" t="s">
        <v>49</v>
      </c>
      <c r="DT35" s="279">
        <v>0</v>
      </c>
      <c r="DU35" s="279" t="s">
        <v>49</v>
      </c>
      <c r="DV35" s="279" t="s">
        <v>49</v>
      </c>
      <c r="DW35" s="279" t="s">
        <v>49</v>
      </c>
      <c r="DX35" s="279" t="s">
        <v>49</v>
      </c>
      <c r="DY35" s="279">
        <v>0</v>
      </c>
      <c r="DZ35" s="279">
        <f t="shared" si="25"/>
        <v>15364</v>
      </c>
      <c r="EA35" s="279">
        <v>0</v>
      </c>
      <c r="EB35" s="279">
        <v>0</v>
      </c>
      <c r="EC35" s="279">
        <v>0</v>
      </c>
      <c r="ED35" s="279">
        <v>0</v>
      </c>
      <c r="EE35" s="279">
        <v>0</v>
      </c>
      <c r="EF35" s="279">
        <v>0</v>
      </c>
      <c r="EG35" s="279">
        <v>0</v>
      </c>
      <c r="EH35" s="279">
        <v>0</v>
      </c>
      <c r="EI35" s="279">
        <v>0</v>
      </c>
      <c r="EJ35" s="279">
        <v>0</v>
      </c>
      <c r="EK35" s="279" t="s">
        <v>49</v>
      </c>
      <c r="EL35" s="279" t="s">
        <v>49</v>
      </c>
      <c r="EM35" s="279" t="s">
        <v>49</v>
      </c>
      <c r="EN35" s="279">
        <v>15364</v>
      </c>
      <c r="EO35" s="279">
        <v>0</v>
      </c>
      <c r="EP35" s="279" t="s">
        <v>49</v>
      </c>
      <c r="EQ35" s="279" t="s">
        <v>49</v>
      </c>
      <c r="ER35" s="279" t="s">
        <v>49</v>
      </c>
      <c r="ES35" s="279">
        <v>0</v>
      </c>
      <c r="ET35" s="279">
        <v>0</v>
      </c>
      <c r="EU35" s="279">
        <f t="shared" si="26"/>
        <v>2135</v>
      </c>
      <c r="EV35" s="279">
        <v>0</v>
      </c>
      <c r="EW35" s="279">
        <v>0</v>
      </c>
      <c r="EX35" s="279">
        <v>0</v>
      </c>
      <c r="EY35" s="279">
        <v>1356</v>
      </c>
      <c r="EZ35" s="279">
        <v>424</v>
      </c>
      <c r="FA35" s="279">
        <v>247</v>
      </c>
      <c r="FB35" s="279">
        <v>0</v>
      </c>
      <c r="FC35" s="279">
        <v>108</v>
      </c>
      <c r="FD35" s="279">
        <v>0</v>
      </c>
      <c r="FE35" s="279">
        <v>0</v>
      </c>
      <c r="FF35" s="279">
        <v>0</v>
      </c>
      <c r="FG35" s="279">
        <v>0</v>
      </c>
      <c r="FH35" s="279" t="s">
        <v>49</v>
      </c>
      <c r="FI35" s="279" t="s">
        <v>49</v>
      </c>
      <c r="FJ35" s="279" t="s">
        <v>49</v>
      </c>
      <c r="FK35" s="279">
        <v>0</v>
      </c>
      <c r="FL35" s="279">
        <v>0</v>
      </c>
      <c r="FM35" s="279">
        <v>0</v>
      </c>
      <c r="FN35" s="279">
        <v>0</v>
      </c>
      <c r="FO35" s="279">
        <v>0</v>
      </c>
    </row>
    <row r="36" spans="1:171" s="275" customFormat="1" ht="12" customHeight="1">
      <c r="A36" s="270" t="s">
        <v>502</v>
      </c>
      <c r="B36" s="271" t="s">
        <v>560</v>
      </c>
      <c r="C36" s="270" t="s">
        <v>561</v>
      </c>
      <c r="D36" s="279">
        <f t="shared" si="27"/>
        <v>803</v>
      </c>
      <c r="E36" s="279">
        <f t="shared" si="27"/>
        <v>45</v>
      </c>
      <c r="F36" s="279">
        <f t="shared" si="27"/>
        <v>0</v>
      </c>
      <c r="G36" s="279">
        <f t="shared" si="27"/>
        <v>0</v>
      </c>
      <c r="H36" s="279">
        <f t="shared" si="27"/>
        <v>468</v>
      </c>
      <c r="I36" s="279">
        <f t="shared" si="27"/>
        <v>206</v>
      </c>
      <c r="J36" s="279">
        <f t="shared" si="27"/>
        <v>84</v>
      </c>
      <c r="K36" s="279">
        <f t="shared" si="27"/>
        <v>0</v>
      </c>
      <c r="L36" s="279">
        <f t="shared" si="27"/>
        <v>0</v>
      </c>
      <c r="M36" s="279">
        <f t="shared" si="27"/>
        <v>0</v>
      </c>
      <c r="N36" s="279">
        <f t="shared" si="27"/>
        <v>0</v>
      </c>
      <c r="O36" s="279">
        <f t="shared" si="27"/>
        <v>0</v>
      </c>
      <c r="P36" s="279">
        <f t="shared" si="27"/>
        <v>0</v>
      </c>
      <c r="Q36" s="279">
        <f t="shared" si="27"/>
        <v>0</v>
      </c>
      <c r="R36" s="279">
        <f t="shared" si="27"/>
        <v>0</v>
      </c>
      <c r="S36" s="279">
        <f t="shared" si="14"/>
        <v>0</v>
      </c>
      <c r="T36" s="279">
        <f t="shared" si="15"/>
        <v>0</v>
      </c>
      <c r="U36" s="279">
        <f t="shared" si="16"/>
        <v>0</v>
      </c>
      <c r="V36" s="279">
        <f t="shared" si="17"/>
        <v>0</v>
      </c>
      <c r="W36" s="279">
        <f t="shared" si="18"/>
        <v>0</v>
      </c>
      <c r="X36" s="279">
        <f t="shared" si="19"/>
        <v>0</v>
      </c>
      <c r="Y36" s="279">
        <f t="shared" si="20"/>
        <v>0</v>
      </c>
      <c r="Z36" s="279">
        <v>0</v>
      </c>
      <c r="AA36" s="279">
        <v>0</v>
      </c>
      <c r="AB36" s="279">
        <v>0</v>
      </c>
      <c r="AC36" s="279">
        <v>0</v>
      </c>
      <c r="AD36" s="279">
        <v>0</v>
      </c>
      <c r="AE36" s="279">
        <v>0</v>
      </c>
      <c r="AF36" s="279">
        <v>0</v>
      </c>
      <c r="AG36" s="279">
        <v>0</v>
      </c>
      <c r="AH36" s="279">
        <v>0</v>
      </c>
      <c r="AI36" s="279">
        <v>0</v>
      </c>
      <c r="AJ36" s="279" t="s">
        <v>49</v>
      </c>
      <c r="AK36" s="279" t="s">
        <v>49</v>
      </c>
      <c r="AL36" s="279">
        <v>0</v>
      </c>
      <c r="AM36" s="279" t="s">
        <v>49</v>
      </c>
      <c r="AN36" s="279" t="s">
        <v>49</v>
      </c>
      <c r="AO36" s="279">
        <v>0</v>
      </c>
      <c r="AP36" s="279" t="s">
        <v>49</v>
      </c>
      <c r="AQ36" s="279">
        <v>0</v>
      </c>
      <c r="AR36" s="279" t="s">
        <v>49</v>
      </c>
      <c r="AS36" s="279">
        <v>0</v>
      </c>
      <c r="AT36" s="279">
        <f t="shared" si="21"/>
        <v>803</v>
      </c>
      <c r="AU36" s="279">
        <v>45</v>
      </c>
      <c r="AV36" s="279">
        <v>0</v>
      </c>
      <c r="AW36" s="279">
        <v>0</v>
      </c>
      <c r="AX36" s="279">
        <v>468</v>
      </c>
      <c r="AY36" s="279">
        <v>206</v>
      </c>
      <c r="AZ36" s="279">
        <v>84</v>
      </c>
      <c r="BA36" s="279">
        <v>0</v>
      </c>
      <c r="BB36" s="279">
        <v>0</v>
      </c>
      <c r="BC36" s="279">
        <v>0</v>
      </c>
      <c r="BD36" s="279">
        <v>0</v>
      </c>
      <c r="BE36" s="279" t="s">
        <v>49</v>
      </c>
      <c r="BF36" s="279" t="s">
        <v>49</v>
      </c>
      <c r="BG36" s="279" t="s">
        <v>49</v>
      </c>
      <c r="BH36" s="279" t="s">
        <v>49</v>
      </c>
      <c r="BI36" s="279" t="s">
        <v>49</v>
      </c>
      <c r="BJ36" s="279" t="s">
        <v>49</v>
      </c>
      <c r="BK36" s="279" t="s">
        <v>49</v>
      </c>
      <c r="BL36" s="279" t="s">
        <v>49</v>
      </c>
      <c r="BM36" s="279" t="s">
        <v>49</v>
      </c>
      <c r="BN36" s="279">
        <v>0</v>
      </c>
      <c r="BO36" s="279">
        <f t="shared" si="22"/>
        <v>0</v>
      </c>
      <c r="BP36" s="279">
        <v>0</v>
      </c>
      <c r="BQ36" s="279">
        <v>0</v>
      </c>
      <c r="BR36" s="279">
        <v>0</v>
      </c>
      <c r="BS36" s="279">
        <v>0</v>
      </c>
      <c r="BT36" s="279">
        <v>0</v>
      </c>
      <c r="BU36" s="279">
        <v>0</v>
      </c>
      <c r="BV36" s="279">
        <v>0</v>
      </c>
      <c r="BW36" s="279">
        <v>0</v>
      </c>
      <c r="BX36" s="279">
        <v>0</v>
      </c>
      <c r="BY36" s="279">
        <v>0</v>
      </c>
      <c r="BZ36" s="279">
        <v>0</v>
      </c>
      <c r="CA36" s="279">
        <v>0</v>
      </c>
      <c r="CB36" s="279" t="s">
        <v>49</v>
      </c>
      <c r="CC36" s="279" t="s">
        <v>49</v>
      </c>
      <c r="CD36" s="279" t="s">
        <v>49</v>
      </c>
      <c r="CE36" s="279" t="s">
        <v>49</v>
      </c>
      <c r="CF36" s="279" t="s">
        <v>49</v>
      </c>
      <c r="CG36" s="279" t="s">
        <v>49</v>
      </c>
      <c r="CH36" s="279" t="s">
        <v>49</v>
      </c>
      <c r="CI36" s="279">
        <v>0</v>
      </c>
      <c r="CJ36" s="279">
        <f t="shared" si="23"/>
        <v>0</v>
      </c>
      <c r="CK36" s="279">
        <v>0</v>
      </c>
      <c r="CL36" s="279">
        <v>0</v>
      </c>
      <c r="CM36" s="279">
        <v>0</v>
      </c>
      <c r="CN36" s="279">
        <v>0</v>
      </c>
      <c r="CO36" s="279">
        <v>0</v>
      </c>
      <c r="CP36" s="279">
        <v>0</v>
      </c>
      <c r="CQ36" s="279">
        <v>0</v>
      </c>
      <c r="CR36" s="279">
        <v>0</v>
      </c>
      <c r="CS36" s="279">
        <v>0</v>
      </c>
      <c r="CT36" s="279">
        <v>0</v>
      </c>
      <c r="CU36" s="279">
        <v>0</v>
      </c>
      <c r="CV36" s="279">
        <v>0</v>
      </c>
      <c r="CW36" s="279" t="s">
        <v>49</v>
      </c>
      <c r="CX36" s="279" t="s">
        <v>49</v>
      </c>
      <c r="CY36" s="279" t="s">
        <v>49</v>
      </c>
      <c r="CZ36" s="279" t="s">
        <v>49</v>
      </c>
      <c r="DA36" s="279" t="s">
        <v>49</v>
      </c>
      <c r="DB36" s="279" t="s">
        <v>49</v>
      </c>
      <c r="DC36" s="279" t="s">
        <v>49</v>
      </c>
      <c r="DD36" s="279">
        <v>0</v>
      </c>
      <c r="DE36" s="279">
        <f t="shared" si="24"/>
        <v>0</v>
      </c>
      <c r="DF36" s="279">
        <v>0</v>
      </c>
      <c r="DG36" s="279">
        <v>0</v>
      </c>
      <c r="DH36" s="279">
        <v>0</v>
      </c>
      <c r="DI36" s="279">
        <v>0</v>
      </c>
      <c r="DJ36" s="279">
        <v>0</v>
      </c>
      <c r="DK36" s="279">
        <v>0</v>
      </c>
      <c r="DL36" s="279">
        <v>0</v>
      </c>
      <c r="DM36" s="279">
        <v>0</v>
      </c>
      <c r="DN36" s="279">
        <v>0</v>
      </c>
      <c r="DO36" s="279">
        <v>0</v>
      </c>
      <c r="DP36" s="279">
        <v>0</v>
      </c>
      <c r="DQ36" s="279">
        <v>0</v>
      </c>
      <c r="DR36" s="279" t="s">
        <v>49</v>
      </c>
      <c r="DS36" s="279" t="s">
        <v>49</v>
      </c>
      <c r="DT36" s="279">
        <v>0</v>
      </c>
      <c r="DU36" s="279" t="s">
        <v>49</v>
      </c>
      <c r="DV36" s="279" t="s">
        <v>49</v>
      </c>
      <c r="DW36" s="279" t="s">
        <v>49</v>
      </c>
      <c r="DX36" s="279" t="s">
        <v>49</v>
      </c>
      <c r="DY36" s="279">
        <v>0</v>
      </c>
      <c r="DZ36" s="279">
        <f t="shared" si="25"/>
        <v>0</v>
      </c>
      <c r="EA36" s="279">
        <v>0</v>
      </c>
      <c r="EB36" s="279">
        <v>0</v>
      </c>
      <c r="EC36" s="279">
        <v>0</v>
      </c>
      <c r="ED36" s="279">
        <v>0</v>
      </c>
      <c r="EE36" s="279">
        <v>0</v>
      </c>
      <c r="EF36" s="279">
        <v>0</v>
      </c>
      <c r="EG36" s="279">
        <v>0</v>
      </c>
      <c r="EH36" s="279">
        <v>0</v>
      </c>
      <c r="EI36" s="279">
        <v>0</v>
      </c>
      <c r="EJ36" s="279">
        <v>0</v>
      </c>
      <c r="EK36" s="279" t="s">
        <v>49</v>
      </c>
      <c r="EL36" s="279" t="s">
        <v>49</v>
      </c>
      <c r="EM36" s="279" t="s">
        <v>49</v>
      </c>
      <c r="EN36" s="279">
        <v>0</v>
      </c>
      <c r="EO36" s="279">
        <v>0</v>
      </c>
      <c r="EP36" s="279" t="s">
        <v>49</v>
      </c>
      <c r="EQ36" s="279" t="s">
        <v>49</v>
      </c>
      <c r="ER36" s="279" t="s">
        <v>49</v>
      </c>
      <c r="ES36" s="279">
        <v>0</v>
      </c>
      <c r="ET36" s="279">
        <v>0</v>
      </c>
      <c r="EU36" s="279">
        <f t="shared" si="26"/>
        <v>0</v>
      </c>
      <c r="EV36" s="279">
        <v>0</v>
      </c>
      <c r="EW36" s="279">
        <v>0</v>
      </c>
      <c r="EX36" s="279">
        <v>0</v>
      </c>
      <c r="EY36" s="279">
        <v>0</v>
      </c>
      <c r="EZ36" s="279">
        <v>0</v>
      </c>
      <c r="FA36" s="279">
        <v>0</v>
      </c>
      <c r="FB36" s="279">
        <v>0</v>
      </c>
      <c r="FC36" s="279">
        <v>0</v>
      </c>
      <c r="FD36" s="279">
        <v>0</v>
      </c>
      <c r="FE36" s="279">
        <v>0</v>
      </c>
      <c r="FF36" s="279">
        <v>0</v>
      </c>
      <c r="FG36" s="279">
        <v>0</v>
      </c>
      <c r="FH36" s="279" t="s">
        <v>49</v>
      </c>
      <c r="FI36" s="279" t="s">
        <v>49</v>
      </c>
      <c r="FJ36" s="279" t="s">
        <v>49</v>
      </c>
      <c r="FK36" s="279">
        <v>0</v>
      </c>
      <c r="FL36" s="279">
        <v>0</v>
      </c>
      <c r="FM36" s="279">
        <v>0</v>
      </c>
      <c r="FN36" s="279">
        <v>0</v>
      </c>
      <c r="FO36" s="279">
        <v>0</v>
      </c>
    </row>
    <row r="37" spans="1:171" s="275" customFormat="1" ht="12" customHeight="1">
      <c r="A37" s="270" t="s">
        <v>502</v>
      </c>
      <c r="B37" s="271" t="s">
        <v>562</v>
      </c>
      <c r="C37" s="270" t="s">
        <v>563</v>
      </c>
      <c r="D37" s="279">
        <f t="shared" si="27"/>
        <v>2191</v>
      </c>
      <c r="E37" s="279">
        <f t="shared" si="27"/>
        <v>8</v>
      </c>
      <c r="F37" s="279">
        <f t="shared" si="27"/>
        <v>0</v>
      </c>
      <c r="G37" s="279">
        <f t="shared" si="27"/>
        <v>0</v>
      </c>
      <c r="H37" s="279">
        <f t="shared" si="27"/>
        <v>1137</v>
      </c>
      <c r="I37" s="279">
        <f t="shared" si="27"/>
        <v>63</v>
      </c>
      <c r="J37" s="279">
        <f t="shared" si="27"/>
        <v>66</v>
      </c>
      <c r="K37" s="279">
        <f t="shared" si="27"/>
        <v>0</v>
      </c>
      <c r="L37" s="279">
        <f t="shared" si="27"/>
        <v>0</v>
      </c>
      <c r="M37" s="279">
        <f t="shared" si="27"/>
        <v>0</v>
      </c>
      <c r="N37" s="279">
        <f t="shared" si="27"/>
        <v>0</v>
      </c>
      <c r="O37" s="279">
        <f t="shared" si="27"/>
        <v>0</v>
      </c>
      <c r="P37" s="279">
        <f t="shared" si="27"/>
        <v>0</v>
      </c>
      <c r="Q37" s="279">
        <f t="shared" si="27"/>
        <v>917</v>
      </c>
      <c r="R37" s="279">
        <f t="shared" si="27"/>
        <v>0</v>
      </c>
      <c r="S37" s="279">
        <f t="shared" si="14"/>
        <v>0</v>
      </c>
      <c r="T37" s="279">
        <f t="shared" si="15"/>
        <v>0</v>
      </c>
      <c r="U37" s="279">
        <f t="shared" si="16"/>
        <v>0</v>
      </c>
      <c r="V37" s="279">
        <f t="shared" si="17"/>
        <v>0</v>
      </c>
      <c r="W37" s="279">
        <f t="shared" si="18"/>
        <v>0</v>
      </c>
      <c r="X37" s="279">
        <f t="shared" si="19"/>
        <v>0</v>
      </c>
      <c r="Y37" s="279">
        <f t="shared" si="20"/>
        <v>928</v>
      </c>
      <c r="Z37" s="279">
        <v>8</v>
      </c>
      <c r="AA37" s="279">
        <v>0</v>
      </c>
      <c r="AB37" s="279">
        <v>0</v>
      </c>
      <c r="AC37" s="279">
        <v>0</v>
      </c>
      <c r="AD37" s="279">
        <v>0</v>
      </c>
      <c r="AE37" s="279">
        <v>3</v>
      </c>
      <c r="AF37" s="279">
        <v>0</v>
      </c>
      <c r="AG37" s="279">
        <v>0</v>
      </c>
      <c r="AH37" s="279">
        <v>0</v>
      </c>
      <c r="AI37" s="279">
        <v>0</v>
      </c>
      <c r="AJ37" s="279" t="s">
        <v>49</v>
      </c>
      <c r="AK37" s="279" t="s">
        <v>49</v>
      </c>
      <c r="AL37" s="279">
        <v>917</v>
      </c>
      <c r="AM37" s="279" t="s">
        <v>49</v>
      </c>
      <c r="AN37" s="279" t="s">
        <v>49</v>
      </c>
      <c r="AO37" s="279">
        <v>0</v>
      </c>
      <c r="AP37" s="279" t="s">
        <v>49</v>
      </c>
      <c r="AQ37" s="279">
        <v>0</v>
      </c>
      <c r="AR37" s="279" t="s">
        <v>49</v>
      </c>
      <c r="AS37" s="279">
        <v>0</v>
      </c>
      <c r="AT37" s="279">
        <f t="shared" si="21"/>
        <v>152</v>
      </c>
      <c r="AU37" s="279">
        <v>0</v>
      </c>
      <c r="AV37" s="279">
        <v>0</v>
      </c>
      <c r="AW37" s="279">
        <v>0</v>
      </c>
      <c r="AX37" s="279">
        <v>89</v>
      </c>
      <c r="AY37" s="279">
        <v>63</v>
      </c>
      <c r="AZ37" s="279">
        <v>0</v>
      </c>
      <c r="BA37" s="279">
        <v>0</v>
      </c>
      <c r="BB37" s="279">
        <v>0</v>
      </c>
      <c r="BC37" s="279">
        <v>0</v>
      </c>
      <c r="BD37" s="279">
        <v>0</v>
      </c>
      <c r="BE37" s="279" t="s">
        <v>49</v>
      </c>
      <c r="BF37" s="279" t="s">
        <v>49</v>
      </c>
      <c r="BG37" s="279" t="s">
        <v>49</v>
      </c>
      <c r="BH37" s="279" t="s">
        <v>49</v>
      </c>
      <c r="BI37" s="279" t="s">
        <v>49</v>
      </c>
      <c r="BJ37" s="279" t="s">
        <v>49</v>
      </c>
      <c r="BK37" s="279" t="s">
        <v>49</v>
      </c>
      <c r="BL37" s="279" t="s">
        <v>49</v>
      </c>
      <c r="BM37" s="279" t="s">
        <v>49</v>
      </c>
      <c r="BN37" s="279">
        <v>0</v>
      </c>
      <c r="BO37" s="279">
        <f t="shared" si="22"/>
        <v>0</v>
      </c>
      <c r="BP37" s="279">
        <v>0</v>
      </c>
      <c r="BQ37" s="279">
        <v>0</v>
      </c>
      <c r="BR37" s="279">
        <v>0</v>
      </c>
      <c r="BS37" s="279">
        <v>0</v>
      </c>
      <c r="BT37" s="279">
        <v>0</v>
      </c>
      <c r="BU37" s="279">
        <v>0</v>
      </c>
      <c r="BV37" s="279">
        <v>0</v>
      </c>
      <c r="BW37" s="279">
        <v>0</v>
      </c>
      <c r="BX37" s="279">
        <v>0</v>
      </c>
      <c r="BY37" s="279">
        <v>0</v>
      </c>
      <c r="BZ37" s="279">
        <v>0</v>
      </c>
      <c r="CA37" s="279">
        <v>0</v>
      </c>
      <c r="CB37" s="279" t="s">
        <v>49</v>
      </c>
      <c r="CC37" s="279" t="s">
        <v>49</v>
      </c>
      <c r="CD37" s="279" t="s">
        <v>49</v>
      </c>
      <c r="CE37" s="279" t="s">
        <v>49</v>
      </c>
      <c r="CF37" s="279" t="s">
        <v>49</v>
      </c>
      <c r="CG37" s="279" t="s">
        <v>49</v>
      </c>
      <c r="CH37" s="279" t="s">
        <v>49</v>
      </c>
      <c r="CI37" s="279">
        <v>0</v>
      </c>
      <c r="CJ37" s="279">
        <f t="shared" si="23"/>
        <v>0</v>
      </c>
      <c r="CK37" s="279">
        <v>0</v>
      </c>
      <c r="CL37" s="279">
        <v>0</v>
      </c>
      <c r="CM37" s="279">
        <v>0</v>
      </c>
      <c r="CN37" s="279">
        <v>0</v>
      </c>
      <c r="CO37" s="279">
        <v>0</v>
      </c>
      <c r="CP37" s="279">
        <v>0</v>
      </c>
      <c r="CQ37" s="279">
        <v>0</v>
      </c>
      <c r="CR37" s="279">
        <v>0</v>
      </c>
      <c r="CS37" s="279">
        <v>0</v>
      </c>
      <c r="CT37" s="279">
        <v>0</v>
      </c>
      <c r="CU37" s="279">
        <v>0</v>
      </c>
      <c r="CV37" s="279">
        <v>0</v>
      </c>
      <c r="CW37" s="279" t="s">
        <v>49</v>
      </c>
      <c r="CX37" s="279" t="s">
        <v>49</v>
      </c>
      <c r="CY37" s="279" t="s">
        <v>49</v>
      </c>
      <c r="CZ37" s="279" t="s">
        <v>49</v>
      </c>
      <c r="DA37" s="279" t="s">
        <v>49</v>
      </c>
      <c r="DB37" s="279" t="s">
        <v>49</v>
      </c>
      <c r="DC37" s="279" t="s">
        <v>49</v>
      </c>
      <c r="DD37" s="279">
        <v>0</v>
      </c>
      <c r="DE37" s="279">
        <f t="shared" si="24"/>
        <v>0</v>
      </c>
      <c r="DF37" s="279">
        <v>0</v>
      </c>
      <c r="DG37" s="279">
        <v>0</v>
      </c>
      <c r="DH37" s="279">
        <v>0</v>
      </c>
      <c r="DI37" s="279">
        <v>0</v>
      </c>
      <c r="DJ37" s="279">
        <v>0</v>
      </c>
      <c r="DK37" s="279">
        <v>0</v>
      </c>
      <c r="DL37" s="279">
        <v>0</v>
      </c>
      <c r="DM37" s="279">
        <v>0</v>
      </c>
      <c r="DN37" s="279">
        <v>0</v>
      </c>
      <c r="DO37" s="279">
        <v>0</v>
      </c>
      <c r="DP37" s="279">
        <v>0</v>
      </c>
      <c r="DQ37" s="279">
        <v>0</v>
      </c>
      <c r="DR37" s="279" t="s">
        <v>49</v>
      </c>
      <c r="DS37" s="279" t="s">
        <v>49</v>
      </c>
      <c r="DT37" s="279">
        <v>0</v>
      </c>
      <c r="DU37" s="279" t="s">
        <v>49</v>
      </c>
      <c r="DV37" s="279" t="s">
        <v>49</v>
      </c>
      <c r="DW37" s="279" t="s">
        <v>49</v>
      </c>
      <c r="DX37" s="279" t="s">
        <v>49</v>
      </c>
      <c r="DY37" s="279">
        <v>0</v>
      </c>
      <c r="DZ37" s="279">
        <f t="shared" si="25"/>
        <v>0</v>
      </c>
      <c r="EA37" s="279">
        <v>0</v>
      </c>
      <c r="EB37" s="279">
        <v>0</v>
      </c>
      <c r="EC37" s="279">
        <v>0</v>
      </c>
      <c r="ED37" s="279">
        <v>0</v>
      </c>
      <c r="EE37" s="279">
        <v>0</v>
      </c>
      <c r="EF37" s="279">
        <v>0</v>
      </c>
      <c r="EG37" s="279">
        <v>0</v>
      </c>
      <c r="EH37" s="279">
        <v>0</v>
      </c>
      <c r="EI37" s="279">
        <v>0</v>
      </c>
      <c r="EJ37" s="279">
        <v>0</v>
      </c>
      <c r="EK37" s="279" t="s">
        <v>49</v>
      </c>
      <c r="EL37" s="279" t="s">
        <v>49</v>
      </c>
      <c r="EM37" s="279" t="s">
        <v>49</v>
      </c>
      <c r="EN37" s="279">
        <v>0</v>
      </c>
      <c r="EO37" s="279">
        <v>0</v>
      </c>
      <c r="EP37" s="279" t="s">
        <v>49</v>
      </c>
      <c r="EQ37" s="279" t="s">
        <v>49</v>
      </c>
      <c r="ER37" s="279" t="s">
        <v>49</v>
      </c>
      <c r="ES37" s="279">
        <v>0</v>
      </c>
      <c r="ET37" s="279">
        <v>0</v>
      </c>
      <c r="EU37" s="279">
        <f t="shared" si="26"/>
        <v>1111</v>
      </c>
      <c r="EV37" s="279">
        <v>0</v>
      </c>
      <c r="EW37" s="279">
        <v>0</v>
      </c>
      <c r="EX37" s="279">
        <v>0</v>
      </c>
      <c r="EY37" s="279">
        <v>1048</v>
      </c>
      <c r="EZ37" s="279">
        <v>0</v>
      </c>
      <c r="FA37" s="279">
        <v>63</v>
      </c>
      <c r="FB37" s="279">
        <v>0</v>
      </c>
      <c r="FC37" s="279">
        <v>0</v>
      </c>
      <c r="FD37" s="279">
        <v>0</v>
      </c>
      <c r="FE37" s="279">
        <v>0</v>
      </c>
      <c r="FF37" s="279">
        <v>0</v>
      </c>
      <c r="FG37" s="279">
        <v>0</v>
      </c>
      <c r="FH37" s="279" t="s">
        <v>49</v>
      </c>
      <c r="FI37" s="279" t="s">
        <v>49</v>
      </c>
      <c r="FJ37" s="279" t="s">
        <v>49</v>
      </c>
      <c r="FK37" s="279">
        <v>0</v>
      </c>
      <c r="FL37" s="279">
        <v>0</v>
      </c>
      <c r="FM37" s="279">
        <v>0</v>
      </c>
      <c r="FN37" s="279">
        <v>0</v>
      </c>
      <c r="FO37" s="279">
        <v>0</v>
      </c>
    </row>
    <row r="38" spans="1:171" s="275" customFormat="1" ht="12" customHeight="1">
      <c r="A38" s="270" t="s">
        <v>502</v>
      </c>
      <c r="B38" s="271" t="s">
        <v>564</v>
      </c>
      <c r="C38" s="270" t="s">
        <v>565</v>
      </c>
      <c r="D38" s="279">
        <f t="shared" si="27"/>
        <v>1081</v>
      </c>
      <c r="E38" s="279">
        <f t="shared" si="27"/>
        <v>0</v>
      </c>
      <c r="F38" s="279">
        <f t="shared" si="27"/>
        <v>0</v>
      </c>
      <c r="G38" s="279">
        <f t="shared" si="27"/>
        <v>0</v>
      </c>
      <c r="H38" s="279">
        <f t="shared" si="27"/>
        <v>323</v>
      </c>
      <c r="I38" s="279">
        <f t="shared" si="27"/>
        <v>285</v>
      </c>
      <c r="J38" s="279">
        <f t="shared" si="27"/>
        <v>0</v>
      </c>
      <c r="K38" s="279">
        <f t="shared" si="27"/>
        <v>0</v>
      </c>
      <c r="L38" s="279">
        <f t="shared" si="27"/>
        <v>0</v>
      </c>
      <c r="M38" s="279">
        <f t="shared" si="27"/>
        <v>0</v>
      </c>
      <c r="N38" s="279">
        <f t="shared" si="27"/>
        <v>0</v>
      </c>
      <c r="O38" s="279">
        <f t="shared" si="27"/>
        <v>1</v>
      </c>
      <c r="P38" s="279">
        <f t="shared" si="27"/>
        <v>0</v>
      </c>
      <c r="Q38" s="279">
        <f t="shared" si="27"/>
        <v>346</v>
      </c>
      <c r="R38" s="279">
        <f t="shared" si="27"/>
        <v>0</v>
      </c>
      <c r="S38" s="279">
        <f t="shared" si="14"/>
        <v>0</v>
      </c>
      <c r="T38" s="279">
        <f t="shared" si="15"/>
        <v>0</v>
      </c>
      <c r="U38" s="279">
        <f t="shared" si="16"/>
        <v>0</v>
      </c>
      <c r="V38" s="279">
        <f t="shared" si="17"/>
        <v>0</v>
      </c>
      <c r="W38" s="279">
        <f t="shared" si="18"/>
        <v>0</v>
      </c>
      <c r="X38" s="279">
        <f t="shared" si="19"/>
        <v>126</v>
      </c>
      <c r="Y38" s="279">
        <f t="shared" si="20"/>
        <v>346</v>
      </c>
      <c r="Z38" s="279">
        <v>0</v>
      </c>
      <c r="AA38" s="279">
        <v>0</v>
      </c>
      <c r="AB38" s="279">
        <v>0</v>
      </c>
      <c r="AC38" s="279">
        <v>0</v>
      </c>
      <c r="AD38" s="279">
        <v>0</v>
      </c>
      <c r="AE38" s="279">
        <v>0</v>
      </c>
      <c r="AF38" s="279">
        <v>0</v>
      </c>
      <c r="AG38" s="279">
        <v>0</v>
      </c>
      <c r="AH38" s="279">
        <v>0</v>
      </c>
      <c r="AI38" s="279">
        <v>0</v>
      </c>
      <c r="AJ38" s="279" t="s">
        <v>49</v>
      </c>
      <c r="AK38" s="279" t="s">
        <v>49</v>
      </c>
      <c r="AL38" s="279">
        <v>346</v>
      </c>
      <c r="AM38" s="279" t="s">
        <v>49</v>
      </c>
      <c r="AN38" s="279" t="s">
        <v>49</v>
      </c>
      <c r="AO38" s="279">
        <v>0</v>
      </c>
      <c r="AP38" s="279" t="s">
        <v>49</v>
      </c>
      <c r="AQ38" s="279">
        <v>0</v>
      </c>
      <c r="AR38" s="279" t="s">
        <v>49</v>
      </c>
      <c r="AS38" s="279">
        <v>0</v>
      </c>
      <c r="AT38" s="279">
        <f t="shared" si="21"/>
        <v>734</v>
      </c>
      <c r="AU38" s="279">
        <v>0</v>
      </c>
      <c r="AV38" s="279">
        <v>0</v>
      </c>
      <c r="AW38" s="279">
        <v>0</v>
      </c>
      <c r="AX38" s="279">
        <v>323</v>
      </c>
      <c r="AY38" s="279">
        <v>285</v>
      </c>
      <c r="AZ38" s="279">
        <v>0</v>
      </c>
      <c r="BA38" s="279">
        <v>0</v>
      </c>
      <c r="BB38" s="279">
        <v>0</v>
      </c>
      <c r="BC38" s="279">
        <v>0</v>
      </c>
      <c r="BD38" s="279">
        <v>0</v>
      </c>
      <c r="BE38" s="279" t="s">
        <v>49</v>
      </c>
      <c r="BF38" s="279" t="s">
        <v>49</v>
      </c>
      <c r="BG38" s="279" t="s">
        <v>49</v>
      </c>
      <c r="BH38" s="279" t="s">
        <v>49</v>
      </c>
      <c r="BI38" s="279" t="s">
        <v>49</v>
      </c>
      <c r="BJ38" s="279" t="s">
        <v>49</v>
      </c>
      <c r="BK38" s="279" t="s">
        <v>49</v>
      </c>
      <c r="BL38" s="279" t="s">
        <v>49</v>
      </c>
      <c r="BM38" s="279" t="s">
        <v>49</v>
      </c>
      <c r="BN38" s="279">
        <v>126</v>
      </c>
      <c r="BO38" s="279">
        <f t="shared" si="22"/>
        <v>1</v>
      </c>
      <c r="BP38" s="279">
        <v>0</v>
      </c>
      <c r="BQ38" s="279">
        <v>0</v>
      </c>
      <c r="BR38" s="279">
        <v>0</v>
      </c>
      <c r="BS38" s="279">
        <v>0</v>
      </c>
      <c r="BT38" s="279">
        <v>0</v>
      </c>
      <c r="BU38" s="279">
        <v>0</v>
      </c>
      <c r="BV38" s="279">
        <v>0</v>
      </c>
      <c r="BW38" s="279">
        <v>0</v>
      </c>
      <c r="BX38" s="279">
        <v>0</v>
      </c>
      <c r="BY38" s="279">
        <v>0</v>
      </c>
      <c r="BZ38" s="279">
        <v>1</v>
      </c>
      <c r="CA38" s="279">
        <v>0</v>
      </c>
      <c r="CB38" s="279" t="s">
        <v>49</v>
      </c>
      <c r="CC38" s="279" t="s">
        <v>49</v>
      </c>
      <c r="CD38" s="279" t="s">
        <v>49</v>
      </c>
      <c r="CE38" s="279" t="s">
        <v>49</v>
      </c>
      <c r="CF38" s="279" t="s">
        <v>49</v>
      </c>
      <c r="CG38" s="279" t="s">
        <v>49</v>
      </c>
      <c r="CH38" s="279" t="s">
        <v>49</v>
      </c>
      <c r="CI38" s="279">
        <v>0</v>
      </c>
      <c r="CJ38" s="279">
        <f t="shared" si="23"/>
        <v>0</v>
      </c>
      <c r="CK38" s="279">
        <v>0</v>
      </c>
      <c r="CL38" s="279">
        <v>0</v>
      </c>
      <c r="CM38" s="279">
        <v>0</v>
      </c>
      <c r="CN38" s="279">
        <v>0</v>
      </c>
      <c r="CO38" s="279">
        <v>0</v>
      </c>
      <c r="CP38" s="279">
        <v>0</v>
      </c>
      <c r="CQ38" s="279">
        <v>0</v>
      </c>
      <c r="CR38" s="279">
        <v>0</v>
      </c>
      <c r="CS38" s="279">
        <v>0</v>
      </c>
      <c r="CT38" s="279">
        <v>0</v>
      </c>
      <c r="CU38" s="279">
        <v>0</v>
      </c>
      <c r="CV38" s="279">
        <v>0</v>
      </c>
      <c r="CW38" s="279" t="s">
        <v>49</v>
      </c>
      <c r="CX38" s="279" t="s">
        <v>49</v>
      </c>
      <c r="CY38" s="279" t="s">
        <v>49</v>
      </c>
      <c r="CZ38" s="279" t="s">
        <v>49</v>
      </c>
      <c r="DA38" s="279" t="s">
        <v>49</v>
      </c>
      <c r="DB38" s="279" t="s">
        <v>49</v>
      </c>
      <c r="DC38" s="279" t="s">
        <v>49</v>
      </c>
      <c r="DD38" s="279">
        <v>0</v>
      </c>
      <c r="DE38" s="279">
        <f t="shared" si="24"/>
        <v>0</v>
      </c>
      <c r="DF38" s="279">
        <v>0</v>
      </c>
      <c r="DG38" s="279">
        <v>0</v>
      </c>
      <c r="DH38" s="279">
        <v>0</v>
      </c>
      <c r="DI38" s="279">
        <v>0</v>
      </c>
      <c r="DJ38" s="279">
        <v>0</v>
      </c>
      <c r="DK38" s="279">
        <v>0</v>
      </c>
      <c r="DL38" s="279">
        <v>0</v>
      </c>
      <c r="DM38" s="279">
        <v>0</v>
      </c>
      <c r="DN38" s="279">
        <v>0</v>
      </c>
      <c r="DO38" s="279">
        <v>0</v>
      </c>
      <c r="DP38" s="279">
        <v>0</v>
      </c>
      <c r="DQ38" s="279">
        <v>0</v>
      </c>
      <c r="DR38" s="279" t="s">
        <v>49</v>
      </c>
      <c r="DS38" s="279" t="s">
        <v>49</v>
      </c>
      <c r="DT38" s="279">
        <v>0</v>
      </c>
      <c r="DU38" s="279" t="s">
        <v>49</v>
      </c>
      <c r="DV38" s="279" t="s">
        <v>49</v>
      </c>
      <c r="DW38" s="279" t="s">
        <v>49</v>
      </c>
      <c r="DX38" s="279" t="s">
        <v>49</v>
      </c>
      <c r="DY38" s="279">
        <v>0</v>
      </c>
      <c r="DZ38" s="279">
        <f t="shared" si="25"/>
        <v>0</v>
      </c>
      <c r="EA38" s="279">
        <v>0</v>
      </c>
      <c r="EB38" s="279">
        <v>0</v>
      </c>
      <c r="EC38" s="279">
        <v>0</v>
      </c>
      <c r="ED38" s="279">
        <v>0</v>
      </c>
      <c r="EE38" s="279">
        <v>0</v>
      </c>
      <c r="EF38" s="279">
        <v>0</v>
      </c>
      <c r="EG38" s="279">
        <v>0</v>
      </c>
      <c r="EH38" s="279">
        <v>0</v>
      </c>
      <c r="EI38" s="279">
        <v>0</v>
      </c>
      <c r="EJ38" s="279">
        <v>0</v>
      </c>
      <c r="EK38" s="279" t="s">
        <v>49</v>
      </c>
      <c r="EL38" s="279" t="s">
        <v>49</v>
      </c>
      <c r="EM38" s="279" t="s">
        <v>49</v>
      </c>
      <c r="EN38" s="279">
        <v>0</v>
      </c>
      <c r="EO38" s="279">
        <v>0</v>
      </c>
      <c r="EP38" s="279" t="s">
        <v>49</v>
      </c>
      <c r="EQ38" s="279" t="s">
        <v>49</v>
      </c>
      <c r="ER38" s="279" t="s">
        <v>49</v>
      </c>
      <c r="ES38" s="279">
        <v>0</v>
      </c>
      <c r="ET38" s="279">
        <v>0</v>
      </c>
      <c r="EU38" s="279">
        <f t="shared" si="26"/>
        <v>0</v>
      </c>
      <c r="EV38" s="279">
        <v>0</v>
      </c>
      <c r="EW38" s="279">
        <v>0</v>
      </c>
      <c r="EX38" s="279">
        <v>0</v>
      </c>
      <c r="EY38" s="279">
        <v>0</v>
      </c>
      <c r="EZ38" s="279">
        <v>0</v>
      </c>
      <c r="FA38" s="279">
        <v>0</v>
      </c>
      <c r="FB38" s="279">
        <v>0</v>
      </c>
      <c r="FC38" s="279">
        <v>0</v>
      </c>
      <c r="FD38" s="279">
        <v>0</v>
      </c>
      <c r="FE38" s="279">
        <v>0</v>
      </c>
      <c r="FF38" s="279">
        <v>0</v>
      </c>
      <c r="FG38" s="279">
        <v>0</v>
      </c>
      <c r="FH38" s="279" t="s">
        <v>49</v>
      </c>
      <c r="FI38" s="279" t="s">
        <v>49</v>
      </c>
      <c r="FJ38" s="279" t="s">
        <v>49</v>
      </c>
      <c r="FK38" s="279">
        <v>0</v>
      </c>
      <c r="FL38" s="279">
        <v>0</v>
      </c>
      <c r="FM38" s="279">
        <v>0</v>
      </c>
      <c r="FN38" s="279">
        <v>0</v>
      </c>
      <c r="FO38" s="279">
        <v>0</v>
      </c>
    </row>
    <row r="39" spans="1:171" s="275" customFormat="1" ht="12" customHeight="1">
      <c r="A39" s="270" t="s">
        <v>502</v>
      </c>
      <c r="B39" s="271" t="s">
        <v>566</v>
      </c>
      <c r="C39" s="270" t="s">
        <v>567</v>
      </c>
      <c r="D39" s="279">
        <f t="shared" si="27"/>
        <v>928</v>
      </c>
      <c r="E39" s="279">
        <f t="shared" si="27"/>
        <v>0</v>
      </c>
      <c r="F39" s="279">
        <f t="shared" si="27"/>
        <v>0</v>
      </c>
      <c r="G39" s="279">
        <f t="shared" si="27"/>
        <v>0</v>
      </c>
      <c r="H39" s="279">
        <f t="shared" si="27"/>
        <v>383</v>
      </c>
      <c r="I39" s="279">
        <f t="shared" si="27"/>
        <v>492</v>
      </c>
      <c r="J39" s="279">
        <f t="shared" si="27"/>
        <v>53</v>
      </c>
      <c r="K39" s="279">
        <f t="shared" si="27"/>
        <v>0</v>
      </c>
      <c r="L39" s="279">
        <f t="shared" si="27"/>
        <v>0</v>
      </c>
      <c r="M39" s="279">
        <f t="shared" si="27"/>
        <v>0</v>
      </c>
      <c r="N39" s="279">
        <f t="shared" si="27"/>
        <v>0</v>
      </c>
      <c r="O39" s="279">
        <f t="shared" si="27"/>
        <v>0</v>
      </c>
      <c r="P39" s="279">
        <f t="shared" si="27"/>
        <v>0</v>
      </c>
      <c r="Q39" s="279">
        <f t="shared" si="27"/>
        <v>0</v>
      </c>
      <c r="R39" s="279">
        <f t="shared" si="27"/>
        <v>0</v>
      </c>
      <c r="S39" s="279">
        <f t="shared" si="14"/>
        <v>0</v>
      </c>
      <c r="T39" s="279">
        <f t="shared" si="15"/>
        <v>0</v>
      </c>
      <c r="U39" s="279">
        <f t="shared" si="16"/>
        <v>0</v>
      </c>
      <c r="V39" s="279">
        <f t="shared" si="17"/>
        <v>0</v>
      </c>
      <c r="W39" s="279">
        <f t="shared" si="18"/>
        <v>0</v>
      </c>
      <c r="X39" s="279">
        <f t="shared" si="19"/>
        <v>0</v>
      </c>
      <c r="Y39" s="279">
        <f t="shared" si="20"/>
        <v>0</v>
      </c>
      <c r="Z39" s="279">
        <v>0</v>
      </c>
      <c r="AA39" s="279">
        <v>0</v>
      </c>
      <c r="AB39" s="279">
        <v>0</v>
      </c>
      <c r="AC39" s="279">
        <v>0</v>
      </c>
      <c r="AD39" s="279">
        <v>0</v>
      </c>
      <c r="AE39" s="279">
        <v>0</v>
      </c>
      <c r="AF39" s="279">
        <v>0</v>
      </c>
      <c r="AG39" s="279">
        <v>0</v>
      </c>
      <c r="AH39" s="279">
        <v>0</v>
      </c>
      <c r="AI39" s="279">
        <v>0</v>
      </c>
      <c r="AJ39" s="279" t="s">
        <v>49</v>
      </c>
      <c r="AK39" s="279" t="s">
        <v>49</v>
      </c>
      <c r="AL39" s="279">
        <v>0</v>
      </c>
      <c r="AM39" s="279" t="s">
        <v>49</v>
      </c>
      <c r="AN39" s="279" t="s">
        <v>49</v>
      </c>
      <c r="AO39" s="279">
        <v>0</v>
      </c>
      <c r="AP39" s="279" t="s">
        <v>49</v>
      </c>
      <c r="AQ39" s="279">
        <v>0</v>
      </c>
      <c r="AR39" s="279" t="s">
        <v>49</v>
      </c>
      <c r="AS39" s="279">
        <v>0</v>
      </c>
      <c r="AT39" s="279">
        <f t="shared" si="21"/>
        <v>369</v>
      </c>
      <c r="AU39" s="279">
        <v>0</v>
      </c>
      <c r="AV39" s="279">
        <v>0</v>
      </c>
      <c r="AW39" s="279">
        <v>0</v>
      </c>
      <c r="AX39" s="279">
        <v>369</v>
      </c>
      <c r="AY39" s="279">
        <v>0</v>
      </c>
      <c r="AZ39" s="279">
        <v>0</v>
      </c>
      <c r="BA39" s="279">
        <v>0</v>
      </c>
      <c r="BB39" s="279">
        <v>0</v>
      </c>
      <c r="BC39" s="279">
        <v>0</v>
      </c>
      <c r="BD39" s="279">
        <v>0</v>
      </c>
      <c r="BE39" s="279" t="s">
        <v>49</v>
      </c>
      <c r="BF39" s="279" t="s">
        <v>49</v>
      </c>
      <c r="BG39" s="279" t="s">
        <v>49</v>
      </c>
      <c r="BH39" s="279" t="s">
        <v>49</v>
      </c>
      <c r="BI39" s="279" t="s">
        <v>49</v>
      </c>
      <c r="BJ39" s="279" t="s">
        <v>49</v>
      </c>
      <c r="BK39" s="279" t="s">
        <v>49</v>
      </c>
      <c r="BL39" s="279" t="s">
        <v>49</v>
      </c>
      <c r="BM39" s="279" t="s">
        <v>49</v>
      </c>
      <c r="BN39" s="279">
        <v>0</v>
      </c>
      <c r="BO39" s="279">
        <f t="shared" si="22"/>
        <v>0</v>
      </c>
      <c r="BP39" s="279">
        <v>0</v>
      </c>
      <c r="BQ39" s="279">
        <v>0</v>
      </c>
      <c r="BR39" s="279">
        <v>0</v>
      </c>
      <c r="BS39" s="279">
        <v>0</v>
      </c>
      <c r="BT39" s="279">
        <v>0</v>
      </c>
      <c r="BU39" s="279">
        <v>0</v>
      </c>
      <c r="BV39" s="279">
        <v>0</v>
      </c>
      <c r="BW39" s="279">
        <v>0</v>
      </c>
      <c r="BX39" s="279">
        <v>0</v>
      </c>
      <c r="BY39" s="279">
        <v>0</v>
      </c>
      <c r="BZ39" s="279">
        <v>0</v>
      </c>
      <c r="CA39" s="279">
        <v>0</v>
      </c>
      <c r="CB39" s="279" t="s">
        <v>49</v>
      </c>
      <c r="CC39" s="279" t="s">
        <v>49</v>
      </c>
      <c r="CD39" s="279" t="s">
        <v>49</v>
      </c>
      <c r="CE39" s="279" t="s">
        <v>49</v>
      </c>
      <c r="CF39" s="279" t="s">
        <v>49</v>
      </c>
      <c r="CG39" s="279" t="s">
        <v>49</v>
      </c>
      <c r="CH39" s="279" t="s">
        <v>49</v>
      </c>
      <c r="CI39" s="279">
        <v>0</v>
      </c>
      <c r="CJ39" s="279">
        <f t="shared" si="23"/>
        <v>0</v>
      </c>
      <c r="CK39" s="279">
        <v>0</v>
      </c>
      <c r="CL39" s="279">
        <v>0</v>
      </c>
      <c r="CM39" s="279">
        <v>0</v>
      </c>
      <c r="CN39" s="279">
        <v>0</v>
      </c>
      <c r="CO39" s="279">
        <v>0</v>
      </c>
      <c r="CP39" s="279">
        <v>0</v>
      </c>
      <c r="CQ39" s="279">
        <v>0</v>
      </c>
      <c r="CR39" s="279">
        <v>0</v>
      </c>
      <c r="CS39" s="279">
        <v>0</v>
      </c>
      <c r="CT39" s="279">
        <v>0</v>
      </c>
      <c r="CU39" s="279">
        <v>0</v>
      </c>
      <c r="CV39" s="279">
        <v>0</v>
      </c>
      <c r="CW39" s="279" t="s">
        <v>49</v>
      </c>
      <c r="CX39" s="279" t="s">
        <v>49</v>
      </c>
      <c r="CY39" s="279" t="s">
        <v>49</v>
      </c>
      <c r="CZ39" s="279" t="s">
        <v>49</v>
      </c>
      <c r="DA39" s="279" t="s">
        <v>49</v>
      </c>
      <c r="DB39" s="279" t="s">
        <v>49</v>
      </c>
      <c r="DC39" s="279" t="s">
        <v>49</v>
      </c>
      <c r="DD39" s="279">
        <v>0</v>
      </c>
      <c r="DE39" s="279">
        <f t="shared" si="24"/>
        <v>0</v>
      </c>
      <c r="DF39" s="279">
        <v>0</v>
      </c>
      <c r="DG39" s="279">
        <v>0</v>
      </c>
      <c r="DH39" s="279">
        <v>0</v>
      </c>
      <c r="DI39" s="279">
        <v>0</v>
      </c>
      <c r="DJ39" s="279">
        <v>0</v>
      </c>
      <c r="DK39" s="279">
        <v>0</v>
      </c>
      <c r="DL39" s="279">
        <v>0</v>
      </c>
      <c r="DM39" s="279">
        <v>0</v>
      </c>
      <c r="DN39" s="279">
        <v>0</v>
      </c>
      <c r="DO39" s="279">
        <v>0</v>
      </c>
      <c r="DP39" s="279">
        <v>0</v>
      </c>
      <c r="DQ39" s="279">
        <v>0</v>
      </c>
      <c r="DR39" s="279" t="s">
        <v>49</v>
      </c>
      <c r="DS39" s="279" t="s">
        <v>49</v>
      </c>
      <c r="DT39" s="279">
        <v>0</v>
      </c>
      <c r="DU39" s="279" t="s">
        <v>49</v>
      </c>
      <c r="DV39" s="279" t="s">
        <v>49</v>
      </c>
      <c r="DW39" s="279" t="s">
        <v>49</v>
      </c>
      <c r="DX39" s="279" t="s">
        <v>49</v>
      </c>
      <c r="DY39" s="279">
        <v>0</v>
      </c>
      <c r="DZ39" s="279">
        <f t="shared" si="25"/>
        <v>0</v>
      </c>
      <c r="EA39" s="279">
        <v>0</v>
      </c>
      <c r="EB39" s="279">
        <v>0</v>
      </c>
      <c r="EC39" s="279">
        <v>0</v>
      </c>
      <c r="ED39" s="279">
        <v>0</v>
      </c>
      <c r="EE39" s="279">
        <v>0</v>
      </c>
      <c r="EF39" s="279">
        <v>0</v>
      </c>
      <c r="EG39" s="279">
        <v>0</v>
      </c>
      <c r="EH39" s="279">
        <v>0</v>
      </c>
      <c r="EI39" s="279">
        <v>0</v>
      </c>
      <c r="EJ39" s="279">
        <v>0</v>
      </c>
      <c r="EK39" s="279" t="s">
        <v>49</v>
      </c>
      <c r="EL39" s="279" t="s">
        <v>49</v>
      </c>
      <c r="EM39" s="279" t="s">
        <v>49</v>
      </c>
      <c r="EN39" s="279">
        <v>0</v>
      </c>
      <c r="EO39" s="279">
        <v>0</v>
      </c>
      <c r="EP39" s="279" t="s">
        <v>49</v>
      </c>
      <c r="EQ39" s="279" t="s">
        <v>49</v>
      </c>
      <c r="ER39" s="279" t="s">
        <v>49</v>
      </c>
      <c r="ES39" s="279">
        <v>0</v>
      </c>
      <c r="ET39" s="279">
        <v>0</v>
      </c>
      <c r="EU39" s="279">
        <f t="shared" si="26"/>
        <v>559</v>
      </c>
      <c r="EV39" s="279">
        <v>0</v>
      </c>
      <c r="EW39" s="279">
        <v>0</v>
      </c>
      <c r="EX39" s="279">
        <v>0</v>
      </c>
      <c r="EY39" s="279">
        <v>14</v>
      </c>
      <c r="EZ39" s="279">
        <v>492</v>
      </c>
      <c r="FA39" s="279">
        <v>53</v>
      </c>
      <c r="FB39" s="279">
        <v>0</v>
      </c>
      <c r="FC39" s="279">
        <v>0</v>
      </c>
      <c r="FD39" s="279">
        <v>0</v>
      </c>
      <c r="FE39" s="279">
        <v>0</v>
      </c>
      <c r="FF39" s="279">
        <v>0</v>
      </c>
      <c r="FG39" s="279">
        <v>0</v>
      </c>
      <c r="FH39" s="279" t="s">
        <v>49</v>
      </c>
      <c r="FI39" s="279" t="s">
        <v>49</v>
      </c>
      <c r="FJ39" s="279" t="s">
        <v>49</v>
      </c>
      <c r="FK39" s="279">
        <v>0</v>
      </c>
      <c r="FL39" s="279">
        <v>0</v>
      </c>
      <c r="FM39" s="279">
        <v>0</v>
      </c>
      <c r="FN39" s="279">
        <v>0</v>
      </c>
      <c r="FO39" s="279">
        <v>0</v>
      </c>
    </row>
    <row r="40" spans="1:171" s="275" customFormat="1" ht="12" customHeight="1">
      <c r="A40" s="270" t="s">
        <v>502</v>
      </c>
      <c r="B40" s="271" t="s">
        <v>568</v>
      </c>
      <c r="C40" s="270" t="s">
        <v>569</v>
      </c>
      <c r="D40" s="279">
        <f t="shared" si="27"/>
        <v>564</v>
      </c>
      <c r="E40" s="279">
        <f t="shared" si="27"/>
        <v>0</v>
      </c>
      <c r="F40" s="279">
        <f t="shared" si="27"/>
        <v>0</v>
      </c>
      <c r="G40" s="279">
        <f t="shared" si="27"/>
        <v>0</v>
      </c>
      <c r="H40" s="279">
        <f t="shared" si="27"/>
        <v>194</v>
      </c>
      <c r="I40" s="279">
        <f t="shared" si="27"/>
        <v>349</v>
      </c>
      <c r="J40" s="279">
        <f t="shared" si="27"/>
        <v>21</v>
      </c>
      <c r="K40" s="279">
        <f t="shared" si="27"/>
        <v>0</v>
      </c>
      <c r="L40" s="279">
        <f t="shared" si="27"/>
        <v>0</v>
      </c>
      <c r="M40" s="279">
        <f t="shared" si="27"/>
        <v>0</v>
      </c>
      <c r="N40" s="279">
        <f t="shared" si="27"/>
        <v>0</v>
      </c>
      <c r="O40" s="279">
        <f t="shared" si="27"/>
        <v>0</v>
      </c>
      <c r="P40" s="279">
        <f t="shared" si="27"/>
        <v>0</v>
      </c>
      <c r="Q40" s="279">
        <f t="shared" si="27"/>
        <v>0</v>
      </c>
      <c r="R40" s="279">
        <f t="shared" si="27"/>
        <v>0</v>
      </c>
      <c r="S40" s="279">
        <f t="shared" si="14"/>
        <v>0</v>
      </c>
      <c r="T40" s="279">
        <f t="shared" si="15"/>
        <v>0</v>
      </c>
      <c r="U40" s="279">
        <f t="shared" si="16"/>
        <v>0</v>
      </c>
      <c r="V40" s="279">
        <f t="shared" si="17"/>
        <v>0</v>
      </c>
      <c r="W40" s="279">
        <f t="shared" si="18"/>
        <v>0</v>
      </c>
      <c r="X40" s="279">
        <f t="shared" si="19"/>
        <v>0</v>
      </c>
      <c r="Y40" s="279">
        <f t="shared" si="20"/>
        <v>0</v>
      </c>
      <c r="Z40" s="279">
        <v>0</v>
      </c>
      <c r="AA40" s="279">
        <v>0</v>
      </c>
      <c r="AB40" s="279">
        <v>0</v>
      </c>
      <c r="AC40" s="279">
        <v>0</v>
      </c>
      <c r="AD40" s="279">
        <v>0</v>
      </c>
      <c r="AE40" s="279">
        <v>0</v>
      </c>
      <c r="AF40" s="279">
        <v>0</v>
      </c>
      <c r="AG40" s="279">
        <v>0</v>
      </c>
      <c r="AH40" s="279">
        <v>0</v>
      </c>
      <c r="AI40" s="279">
        <v>0</v>
      </c>
      <c r="AJ40" s="279" t="s">
        <v>49</v>
      </c>
      <c r="AK40" s="279" t="s">
        <v>49</v>
      </c>
      <c r="AL40" s="279">
        <v>0</v>
      </c>
      <c r="AM40" s="279" t="s">
        <v>49</v>
      </c>
      <c r="AN40" s="279" t="s">
        <v>49</v>
      </c>
      <c r="AO40" s="279">
        <v>0</v>
      </c>
      <c r="AP40" s="279" t="s">
        <v>49</v>
      </c>
      <c r="AQ40" s="279">
        <v>0</v>
      </c>
      <c r="AR40" s="279" t="s">
        <v>49</v>
      </c>
      <c r="AS40" s="279">
        <v>0</v>
      </c>
      <c r="AT40" s="279">
        <f t="shared" si="21"/>
        <v>175</v>
      </c>
      <c r="AU40" s="279">
        <v>0</v>
      </c>
      <c r="AV40" s="279">
        <v>0</v>
      </c>
      <c r="AW40" s="279">
        <v>0</v>
      </c>
      <c r="AX40" s="279">
        <v>175</v>
      </c>
      <c r="AY40" s="279">
        <v>0</v>
      </c>
      <c r="AZ40" s="279">
        <v>0</v>
      </c>
      <c r="BA40" s="279">
        <v>0</v>
      </c>
      <c r="BB40" s="279">
        <v>0</v>
      </c>
      <c r="BC40" s="279">
        <v>0</v>
      </c>
      <c r="BD40" s="279">
        <v>0</v>
      </c>
      <c r="BE40" s="279" t="s">
        <v>49</v>
      </c>
      <c r="BF40" s="279" t="s">
        <v>49</v>
      </c>
      <c r="BG40" s="279" t="s">
        <v>49</v>
      </c>
      <c r="BH40" s="279" t="s">
        <v>49</v>
      </c>
      <c r="BI40" s="279" t="s">
        <v>49</v>
      </c>
      <c r="BJ40" s="279" t="s">
        <v>49</v>
      </c>
      <c r="BK40" s="279" t="s">
        <v>49</v>
      </c>
      <c r="BL40" s="279" t="s">
        <v>49</v>
      </c>
      <c r="BM40" s="279" t="s">
        <v>49</v>
      </c>
      <c r="BN40" s="279">
        <v>0</v>
      </c>
      <c r="BO40" s="279">
        <f t="shared" si="22"/>
        <v>0</v>
      </c>
      <c r="BP40" s="279">
        <v>0</v>
      </c>
      <c r="BQ40" s="279">
        <v>0</v>
      </c>
      <c r="BR40" s="279">
        <v>0</v>
      </c>
      <c r="BS40" s="279">
        <v>0</v>
      </c>
      <c r="BT40" s="279">
        <v>0</v>
      </c>
      <c r="BU40" s="279">
        <v>0</v>
      </c>
      <c r="BV40" s="279">
        <v>0</v>
      </c>
      <c r="BW40" s="279">
        <v>0</v>
      </c>
      <c r="BX40" s="279">
        <v>0</v>
      </c>
      <c r="BY40" s="279">
        <v>0</v>
      </c>
      <c r="BZ40" s="279">
        <v>0</v>
      </c>
      <c r="CA40" s="279">
        <v>0</v>
      </c>
      <c r="CB40" s="279" t="s">
        <v>49</v>
      </c>
      <c r="CC40" s="279" t="s">
        <v>49</v>
      </c>
      <c r="CD40" s="279" t="s">
        <v>49</v>
      </c>
      <c r="CE40" s="279" t="s">
        <v>49</v>
      </c>
      <c r="CF40" s="279" t="s">
        <v>49</v>
      </c>
      <c r="CG40" s="279" t="s">
        <v>49</v>
      </c>
      <c r="CH40" s="279" t="s">
        <v>49</v>
      </c>
      <c r="CI40" s="279">
        <v>0</v>
      </c>
      <c r="CJ40" s="279">
        <f t="shared" si="23"/>
        <v>0</v>
      </c>
      <c r="CK40" s="279">
        <v>0</v>
      </c>
      <c r="CL40" s="279">
        <v>0</v>
      </c>
      <c r="CM40" s="279">
        <v>0</v>
      </c>
      <c r="CN40" s="279">
        <v>0</v>
      </c>
      <c r="CO40" s="279">
        <v>0</v>
      </c>
      <c r="CP40" s="279">
        <v>0</v>
      </c>
      <c r="CQ40" s="279">
        <v>0</v>
      </c>
      <c r="CR40" s="279">
        <v>0</v>
      </c>
      <c r="CS40" s="279">
        <v>0</v>
      </c>
      <c r="CT40" s="279">
        <v>0</v>
      </c>
      <c r="CU40" s="279">
        <v>0</v>
      </c>
      <c r="CV40" s="279">
        <v>0</v>
      </c>
      <c r="CW40" s="279" t="s">
        <v>49</v>
      </c>
      <c r="CX40" s="279" t="s">
        <v>49</v>
      </c>
      <c r="CY40" s="279" t="s">
        <v>49</v>
      </c>
      <c r="CZ40" s="279" t="s">
        <v>49</v>
      </c>
      <c r="DA40" s="279" t="s">
        <v>49</v>
      </c>
      <c r="DB40" s="279" t="s">
        <v>49</v>
      </c>
      <c r="DC40" s="279" t="s">
        <v>49</v>
      </c>
      <c r="DD40" s="279">
        <v>0</v>
      </c>
      <c r="DE40" s="279">
        <f t="shared" si="24"/>
        <v>0</v>
      </c>
      <c r="DF40" s="279">
        <v>0</v>
      </c>
      <c r="DG40" s="279">
        <v>0</v>
      </c>
      <c r="DH40" s="279">
        <v>0</v>
      </c>
      <c r="DI40" s="279">
        <v>0</v>
      </c>
      <c r="DJ40" s="279">
        <v>0</v>
      </c>
      <c r="DK40" s="279">
        <v>0</v>
      </c>
      <c r="DL40" s="279">
        <v>0</v>
      </c>
      <c r="DM40" s="279">
        <v>0</v>
      </c>
      <c r="DN40" s="279">
        <v>0</v>
      </c>
      <c r="DO40" s="279">
        <v>0</v>
      </c>
      <c r="DP40" s="279">
        <v>0</v>
      </c>
      <c r="DQ40" s="279">
        <v>0</v>
      </c>
      <c r="DR40" s="279" t="s">
        <v>49</v>
      </c>
      <c r="DS40" s="279" t="s">
        <v>49</v>
      </c>
      <c r="DT40" s="279">
        <v>0</v>
      </c>
      <c r="DU40" s="279" t="s">
        <v>49</v>
      </c>
      <c r="DV40" s="279" t="s">
        <v>49</v>
      </c>
      <c r="DW40" s="279" t="s">
        <v>49</v>
      </c>
      <c r="DX40" s="279" t="s">
        <v>49</v>
      </c>
      <c r="DY40" s="279">
        <v>0</v>
      </c>
      <c r="DZ40" s="279">
        <f t="shared" si="25"/>
        <v>0</v>
      </c>
      <c r="EA40" s="279">
        <v>0</v>
      </c>
      <c r="EB40" s="279">
        <v>0</v>
      </c>
      <c r="EC40" s="279">
        <v>0</v>
      </c>
      <c r="ED40" s="279">
        <v>0</v>
      </c>
      <c r="EE40" s="279">
        <v>0</v>
      </c>
      <c r="EF40" s="279">
        <v>0</v>
      </c>
      <c r="EG40" s="279">
        <v>0</v>
      </c>
      <c r="EH40" s="279">
        <v>0</v>
      </c>
      <c r="EI40" s="279">
        <v>0</v>
      </c>
      <c r="EJ40" s="279">
        <v>0</v>
      </c>
      <c r="EK40" s="279" t="s">
        <v>49</v>
      </c>
      <c r="EL40" s="279" t="s">
        <v>49</v>
      </c>
      <c r="EM40" s="279" t="s">
        <v>49</v>
      </c>
      <c r="EN40" s="279">
        <v>0</v>
      </c>
      <c r="EO40" s="279">
        <v>0</v>
      </c>
      <c r="EP40" s="279" t="s">
        <v>49</v>
      </c>
      <c r="EQ40" s="279" t="s">
        <v>49</v>
      </c>
      <c r="ER40" s="279" t="s">
        <v>49</v>
      </c>
      <c r="ES40" s="279">
        <v>0</v>
      </c>
      <c r="ET40" s="279">
        <v>0</v>
      </c>
      <c r="EU40" s="279">
        <f t="shared" si="26"/>
        <v>389</v>
      </c>
      <c r="EV40" s="279">
        <v>0</v>
      </c>
      <c r="EW40" s="279">
        <v>0</v>
      </c>
      <c r="EX40" s="279">
        <v>0</v>
      </c>
      <c r="EY40" s="279">
        <v>19</v>
      </c>
      <c r="EZ40" s="279">
        <v>349</v>
      </c>
      <c r="FA40" s="279">
        <v>21</v>
      </c>
      <c r="FB40" s="279">
        <v>0</v>
      </c>
      <c r="FC40" s="279">
        <v>0</v>
      </c>
      <c r="FD40" s="279">
        <v>0</v>
      </c>
      <c r="FE40" s="279">
        <v>0</v>
      </c>
      <c r="FF40" s="279">
        <v>0</v>
      </c>
      <c r="FG40" s="279">
        <v>0</v>
      </c>
      <c r="FH40" s="279" t="s">
        <v>49</v>
      </c>
      <c r="FI40" s="279" t="s">
        <v>49</v>
      </c>
      <c r="FJ40" s="279" t="s">
        <v>49</v>
      </c>
      <c r="FK40" s="279">
        <v>0</v>
      </c>
      <c r="FL40" s="279">
        <v>0</v>
      </c>
      <c r="FM40" s="279">
        <v>0</v>
      </c>
      <c r="FN40" s="279">
        <v>0</v>
      </c>
      <c r="FO40" s="279">
        <v>0</v>
      </c>
    </row>
    <row r="41" spans="1:171" s="275" customFormat="1" ht="12" customHeight="1">
      <c r="A41" s="270" t="s">
        <v>502</v>
      </c>
      <c r="B41" s="271" t="s">
        <v>570</v>
      </c>
      <c r="C41" s="270" t="s">
        <v>571</v>
      </c>
      <c r="D41" s="279">
        <f t="shared" si="27"/>
        <v>240</v>
      </c>
      <c r="E41" s="279">
        <f t="shared" si="27"/>
        <v>32</v>
      </c>
      <c r="F41" s="279">
        <f t="shared" si="27"/>
        <v>0</v>
      </c>
      <c r="G41" s="279">
        <f t="shared" si="27"/>
        <v>0</v>
      </c>
      <c r="H41" s="279">
        <f t="shared" si="27"/>
        <v>148</v>
      </c>
      <c r="I41" s="279">
        <f t="shared" si="27"/>
        <v>49</v>
      </c>
      <c r="J41" s="279">
        <f t="shared" si="27"/>
        <v>11</v>
      </c>
      <c r="K41" s="279">
        <f t="shared" si="27"/>
        <v>0</v>
      </c>
      <c r="L41" s="279">
        <f t="shared" si="27"/>
        <v>0</v>
      </c>
      <c r="M41" s="279">
        <f t="shared" si="27"/>
        <v>0</v>
      </c>
      <c r="N41" s="279">
        <f t="shared" si="27"/>
        <v>0</v>
      </c>
      <c r="O41" s="279">
        <f t="shared" si="27"/>
        <v>0</v>
      </c>
      <c r="P41" s="279">
        <f t="shared" si="27"/>
        <v>0</v>
      </c>
      <c r="Q41" s="279">
        <f t="shared" si="27"/>
        <v>0</v>
      </c>
      <c r="R41" s="279">
        <f t="shared" si="27"/>
        <v>0</v>
      </c>
      <c r="S41" s="279">
        <f t="shared" si="14"/>
        <v>0</v>
      </c>
      <c r="T41" s="279">
        <f t="shared" si="15"/>
        <v>0</v>
      </c>
      <c r="U41" s="279">
        <f t="shared" si="16"/>
        <v>0</v>
      </c>
      <c r="V41" s="279">
        <f t="shared" si="17"/>
        <v>0</v>
      </c>
      <c r="W41" s="279">
        <f t="shared" si="18"/>
        <v>0</v>
      </c>
      <c r="X41" s="279">
        <f t="shared" si="19"/>
        <v>0</v>
      </c>
      <c r="Y41" s="279">
        <f t="shared" si="20"/>
        <v>43</v>
      </c>
      <c r="Z41" s="279">
        <v>32</v>
      </c>
      <c r="AA41" s="279">
        <v>0</v>
      </c>
      <c r="AB41" s="279">
        <v>0</v>
      </c>
      <c r="AC41" s="279">
        <v>0</v>
      </c>
      <c r="AD41" s="279">
        <v>0</v>
      </c>
      <c r="AE41" s="279">
        <v>11</v>
      </c>
      <c r="AF41" s="279">
        <v>0</v>
      </c>
      <c r="AG41" s="279">
        <v>0</v>
      </c>
      <c r="AH41" s="279">
        <v>0</v>
      </c>
      <c r="AI41" s="279">
        <v>0</v>
      </c>
      <c r="AJ41" s="279" t="s">
        <v>49</v>
      </c>
      <c r="AK41" s="279" t="s">
        <v>49</v>
      </c>
      <c r="AL41" s="279">
        <v>0</v>
      </c>
      <c r="AM41" s="279" t="s">
        <v>49</v>
      </c>
      <c r="AN41" s="279" t="s">
        <v>49</v>
      </c>
      <c r="AO41" s="279">
        <v>0</v>
      </c>
      <c r="AP41" s="279" t="s">
        <v>49</v>
      </c>
      <c r="AQ41" s="279">
        <v>0</v>
      </c>
      <c r="AR41" s="279" t="s">
        <v>49</v>
      </c>
      <c r="AS41" s="279">
        <v>0</v>
      </c>
      <c r="AT41" s="279">
        <f t="shared" si="21"/>
        <v>197</v>
      </c>
      <c r="AU41" s="279">
        <v>0</v>
      </c>
      <c r="AV41" s="279">
        <v>0</v>
      </c>
      <c r="AW41" s="279">
        <v>0</v>
      </c>
      <c r="AX41" s="279">
        <v>148</v>
      </c>
      <c r="AY41" s="279">
        <v>49</v>
      </c>
      <c r="AZ41" s="279">
        <v>0</v>
      </c>
      <c r="BA41" s="279">
        <v>0</v>
      </c>
      <c r="BB41" s="279">
        <v>0</v>
      </c>
      <c r="BC41" s="279">
        <v>0</v>
      </c>
      <c r="BD41" s="279">
        <v>0</v>
      </c>
      <c r="BE41" s="279" t="s">
        <v>49</v>
      </c>
      <c r="BF41" s="279" t="s">
        <v>49</v>
      </c>
      <c r="BG41" s="279" t="s">
        <v>49</v>
      </c>
      <c r="BH41" s="279" t="s">
        <v>49</v>
      </c>
      <c r="BI41" s="279" t="s">
        <v>49</v>
      </c>
      <c r="BJ41" s="279" t="s">
        <v>49</v>
      </c>
      <c r="BK41" s="279" t="s">
        <v>49</v>
      </c>
      <c r="BL41" s="279" t="s">
        <v>49</v>
      </c>
      <c r="BM41" s="279" t="s">
        <v>49</v>
      </c>
      <c r="BN41" s="279">
        <v>0</v>
      </c>
      <c r="BO41" s="279">
        <f t="shared" si="22"/>
        <v>0</v>
      </c>
      <c r="BP41" s="279">
        <v>0</v>
      </c>
      <c r="BQ41" s="279">
        <v>0</v>
      </c>
      <c r="BR41" s="279">
        <v>0</v>
      </c>
      <c r="BS41" s="279">
        <v>0</v>
      </c>
      <c r="BT41" s="279">
        <v>0</v>
      </c>
      <c r="BU41" s="279">
        <v>0</v>
      </c>
      <c r="BV41" s="279">
        <v>0</v>
      </c>
      <c r="BW41" s="279">
        <v>0</v>
      </c>
      <c r="BX41" s="279">
        <v>0</v>
      </c>
      <c r="BY41" s="279">
        <v>0</v>
      </c>
      <c r="BZ41" s="279">
        <v>0</v>
      </c>
      <c r="CA41" s="279">
        <v>0</v>
      </c>
      <c r="CB41" s="279" t="s">
        <v>49</v>
      </c>
      <c r="CC41" s="279" t="s">
        <v>49</v>
      </c>
      <c r="CD41" s="279" t="s">
        <v>49</v>
      </c>
      <c r="CE41" s="279" t="s">
        <v>49</v>
      </c>
      <c r="CF41" s="279" t="s">
        <v>49</v>
      </c>
      <c r="CG41" s="279" t="s">
        <v>49</v>
      </c>
      <c r="CH41" s="279" t="s">
        <v>49</v>
      </c>
      <c r="CI41" s="279">
        <v>0</v>
      </c>
      <c r="CJ41" s="279">
        <f t="shared" si="23"/>
        <v>0</v>
      </c>
      <c r="CK41" s="279">
        <v>0</v>
      </c>
      <c r="CL41" s="279">
        <v>0</v>
      </c>
      <c r="CM41" s="279">
        <v>0</v>
      </c>
      <c r="CN41" s="279">
        <v>0</v>
      </c>
      <c r="CO41" s="279">
        <v>0</v>
      </c>
      <c r="CP41" s="279">
        <v>0</v>
      </c>
      <c r="CQ41" s="279">
        <v>0</v>
      </c>
      <c r="CR41" s="279">
        <v>0</v>
      </c>
      <c r="CS41" s="279">
        <v>0</v>
      </c>
      <c r="CT41" s="279">
        <v>0</v>
      </c>
      <c r="CU41" s="279">
        <v>0</v>
      </c>
      <c r="CV41" s="279">
        <v>0</v>
      </c>
      <c r="CW41" s="279" t="s">
        <v>49</v>
      </c>
      <c r="CX41" s="279" t="s">
        <v>49</v>
      </c>
      <c r="CY41" s="279" t="s">
        <v>49</v>
      </c>
      <c r="CZ41" s="279" t="s">
        <v>49</v>
      </c>
      <c r="DA41" s="279" t="s">
        <v>49</v>
      </c>
      <c r="DB41" s="279" t="s">
        <v>49</v>
      </c>
      <c r="DC41" s="279" t="s">
        <v>49</v>
      </c>
      <c r="DD41" s="279">
        <v>0</v>
      </c>
      <c r="DE41" s="279">
        <f t="shared" si="24"/>
        <v>0</v>
      </c>
      <c r="DF41" s="279">
        <v>0</v>
      </c>
      <c r="DG41" s="279">
        <v>0</v>
      </c>
      <c r="DH41" s="279">
        <v>0</v>
      </c>
      <c r="DI41" s="279">
        <v>0</v>
      </c>
      <c r="DJ41" s="279">
        <v>0</v>
      </c>
      <c r="DK41" s="279">
        <v>0</v>
      </c>
      <c r="DL41" s="279">
        <v>0</v>
      </c>
      <c r="DM41" s="279">
        <v>0</v>
      </c>
      <c r="DN41" s="279">
        <v>0</v>
      </c>
      <c r="DO41" s="279">
        <v>0</v>
      </c>
      <c r="DP41" s="279">
        <v>0</v>
      </c>
      <c r="DQ41" s="279">
        <v>0</v>
      </c>
      <c r="DR41" s="279" t="s">
        <v>49</v>
      </c>
      <c r="DS41" s="279" t="s">
        <v>49</v>
      </c>
      <c r="DT41" s="279">
        <v>0</v>
      </c>
      <c r="DU41" s="279" t="s">
        <v>49</v>
      </c>
      <c r="DV41" s="279" t="s">
        <v>49</v>
      </c>
      <c r="DW41" s="279" t="s">
        <v>49</v>
      </c>
      <c r="DX41" s="279" t="s">
        <v>49</v>
      </c>
      <c r="DY41" s="279">
        <v>0</v>
      </c>
      <c r="DZ41" s="279">
        <f t="shared" si="25"/>
        <v>0</v>
      </c>
      <c r="EA41" s="279">
        <v>0</v>
      </c>
      <c r="EB41" s="279">
        <v>0</v>
      </c>
      <c r="EC41" s="279">
        <v>0</v>
      </c>
      <c r="ED41" s="279">
        <v>0</v>
      </c>
      <c r="EE41" s="279">
        <v>0</v>
      </c>
      <c r="EF41" s="279">
        <v>0</v>
      </c>
      <c r="EG41" s="279">
        <v>0</v>
      </c>
      <c r="EH41" s="279">
        <v>0</v>
      </c>
      <c r="EI41" s="279">
        <v>0</v>
      </c>
      <c r="EJ41" s="279">
        <v>0</v>
      </c>
      <c r="EK41" s="279" t="s">
        <v>49</v>
      </c>
      <c r="EL41" s="279" t="s">
        <v>49</v>
      </c>
      <c r="EM41" s="279" t="s">
        <v>49</v>
      </c>
      <c r="EN41" s="279">
        <v>0</v>
      </c>
      <c r="EO41" s="279">
        <v>0</v>
      </c>
      <c r="EP41" s="279" t="s">
        <v>49</v>
      </c>
      <c r="EQ41" s="279" t="s">
        <v>49</v>
      </c>
      <c r="ER41" s="279" t="s">
        <v>49</v>
      </c>
      <c r="ES41" s="279">
        <v>0</v>
      </c>
      <c r="ET41" s="279">
        <v>0</v>
      </c>
      <c r="EU41" s="279">
        <f t="shared" si="26"/>
        <v>0</v>
      </c>
      <c r="EV41" s="279">
        <v>0</v>
      </c>
      <c r="EW41" s="279">
        <v>0</v>
      </c>
      <c r="EX41" s="279">
        <v>0</v>
      </c>
      <c r="EY41" s="279">
        <v>0</v>
      </c>
      <c r="EZ41" s="279">
        <v>0</v>
      </c>
      <c r="FA41" s="279">
        <v>0</v>
      </c>
      <c r="FB41" s="279">
        <v>0</v>
      </c>
      <c r="FC41" s="279">
        <v>0</v>
      </c>
      <c r="FD41" s="279">
        <v>0</v>
      </c>
      <c r="FE41" s="279">
        <v>0</v>
      </c>
      <c r="FF41" s="279">
        <v>0</v>
      </c>
      <c r="FG41" s="279">
        <v>0</v>
      </c>
      <c r="FH41" s="279" t="s">
        <v>49</v>
      </c>
      <c r="FI41" s="279" t="s">
        <v>49</v>
      </c>
      <c r="FJ41" s="279" t="s">
        <v>49</v>
      </c>
      <c r="FK41" s="279">
        <v>0</v>
      </c>
      <c r="FL41" s="279">
        <v>0</v>
      </c>
      <c r="FM41" s="279">
        <v>0</v>
      </c>
      <c r="FN41" s="279">
        <v>0</v>
      </c>
      <c r="FO41" s="279">
        <v>0</v>
      </c>
    </row>
    <row r="42" spans="1:171" s="275" customFormat="1" ht="12" customHeight="1">
      <c r="A42" s="270" t="s">
        <v>502</v>
      </c>
      <c r="B42" s="271" t="s">
        <v>572</v>
      </c>
      <c r="C42" s="270" t="s">
        <v>573</v>
      </c>
      <c r="D42" s="279">
        <f aca="true" t="shared" si="28" ref="D42:D51">SUM(Y42,AT42,BO42,CJ42,DE42,DZ42,EU42)</f>
        <v>648</v>
      </c>
      <c r="E42" s="279">
        <f aca="true" t="shared" si="29" ref="E42:E51">SUM(Z42,AU42,BP42,CK42,DF42,EA42,EV42)</f>
        <v>0</v>
      </c>
      <c r="F42" s="279">
        <f aca="true" t="shared" si="30" ref="F42:F51">SUM(AA42,AV42,BQ42,CL42,DG42,EB42,EW42)</f>
        <v>0</v>
      </c>
      <c r="G42" s="279">
        <f aca="true" t="shared" si="31" ref="G42:G51">SUM(AB42,AW42,BR42,CM42,DH42,EC42,EX42)</f>
        <v>0</v>
      </c>
      <c r="H42" s="279">
        <f aca="true" t="shared" si="32" ref="H42:H51">SUM(AC42,AX42,BS42,CN42,DI42,ED42,EY42)</f>
        <v>269</v>
      </c>
      <c r="I42" s="279">
        <f aca="true" t="shared" si="33" ref="I42:I51">SUM(AD42,AY42,BT42,CO42,DJ42,EE42,EZ42)</f>
        <v>217</v>
      </c>
      <c r="J42" s="279">
        <f aca="true" t="shared" si="34" ref="J42:J51">SUM(AE42,AZ42,BU42,CP42,DK42,EF42,FA42)</f>
        <v>18</v>
      </c>
      <c r="K42" s="279">
        <f aca="true" t="shared" si="35" ref="K42:K51">SUM(AF42,BA42,BV42,CQ42,DL42,EG42,FB42)</f>
        <v>0</v>
      </c>
      <c r="L42" s="279">
        <f aca="true" t="shared" si="36" ref="L42:L51">SUM(AG42,BB42,BW42,CR42,DM42,EH42,FC42)</f>
        <v>0</v>
      </c>
      <c r="M42" s="279">
        <f aca="true" t="shared" si="37" ref="M42:M51">SUM(AH42,BC42,BX42,CS42,DN42,EI42,FD42)</f>
        <v>0</v>
      </c>
      <c r="N42" s="279">
        <f aca="true" t="shared" si="38" ref="N42:N51">SUM(AI42,BD42,BY42,CT42,DO42,EJ42,FE42)</f>
        <v>0</v>
      </c>
      <c r="O42" s="279">
        <f aca="true" t="shared" si="39" ref="O42:O51">SUM(AJ42,BE42,BZ42,CU42,DP42,EK42,FF42)</f>
        <v>0</v>
      </c>
      <c r="P42" s="279">
        <f aca="true" t="shared" si="40" ref="P42:P51">SUM(AK42,BF42,CA42,CV42,DQ42,EL42,FG42)</f>
        <v>0</v>
      </c>
      <c r="Q42" s="279">
        <f aca="true" t="shared" si="41" ref="Q42:Q51">SUM(AL42,BG42,CB42,CW42,DR42,EM42,FH42)</f>
        <v>144</v>
      </c>
      <c r="R42" s="279">
        <f aca="true" t="shared" si="42" ref="R42:R51">SUM(AM42,BH42,CC42,CX42,DS42,EN42,FI42)</f>
        <v>0</v>
      </c>
      <c r="S42" s="279">
        <f t="shared" si="14"/>
        <v>0</v>
      </c>
      <c r="T42" s="279">
        <f t="shared" si="15"/>
        <v>0</v>
      </c>
      <c r="U42" s="279">
        <f t="shared" si="16"/>
        <v>0</v>
      </c>
      <c r="V42" s="279">
        <f t="shared" si="17"/>
        <v>0</v>
      </c>
      <c r="W42" s="279">
        <f t="shared" si="18"/>
        <v>0</v>
      </c>
      <c r="X42" s="279">
        <f t="shared" si="19"/>
        <v>0</v>
      </c>
      <c r="Y42" s="279">
        <f t="shared" si="20"/>
        <v>144</v>
      </c>
      <c r="Z42" s="279">
        <v>0</v>
      </c>
      <c r="AA42" s="279">
        <v>0</v>
      </c>
      <c r="AB42" s="279">
        <v>0</v>
      </c>
      <c r="AC42" s="279">
        <v>0</v>
      </c>
      <c r="AD42" s="279">
        <v>0</v>
      </c>
      <c r="AE42" s="279">
        <v>0</v>
      </c>
      <c r="AF42" s="279">
        <v>0</v>
      </c>
      <c r="AG42" s="279">
        <v>0</v>
      </c>
      <c r="AH42" s="279">
        <v>0</v>
      </c>
      <c r="AI42" s="279">
        <v>0</v>
      </c>
      <c r="AJ42" s="279" t="s">
        <v>49</v>
      </c>
      <c r="AK42" s="279" t="s">
        <v>49</v>
      </c>
      <c r="AL42" s="279">
        <v>144</v>
      </c>
      <c r="AM42" s="279" t="s">
        <v>49</v>
      </c>
      <c r="AN42" s="279" t="s">
        <v>49</v>
      </c>
      <c r="AO42" s="279">
        <v>0</v>
      </c>
      <c r="AP42" s="279" t="s">
        <v>49</v>
      </c>
      <c r="AQ42" s="279">
        <v>0</v>
      </c>
      <c r="AR42" s="279" t="s">
        <v>49</v>
      </c>
      <c r="AS42" s="279">
        <v>0</v>
      </c>
      <c r="AT42" s="279">
        <f t="shared" si="21"/>
        <v>163</v>
      </c>
      <c r="AU42" s="279">
        <v>0</v>
      </c>
      <c r="AV42" s="279">
        <v>0</v>
      </c>
      <c r="AW42" s="279">
        <v>0</v>
      </c>
      <c r="AX42" s="279">
        <v>163</v>
      </c>
      <c r="AY42" s="279">
        <v>0</v>
      </c>
      <c r="AZ42" s="279">
        <v>0</v>
      </c>
      <c r="BA42" s="279">
        <v>0</v>
      </c>
      <c r="BB42" s="279">
        <v>0</v>
      </c>
      <c r="BC42" s="279">
        <v>0</v>
      </c>
      <c r="BD42" s="279">
        <v>0</v>
      </c>
      <c r="BE42" s="279" t="s">
        <v>49</v>
      </c>
      <c r="BF42" s="279" t="s">
        <v>49</v>
      </c>
      <c r="BG42" s="279" t="s">
        <v>49</v>
      </c>
      <c r="BH42" s="279" t="s">
        <v>49</v>
      </c>
      <c r="BI42" s="279" t="s">
        <v>49</v>
      </c>
      <c r="BJ42" s="279" t="s">
        <v>49</v>
      </c>
      <c r="BK42" s="279" t="s">
        <v>49</v>
      </c>
      <c r="BL42" s="279" t="s">
        <v>49</v>
      </c>
      <c r="BM42" s="279" t="s">
        <v>49</v>
      </c>
      <c r="BN42" s="279">
        <v>0</v>
      </c>
      <c r="BO42" s="279">
        <f t="shared" si="22"/>
        <v>0</v>
      </c>
      <c r="BP42" s="279">
        <v>0</v>
      </c>
      <c r="BQ42" s="279">
        <v>0</v>
      </c>
      <c r="BR42" s="279">
        <v>0</v>
      </c>
      <c r="BS42" s="279">
        <v>0</v>
      </c>
      <c r="BT42" s="279">
        <v>0</v>
      </c>
      <c r="BU42" s="279">
        <v>0</v>
      </c>
      <c r="BV42" s="279">
        <v>0</v>
      </c>
      <c r="BW42" s="279">
        <v>0</v>
      </c>
      <c r="BX42" s="279">
        <v>0</v>
      </c>
      <c r="BY42" s="279">
        <v>0</v>
      </c>
      <c r="BZ42" s="279">
        <v>0</v>
      </c>
      <c r="CA42" s="279">
        <v>0</v>
      </c>
      <c r="CB42" s="279" t="s">
        <v>49</v>
      </c>
      <c r="CC42" s="279" t="s">
        <v>49</v>
      </c>
      <c r="CD42" s="279" t="s">
        <v>49</v>
      </c>
      <c r="CE42" s="279" t="s">
        <v>49</v>
      </c>
      <c r="CF42" s="279" t="s">
        <v>49</v>
      </c>
      <c r="CG42" s="279" t="s">
        <v>49</v>
      </c>
      <c r="CH42" s="279" t="s">
        <v>49</v>
      </c>
      <c r="CI42" s="279">
        <v>0</v>
      </c>
      <c r="CJ42" s="279">
        <f t="shared" si="23"/>
        <v>0</v>
      </c>
      <c r="CK42" s="279">
        <v>0</v>
      </c>
      <c r="CL42" s="279">
        <v>0</v>
      </c>
      <c r="CM42" s="279">
        <v>0</v>
      </c>
      <c r="CN42" s="279">
        <v>0</v>
      </c>
      <c r="CO42" s="279">
        <v>0</v>
      </c>
      <c r="CP42" s="279">
        <v>0</v>
      </c>
      <c r="CQ42" s="279">
        <v>0</v>
      </c>
      <c r="CR42" s="279">
        <v>0</v>
      </c>
      <c r="CS42" s="279">
        <v>0</v>
      </c>
      <c r="CT42" s="279">
        <v>0</v>
      </c>
      <c r="CU42" s="279">
        <v>0</v>
      </c>
      <c r="CV42" s="279">
        <v>0</v>
      </c>
      <c r="CW42" s="279" t="s">
        <v>49</v>
      </c>
      <c r="CX42" s="279" t="s">
        <v>49</v>
      </c>
      <c r="CY42" s="279" t="s">
        <v>49</v>
      </c>
      <c r="CZ42" s="279" t="s">
        <v>49</v>
      </c>
      <c r="DA42" s="279" t="s">
        <v>49</v>
      </c>
      <c r="DB42" s="279" t="s">
        <v>49</v>
      </c>
      <c r="DC42" s="279" t="s">
        <v>49</v>
      </c>
      <c r="DD42" s="279">
        <v>0</v>
      </c>
      <c r="DE42" s="279">
        <f t="shared" si="24"/>
        <v>0</v>
      </c>
      <c r="DF42" s="279">
        <v>0</v>
      </c>
      <c r="DG42" s="279">
        <v>0</v>
      </c>
      <c r="DH42" s="279">
        <v>0</v>
      </c>
      <c r="DI42" s="279">
        <v>0</v>
      </c>
      <c r="DJ42" s="279">
        <v>0</v>
      </c>
      <c r="DK42" s="279">
        <v>0</v>
      </c>
      <c r="DL42" s="279">
        <v>0</v>
      </c>
      <c r="DM42" s="279">
        <v>0</v>
      </c>
      <c r="DN42" s="279">
        <v>0</v>
      </c>
      <c r="DO42" s="279">
        <v>0</v>
      </c>
      <c r="DP42" s="279">
        <v>0</v>
      </c>
      <c r="DQ42" s="279">
        <v>0</v>
      </c>
      <c r="DR42" s="279" t="s">
        <v>49</v>
      </c>
      <c r="DS42" s="279" t="s">
        <v>49</v>
      </c>
      <c r="DT42" s="279">
        <v>0</v>
      </c>
      <c r="DU42" s="279" t="s">
        <v>49</v>
      </c>
      <c r="DV42" s="279" t="s">
        <v>49</v>
      </c>
      <c r="DW42" s="279" t="s">
        <v>49</v>
      </c>
      <c r="DX42" s="279" t="s">
        <v>49</v>
      </c>
      <c r="DY42" s="279">
        <v>0</v>
      </c>
      <c r="DZ42" s="279">
        <f t="shared" si="25"/>
        <v>0</v>
      </c>
      <c r="EA42" s="279">
        <v>0</v>
      </c>
      <c r="EB42" s="279">
        <v>0</v>
      </c>
      <c r="EC42" s="279">
        <v>0</v>
      </c>
      <c r="ED42" s="279">
        <v>0</v>
      </c>
      <c r="EE42" s="279">
        <v>0</v>
      </c>
      <c r="EF42" s="279">
        <v>0</v>
      </c>
      <c r="EG42" s="279">
        <v>0</v>
      </c>
      <c r="EH42" s="279">
        <v>0</v>
      </c>
      <c r="EI42" s="279">
        <v>0</v>
      </c>
      <c r="EJ42" s="279">
        <v>0</v>
      </c>
      <c r="EK42" s="279" t="s">
        <v>49</v>
      </c>
      <c r="EL42" s="279" t="s">
        <v>49</v>
      </c>
      <c r="EM42" s="279" t="s">
        <v>49</v>
      </c>
      <c r="EN42" s="279">
        <v>0</v>
      </c>
      <c r="EO42" s="279">
        <v>0</v>
      </c>
      <c r="EP42" s="279" t="s">
        <v>49</v>
      </c>
      <c r="EQ42" s="279" t="s">
        <v>49</v>
      </c>
      <c r="ER42" s="279" t="s">
        <v>49</v>
      </c>
      <c r="ES42" s="279">
        <v>0</v>
      </c>
      <c r="ET42" s="279">
        <v>0</v>
      </c>
      <c r="EU42" s="279">
        <f t="shared" si="26"/>
        <v>341</v>
      </c>
      <c r="EV42" s="279">
        <v>0</v>
      </c>
      <c r="EW42" s="279">
        <v>0</v>
      </c>
      <c r="EX42" s="279">
        <v>0</v>
      </c>
      <c r="EY42" s="279">
        <v>106</v>
      </c>
      <c r="EZ42" s="279">
        <v>217</v>
      </c>
      <c r="FA42" s="279">
        <v>18</v>
      </c>
      <c r="FB42" s="279">
        <v>0</v>
      </c>
      <c r="FC42" s="279">
        <v>0</v>
      </c>
      <c r="FD42" s="279">
        <v>0</v>
      </c>
      <c r="FE42" s="279">
        <v>0</v>
      </c>
      <c r="FF42" s="279">
        <v>0</v>
      </c>
      <c r="FG42" s="279">
        <v>0</v>
      </c>
      <c r="FH42" s="279" t="s">
        <v>49</v>
      </c>
      <c r="FI42" s="279" t="s">
        <v>49</v>
      </c>
      <c r="FJ42" s="279" t="s">
        <v>49</v>
      </c>
      <c r="FK42" s="279">
        <v>0</v>
      </c>
      <c r="FL42" s="279">
        <v>0</v>
      </c>
      <c r="FM42" s="279">
        <v>0</v>
      </c>
      <c r="FN42" s="279">
        <v>0</v>
      </c>
      <c r="FO42" s="279">
        <v>0</v>
      </c>
    </row>
    <row r="43" spans="1:171" s="275" customFormat="1" ht="12" customHeight="1">
      <c r="A43" s="270" t="s">
        <v>502</v>
      </c>
      <c r="B43" s="271" t="s">
        <v>574</v>
      </c>
      <c r="C43" s="270" t="s">
        <v>575</v>
      </c>
      <c r="D43" s="279">
        <f t="shared" si="28"/>
        <v>1462</v>
      </c>
      <c r="E43" s="279">
        <f t="shared" si="29"/>
        <v>0</v>
      </c>
      <c r="F43" s="279">
        <f t="shared" si="30"/>
        <v>0</v>
      </c>
      <c r="G43" s="279">
        <f t="shared" si="31"/>
        <v>0</v>
      </c>
      <c r="H43" s="279">
        <f t="shared" si="32"/>
        <v>263</v>
      </c>
      <c r="I43" s="279">
        <f t="shared" si="33"/>
        <v>285</v>
      </c>
      <c r="J43" s="279">
        <f t="shared" si="34"/>
        <v>74</v>
      </c>
      <c r="K43" s="279">
        <f t="shared" si="35"/>
        <v>0</v>
      </c>
      <c r="L43" s="279">
        <f t="shared" si="36"/>
        <v>248</v>
      </c>
      <c r="M43" s="279">
        <f t="shared" si="37"/>
        <v>0</v>
      </c>
      <c r="N43" s="279">
        <f t="shared" si="38"/>
        <v>0</v>
      </c>
      <c r="O43" s="279">
        <f t="shared" si="39"/>
        <v>587</v>
      </c>
      <c r="P43" s="279">
        <f t="shared" si="40"/>
        <v>0</v>
      </c>
      <c r="Q43" s="279">
        <f t="shared" si="41"/>
        <v>0</v>
      </c>
      <c r="R43" s="279">
        <f t="shared" si="42"/>
        <v>0</v>
      </c>
      <c r="S43" s="279">
        <f t="shared" si="14"/>
        <v>0</v>
      </c>
      <c r="T43" s="279">
        <f t="shared" si="15"/>
        <v>0</v>
      </c>
      <c r="U43" s="279">
        <f t="shared" si="16"/>
        <v>0</v>
      </c>
      <c r="V43" s="279">
        <f t="shared" si="17"/>
        <v>0</v>
      </c>
      <c r="W43" s="279">
        <f t="shared" si="18"/>
        <v>0</v>
      </c>
      <c r="X43" s="279">
        <f t="shared" si="19"/>
        <v>5</v>
      </c>
      <c r="Y43" s="279">
        <f t="shared" si="20"/>
        <v>0</v>
      </c>
      <c r="Z43" s="279">
        <v>0</v>
      </c>
      <c r="AA43" s="279">
        <v>0</v>
      </c>
      <c r="AB43" s="279">
        <v>0</v>
      </c>
      <c r="AC43" s="279">
        <v>0</v>
      </c>
      <c r="AD43" s="279">
        <v>0</v>
      </c>
      <c r="AE43" s="279">
        <v>0</v>
      </c>
      <c r="AF43" s="279">
        <v>0</v>
      </c>
      <c r="AG43" s="279">
        <v>0</v>
      </c>
      <c r="AH43" s="279">
        <v>0</v>
      </c>
      <c r="AI43" s="279">
        <v>0</v>
      </c>
      <c r="AJ43" s="279" t="s">
        <v>49</v>
      </c>
      <c r="AK43" s="279" t="s">
        <v>49</v>
      </c>
      <c r="AL43" s="279">
        <v>0</v>
      </c>
      <c r="AM43" s="279" t="s">
        <v>49</v>
      </c>
      <c r="AN43" s="279" t="s">
        <v>49</v>
      </c>
      <c r="AO43" s="279">
        <v>0</v>
      </c>
      <c r="AP43" s="279" t="s">
        <v>49</v>
      </c>
      <c r="AQ43" s="279">
        <v>0</v>
      </c>
      <c r="AR43" s="279" t="s">
        <v>49</v>
      </c>
      <c r="AS43" s="279">
        <v>0</v>
      </c>
      <c r="AT43" s="279">
        <f t="shared" si="21"/>
        <v>0</v>
      </c>
      <c r="AU43" s="279">
        <v>0</v>
      </c>
      <c r="AV43" s="279">
        <v>0</v>
      </c>
      <c r="AW43" s="279">
        <v>0</v>
      </c>
      <c r="AX43" s="279">
        <v>0</v>
      </c>
      <c r="AY43" s="279">
        <v>0</v>
      </c>
      <c r="AZ43" s="279">
        <v>0</v>
      </c>
      <c r="BA43" s="279">
        <v>0</v>
      </c>
      <c r="BB43" s="279">
        <v>0</v>
      </c>
      <c r="BC43" s="279">
        <v>0</v>
      </c>
      <c r="BD43" s="279">
        <v>0</v>
      </c>
      <c r="BE43" s="279" t="s">
        <v>49</v>
      </c>
      <c r="BF43" s="279" t="s">
        <v>49</v>
      </c>
      <c r="BG43" s="279" t="s">
        <v>49</v>
      </c>
      <c r="BH43" s="279" t="s">
        <v>49</v>
      </c>
      <c r="BI43" s="279" t="s">
        <v>49</v>
      </c>
      <c r="BJ43" s="279" t="s">
        <v>49</v>
      </c>
      <c r="BK43" s="279" t="s">
        <v>49</v>
      </c>
      <c r="BL43" s="279" t="s">
        <v>49</v>
      </c>
      <c r="BM43" s="279" t="s">
        <v>49</v>
      </c>
      <c r="BN43" s="279">
        <v>0</v>
      </c>
      <c r="BO43" s="279">
        <f t="shared" si="22"/>
        <v>587</v>
      </c>
      <c r="BP43" s="279">
        <v>0</v>
      </c>
      <c r="BQ43" s="279">
        <v>0</v>
      </c>
      <c r="BR43" s="279">
        <v>0</v>
      </c>
      <c r="BS43" s="279">
        <v>0</v>
      </c>
      <c r="BT43" s="279">
        <v>0</v>
      </c>
      <c r="BU43" s="279">
        <v>0</v>
      </c>
      <c r="BV43" s="279">
        <v>0</v>
      </c>
      <c r="BW43" s="279">
        <v>0</v>
      </c>
      <c r="BX43" s="279">
        <v>0</v>
      </c>
      <c r="BY43" s="279">
        <v>0</v>
      </c>
      <c r="BZ43" s="279">
        <v>587</v>
      </c>
      <c r="CA43" s="279">
        <v>0</v>
      </c>
      <c r="CB43" s="279" t="s">
        <v>49</v>
      </c>
      <c r="CC43" s="279" t="s">
        <v>49</v>
      </c>
      <c r="CD43" s="279" t="s">
        <v>49</v>
      </c>
      <c r="CE43" s="279" t="s">
        <v>49</v>
      </c>
      <c r="CF43" s="279" t="s">
        <v>49</v>
      </c>
      <c r="CG43" s="279" t="s">
        <v>49</v>
      </c>
      <c r="CH43" s="279" t="s">
        <v>49</v>
      </c>
      <c r="CI43" s="279">
        <v>0</v>
      </c>
      <c r="CJ43" s="279">
        <f t="shared" si="23"/>
        <v>0</v>
      </c>
      <c r="CK43" s="279">
        <v>0</v>
      </c>
      <c r="CL43" s="279">
        <v>0</v>
      </c>
      <c r="CM43" s="279">
        <v>0</v>
      </c>
      <c r="CN43" s="279">
        <v>0</v>
      </c>
      <c r="CO43" s="279">
        <v>0</v>
      </c>
      <c r="CP43" s="279">
        <v>0</v>
      </c>
      <c r="CQ43" s="279">
        <v>0</v>
      </c>
      <c r="CR43" s="279">
        <v>0</v>
      </c>
      <c r="CS43" s="279">
        <v>0</v>
      </c>
      <c r="CT43" s="279">
        <v>0</v>
      </c>
      <c r="CU43" s="279">
        <v>0</v>
      </c>
      <c r="CV43" s="279">
        <v>0</v>
      </c>
      <c r="CW43" s="279" t="s">
        <v>49</v>
      </c>
      <c r="CX43" s="279" t="s">
        <v>49</v>
      </c>
      <c r="CY43" s="279" t="s">
        <v>49</v>
      </c>
      <c r="CZ43" s="279" t="s">
        <v>49</v>
      </c>
      <c r="DA43" s="279" t="s">
        <v>49</v>
      </c>
      <c r="DB43" s="279" t="s">
        <v>49</v>
      </c>
      <c r="DC43" s="279" t="s">
        <v>49</v>
      </c>
      <c r="DD43" s="279">
        <v>0</v>
      </c>
      <c r="DE43" s="279">
        <f t="shared" si="24"/>
        <v>0</v>
      </c>
      <c r="DF43" s="279">
        <v>0</v>
      </c>
      <c r="DG43" s="279">
        <v>0</v>
      </c>
      <c r="DH43" s="279">
        <v>0</v>
      </c>
      <c r="DI43" s="279">
        <v>0</v>
      </c>
      <c r="DJ43" s="279">
        <v>0</v>
      </c>
      <c r="DK43" s="279">
        <v>0</v>
      </c>
      <c r="DL43" s="279">
        <v>0</v>
      </c>
      <c r="DM43" s="279">
        <v>0</v>
      </c>
      <c r="DN43" s="279">
        <v>0</v>
      </c>
      <c r="DO43" s="279">
        <v>0</v>
      </c>
      <c r="DP43" s="279">
        <v>0</v>
      </c>
      <c r="DQ43" s="279">
        <v>0</v>
      </c>
      <c r="DR43" s="279" t="s">
        <v>49</v>
      </c>
      <c r="DS43" s="279" t="s">
        <v>49</v>
      </c>
      <c r="DT43" s="279">
        <v>0</v>
      </c>
      <c r="DU43" s="279" t="s">
        <v>49</v>
      </c>
      <c r="DV43" s="279" t="s">
        <v>49</v>
      </c>
      <c r="DW43" s="279" t="s">
        <v>49</v>
      </c>
      <c r="DX43" s="279" t="s">
        <v>49</v>
      </c>
      <c r="DY43" s="279">
        <v>0</v>
      </c>
      <c r="DZ43" s="279">
        <f t="shared" si="25"/>
        <v>0</v>
      </c>
      <c r="EA43" s="279">
        <v>0</v>
      </c>
      <c r="EB43" s="279">
        <v>0</v>
      </c>
      <c r="EC43" s="279">
        <v>0</v>
      </c>
      <c r="ED43" s="279">
        <v>0</v>
      </c>
      <c r="EE43" s="279">
        <v>0</v>
      </c>
      <c r="EF43" s="279">
        <v>0</v>
      </c>
      <c r="EG43" s="279">
        <v>0</v>
      </c>
      <c r="EH43" s="279">
        <v>0</v>
      </c>
      <c r="EI43" s="279">
        <v>0</v>
      </c>
      <c r="EJ43" s="279">
        <v>0</v>
      </c>
      <c r="EK43" s="279" t="s">
        <v>49</v>
      </c>
      <c r="EL43" s="279" t="s">
        <v>49</v>
      </c>
      <c r="EM43" s="279" t="s">
        <v>49</v>
      </c>
      <c r="EN43" s="279">
        <v>0</v>
      </c>
      <c r="EO43" s="279">
        <v>0</v>
      </c>
      <c r="EP43" s="279" t="s">
        <v>49</v>
      </c>
      <c r="EQ43" s="279" t="s">
        <v>49</v>
      </c>
      <c r="ER43" s="279" t="s">
        <v>49</v>
      </c>
      <c r="ES43" s="279">
        <v>0</v>
      </c>
      <c r="ET43" s="279">
        <v>0</v>
      </c>
      <c r="EU43" s="279">
        <f t="shared" si="26"/>
        <v>875</v>
      </c>
      <c r="EV43" s="279">
        <v>0</v>
      </c>
      <c r="EW43" s="279">
        <v>0</v>
      </c>
      <c r="EX43" s="279">
        <v>0</v>
      </c>
      <c r="EY43" s="279">
        <v>263</v>
      </c>
      <c r="EZ43" s="279">
        <v>285</v>
      </c>
      <c r="FA43" s="279">
        <v>74</v>
      </c>
      <c r="FB43" s="279">
        <v>0</v>
      </c>
      <c r="FC43" s="279">
        <v>248</v>
      </c>
      <c r="FD43" s="279">
        <v>0</v>
      </c>
      <c r="FE43" s="279">
        <v>0</v>
      </c>
      <c r="FF43" s="279">
        <v>0</v>
      </c>
      <c r="FG43" s="279">
        <v>0</v>
      </c>
      <c r="FH43" s="279" t="s">
        <v>49</v>
      </c>
      <c r="FI43" s="279" t="s">
        <v>49</v>
      </c>
      <c r="FJ43" s="279" t="s">
        <v>49</v>
      </c>
      <c r="FK43" s="279">
        <v>0</v>
      </c>
      <c r="FL43" s="279">
        <v>0</v>
      </c>
      <c r="FM43" s="279">
        <v>0</v>
      </c>
      <c r="FN43" s="279">
        <v>0</v>
      </c>
      <c r="FO43" s="279">
        <v>5</v>
      </c>
    </row>
    <row r="44" spans="1:171" s="275" customFormat="1" ht="12" customHeight="1">
      <c r="A44" s="270" t="s">
        <v>502</v>
      </c>
      <c r="B44" s="271" t="s">
        <v>576</v>
      </c>
      <c r="C44" s="270" t="s">
        <v>577</v>
      </c>
      <c r="D44" s="279">
        <f t="shared" si="28"/>
        <v>282</v>
      </c>
      <c r="E44" s="279">
        <f t="shared" si="29"/>
        <v>0</v>
      </c>
      <c r="F44" s="279">
        <f t="shared" si="30"/>
        <v>0</v>
      </c>
      <c r="G44" s="279">
        <f t="shared" si="31"/>
        <v>0</v>
      </c>
      <c r="H44" s="279">
        <f t="shared" si="32"/>
        <v>250</v>
      </c>
      <c r="I44" s="279">
        <f t="shared" si="33"/>
        <v>0</v>
      </c>
      <c r="J44" s="279">
        <f t="shared" si="34"/>
        <v>32</v>
      </c>
      <c r="K44" s="279">
        <f t="shared" si="35"/>
        <v>0</v>
      </c>
      <c r="L44" s="279">
        <f t="shared" si="36"/>
        <v>0</v>
      </c>
      <c r="M44" s="279">
        <f t="shared" si="37"/>
        <v>0</v>
      </c>
      <c r="N44" s="279">
        <f t="shared" si="38"/>
        <v>0</v>
      </c>
      <c r="O44" s="279">
        <f t="shared" si="39"/>
        <v>0</v>
      </c>
      <c r="P44" s="279">
        <f t="shared" si="40"/>
        <v>0</v>
      </c>
      <c r="Q44" s="279">
        <f t="shared" si="41"/>
        <v>0</v>
      </c>
      <c r="R44" s="279">
        <f t="shared" si="42"/>
        <v>0</v>
      </c>
      <c r="S44" s="279">
        <f t="shared" si="14"/>
        <v>0</v>
      </c>
      <c r="T44" s="279">
        <f t="shared" si="15"/>
        <v>0</v>
      </c>
      <c r="U44" s="279">
        <f t="shared" si="16"/>
        <v>0</v>
      </c>
      <c r="V44" s="279">
        <f t="shared" si="17"/>
        <v>0</v>
      </c>
      <c r="W44" s="279">
        <f t="shared" si="18"/>
        <v>0</v>
      </c>
      <c r="X44" s="279">
        <f t="shared" si="19"/>
        <v>0</v>
      </c>
      <c r="Y44" s="279">
        <f t="shared" si="20"/>
        <v>0</v>
      </c>
      <c r="Z44" s="279">
        <v>0</v>
      </c>
      <c r="AA44" s="279">
        <v>0</v>
      </c>
      <c r="AB44" s="279">
        <v>0</v>
      </c>
      <c r="AC44" s="279">
        <v>0</v>
      </c>
      <c r="AD44" s="279">
        <v>0</v>
      </c>
      <c r="AE44" s="279">
        <v>0</v>
      </c>
      <c r="AF44" s="279">
        <v>0</v>
      </c>
      <c r="AG44" s="279">
        <v>0</v>
      </c>
      <c r="AH44" s="279">
        <v>0</v>
      </c>
      <c r="AI44" s="279">
        <v>0</v>
      </c>
      <c r="AJ44" s="279" t="s">
        <v>49</v>
      </c>
      <c r="AK44" s="279" t="s">
        <v>49</v>
      </c>
      <c r="AL44" s="279">
        <v>0</v>
      </c>
      <c r="AM44" s="279" t="s">
        <v>49</v>
      </c>
      <c r="AN44" s="279" t="s">
        <v>49</v>
      </c>
      <c r="AO44" s="279">
        <v>0</v>
      </c>
      <c r="AP44" s="279" t="s">
        <v>49</v>
      </c>
      <c r="AQ44" s="279">
        <v>0</v>
      </c>
      <c r="AR44" s="279" t="s">
        <v>49</v>
      </c>
      <c r="AS44" s="279">
        <v>0</v>
      </c>
      <c r="AT44" s="279">
        <f t="shared" si="21"/>
        <v>118</v>
      </c>
      <c r="AU44" s="279">
        <v>0</v>
      </c>
      <c r="AV44" s="279">
        <v>0</v>
      </c>
      <c r="AW44" s="279">
        <v>0</v>
      </c>
      <c r="AX44" s="279">
        <v>118</v>
      </c>
      <c r="AY44" s="279">
        <v>0</v>
      </c>
      <c r="AZ44" s="279">
        <v>0</v>
      </c>
      <c r="BA44" s="279">
        <v>0</v>
      </c>
      <c r="BB44" s="279">
        <v>0</v>
      </c>
      <c r="BC44" s="279">
        <v>0</v>
      </c>
      <c r="BD44" s="279">
        <v>0</v>
      </c>
      <c r="BE44" s="279" t="s">
        <v>49</v>
      </c>
      <c r="BF44" s="279" t="s">
        <v>49</v>
      </c>
      <c r="BG44" s="279" t="s">
        <v>49</v>
      </c>
      <c r="BH44" s="279" t="s">
        <v>49</v>
      </c>
      <c r="BI44" s="279" t="s">
        <v>49</v>
      </c>
      <c r="BJ44" s="279" t="s">
        <v>49</v>
      </c>
      <c r="BK44" s="279" t="s">
        <v>49</v>
      </c>
      <c r="BL44" s="279" t="s">
        <v>49</v>
      </c>
      <c r="BM44" s="279" t="s">
        <v>49</v>
      </c>
      <c r="BN44" s="279">
        <v>0</v>
      </c>
      <c r="BO44" s="279">
        <f t="shared" si="22"/>
        <v>0</v>
      </c>
      <c r="BP44" s="279">
        <v>0</v>
      </c>
      <c r="BQ44" s="279">
        <v>0</v>
      </c>
      <c r="BR44" s="279">
        <v>0</v>
      </c>
      <c r="BS44" s="279">
        <v>0</v>
      </c>
      <c r="BT44" s="279">
        <v>0</v>
      </c>
      <c r="BU44" s="279">
        <v>0</v>
      </c>
      <c r="BV44" s="279">
        <v>0</v>
      </c>
      <c r="BW44" s="279">
        <v>0</v>
      </c>
      <c r="BX44" s="279">
        <v>0</v>
      </c>
      <c r="BY44" s="279">
        <v>0</v>
      </c>
      <c r="BZ44" s="279">
        <v>0</v>
      </c>
      <c r="CA44" s="279">
        <v>0</v>
      </c>
      <c r="CB44" s="279" t="s">
        <v>49</v>
      </c>
      <c r="CC44" s="279" t="s">
        <v>49</v>
      </c>
      <c r="CD44" s="279" t="s">
        <v>49</v>
      </c>
      <c r="CE44" s="279" t="s">
        <v>49</v>
      </c>
      <c r="CF44" s="279" t="s">
        <v>49</v>
      </c>
      <c r="CG44" s="279" t="s">
        <v>49</v>
      </c>
      <c r="CH44" s="279" t="s">
        <v>49</v>
      </c>
      <c r="CI44" s="279">
        <v>0</v>
      </c>
      <c r="CJ44" s="279">
        <f t="shared" si="23"/>
        <v>0</v>
      </c>
      <c r="CK44" s="279">
        <v>0</v>
      </c>
      <c r="CL44" s="279">
        <v>0</v>
      </c>
      <c r="CM44" s="279">
        <v>0</v>
      </c>
      <c r="CN44" s="279">
        <v>0</v>
      </c>
      <c r="CO44" s="279">
        <v>0</v>
      </c>
      <c r="CP44" s="279">
        <v>0</v>
      </c>
      <c r="CQ44" s="279">
        <v>0</v>
      </c>
      <c r="CR44" s="279">
        <v>0</v>
      </c>
      <c r="CS44" s="279">
        <v>0</v>
      </c>
      <c r="CT44" s="279">
        <v>0</v>
      </c>
      <c r="CU44" s="279">
        <v>0</v>
      </c>
      <c r="CV44" s="279">
        <v>0</v>
      </c>
      <c r="CW44" s="279" t="s">
        <v>49</v>
      </c>
      <c r="CX44" s="279" t="s">
        <v>49</v>
      </c>
      <c r="CY44" s="279" t="s">
        <v>49</v>
      </c>
      <c r="CZ44" s="279" t="s">
        <v>49</v>
      </c>
      <c r="DA44" s="279" t="s">
        <v>49</v>
      </c>
      <c r="DB44" s="279" t="s">
        <v>49</v>
      </c>
      <c r="DC44" s="279" t="s">
        <v>49</v>
      </c>
      <c r="DD44" s="279">
        <v>0</v>
      </c>
      <c r="DE44" s="279">
        <f t="shared" si="24"/>
        <v>0</v>
      </c>
      <c r="DF44" s="279">
        <v>0</v>
      </c>
      <c r="DG44" s="279">
        <v>0</v>
      </c>
      <c r="DH44" s="279">
        <v>0</v>
      </c>
      <c r="DI44" s="279">
        <v>0</v>
      </c>
      <c r="DJ44" s="279">
        <v>0</v>
      </c>
      <c r="DK44" s="279">
        <v>0</v>
      </c>
      <c r="DL44" s="279">
        <v>0</v>
      </c>
      <c r="DM44" s="279">
        <v>0</v>
      </c>
      <c r="DN44" s="279">
        <v>0</v>
      </c>
      <c r="DO44" s="279">
        <v>0</v>
      </c>
      <c r="DP44" s="279">
        <v>0</v>
      </c>
      <c r="DQ44" s="279">
        <v>0</v>
      </c>
      <c r="DR44" s="279" t="s">
        <v>49</v>
      </c>
      <c r="DS44" s="279" t="s">
        <v>49</v>
      </c>
      <c r="DT44" s="279">
        <v>0</v>
      </c>
      <c r="DU44" s="279" t="s">
        <v>49</v>
      </c>
      <c r="DV44" s="279" t="s">
        <v>49</v>
      </c>
      <c r="DW44" s="279" t="s">
        <v>49</v>
      </c>
      <c r="DX44" s="279" t="s">
        <v>49</v>
      </c>
      <c r="DY44" s="279">
        <v>0</v>
      </c>
      <c r="DZ44" s="279">
        <f t="shared" si="25"/>
        <v>0</v>
      </c>
      <c r="EA44" s="279">
        <v>0</v>
      </c>
      <c r="EB44" s="279">
        <v>0</v>
      </c>
      <c r="EC44" s="279">
        <v>0</v>
      </c>
      <c r="ED44" s="279">
        <v>0</v>
      </c>
      <c r="EE44" s="279">
        <v>0</v>
      </c>
      <c r="EF44" s="279">
        <v>0</v>
      </c>
      <c r="EG44" s="279">
        <v>0</v>
      </c>
      <c r="EH44" s="279">
        <v>0</v>
      </c>
      <c r="EI44" s="279">
        <v>0</v>
      </c>
      <c r="EJ44" s="279">
        <v>0</v>
      </c>
      <c r="EK44" s="279" t="s">
        <v>49</v>
      </c>
      <c r="EL44" s="279" t="s">
        <v>49</v>
      </c>
      <c r="EM44" s="279" t="s">
        <v>49</v>
      </c>
      <c r="EN44" s="279">
        <v>0</v>
      </c>
      <c r="EO44" s="279">
        <v>0</v>
      </c>
      <c r="EP44" s="279" t="s">
        <v>49</v>
      </c>
      <c r="EQ44" s="279" t="s">
        <v>49</v>
      </c>
      <c r="ER44" s="279" t="s">
        <v>49</v>
      </c>
      <c r="ES44" s="279">
        <v>0</v>
      </c>
      <c r="ET44" s="279">
        <v>0</v>
      </c>
      <c r="EU44" s="279">
        <f t="shared" si="26"/>
        <v>164</v>
      </c>
      <c r="EV44" s="279">
        <v>0</v>
      </c>
      <c r="EW44" s="279">
        <v>0</v>
      </c>
      <c r="EX44" s="279">
        <v>0</v>
      </c>
      <c r="EY44" s="279">
        <v>132</v>
      </c>
      <c r="EZ44" s="279">
        <v>0</v>
      </c>
      <c r="FA44" s="279">
        <v>32</v>
      </c>
      <c r="FB44" s="279">
        <v>0</v>
      </c>
      <c r="FC44" s="279">
        <v>0</v>
      </c>
      <c r="FD44" s="279">
        <v>0</v>
      </c>
      <c r="FE44" s="279">
        <v>0</v>
      </c>
      <c r="FF44" s="279">
        <v>0</v>
      </c>
      <c r="FG44" s="279">
        <v>0</v>
      </c>
      <c r="FH44" s="279" t="s">
        <v>49</v>
      </c>
      <c r="FI44" s="279" t="s">
        <v>49</v>
      </c>
      <c r="FJ44" s="279" t="s">
        <v>49</v>
      </c>
      <c r="FK44" s="279">
        <v>0</v>
      </c>
      <c r="FL44" s="279">
        <v>0</v>
      </c>
      <c r="FM44" s="279">
        <v>0</v>
      </c>
      <c r="FN44" s="279">
        <v>0</v>
      </c>
      <c r="FO44" s="279">
        <v>0</v>
      </c>
    </row>
    <row r="45" spans="1:171" s="275" customFormat="1" ht="12" customHeight="1">
      <c r="A45" s="270" t="s">
        <v>502</v>
      </c>
      <c r="B45" s="271" t="s">
        <v>578</v>
      </c>
      <c r="C45" s="270" t="s">
        <v>579</v>
      </c>
      <c r="D45" s="279">
        <f t="shared" si="28"/>
        <v>287</v>
      </c>
      <c r="E45" s="279">
        <f t="shared" si="29"/>
        <v>0</v>
      </c>
      <c r="F45" s="279">
        <f t="shared" si="30"/>
        <v>0</v>
      </c>
      <c r="G45" s="279">
        <f t="shared" si="31"/>
        <v>0</v>
      </c>
      <c r="H45" s="279">
        <f t="shared" si="32"/>
        <v>69</v>
      </c>
      <c r="I45" s="279">
        <f t="shared" si="33"/>
        <v>139</v>
      </c>
      <c r="J45" s="279">
        <f t="shared" si="34"/>
        <v>0</v>
      </c>
      <c r="K45" s="279">
        <f t="shared" si="35"/>
        <v>0</v>
      </c>
      <c r="L45" s="279">
        <f t="shared" si="36"/>
        <v>0</v>
      </c>
      <c r="M45" s="279">
        <f t="shared" si="37"/>
        <v>0</v>
      </c>
      <c r="N45" s="279">
        <f t="shared" si="38"/>
        <v>0</v>
      </c>
      <c r="O45" s="279">
        <f t="shared" si="39"/>
        <v>0</v>
      </c>
      <c r="P45" s="279">
        <f t="shared" si="40"/>
        <v>0</v>
      </c>
      <c r="Q45" s="279">
        <f t="shared" si="41"/>
        <v>79</v>
      </c>
      <c r="R45" s="279">
        <f t="shared" si="42"/>
        <v>0</v>
      </c>
      <c r="S45" s="279">
        <f t="shared" si="14"/>
        <v>0</v>
      </c>
      <c r="T45" s="279">
        <f t="shared" si="15"/>
        <v>0</v>
      </c>
      <c r="U45" s="279">
        <f t="shared" si="16"/>
        <v>0</v>
      </c>
      <c r="V45" s="279">
        <f t="shared" si="17"/>
        <v>0</v>
      </c>
      <c r="W45" s="279">
        <f t="shared" si="18"/>
        <v>0</v>
      </c>
      <c r="X45" s="279">
        <f t="shared" si="19"/>
        <v>0</v>
      </c>
      <c r="Y45" s="279">
        <f t="shared" si="20"/>
        <v>79</v>
      </c>
      <c r="Z45" s="279">
        <v>0</v>
      </c>
      <c r="AA45" s="279">
        <v>0</v>
      </c>
      <c r="AB45" s="279">
        <v>0</v>
      </c>
      <c r="AC45" s="279">
        <v>0</v>
      </c>
      <c r="AD45" s="279">
        <v>0</v>
      </c>
      <c r="AE45" s="279">
        <v>0</v>
      </c>
      <c r="AF45" s="279">
        <v>0</v>
      </c>
      <c r="AG45" s="279">
        <v>0</v>
      </c>
      <c r="AH45" s="279">
        <v>0</v>
      </c>
      <c r="AI45" s="279">
        <v>0</v>
      </c>
      <c r="AJ45" s="279" t="s">
        <v>49</v>
      </c>
      <c r="AK45" s="279" t="s">
        <v>49</v>
      </c>
      <c r="AL45" s="279">
        <v>79</v>
      </c>
      <c r="AM45" s="279" t="s">
        <v>49</v>
      </c>
      <c r="AN45" s="279" t="s">
        <v>49</v>
      </c>
      <c r="AO45" s="279">
        <v>0</v>
      </c>
      <c r="AP45" s="279" t="s">
        <v>49</v>
      </c>
      <c r="AQ45" s="279">
        <v>0</v>
      </c>
      <c r="AR45" s="279" t="s">
        <v>49</v>
      </c>
      <c r="AS45" s="279">
        <v>0</v>
      </c>
      <c r="AT45" s="279">
        <f t="shared" si="21"/>
        <v>0</v>
      </c>
      <c r="AU45" s="279">
        <v>0</v>
      </c>
      <c r="AV45" s="279">
        <v>0</v>
      </c>
      <c r="AW45" s="279">
        <v>0</v>
      </c>
      <c r="AX45" s="279">
        <v>0</v>
      </c>
      <c r="AY45" s="279">
        <v>0</v>
      </c>
      <c r="AZ45" s="279">
        <v>0</v>
      </c>
      <c r="BA45" s="279">
        <v>0</v>
      </c>
      <c r="BB45" s="279">
        <v>0</v>
      </c>
      <c r="BC45" s="279">
        <v>0</v>
      </c>
      <c r="BD45" s="279">
        <v>0</v>
      </c>
      <c r="BE45" s="279" t="s">
        <v>49</v>
      </c>
      <c r="BF45" s="279" t="s">
        <v>49</v>
      </c>
      <c r="BG45" s="279" t="s">
        <v>49</v>
      </c>
      <c r="BH45" s="279" t="s">
        <v>49</v>
      </c>
      <c r="BI45" s="279" t="s">
        <v>49</v>
      </c>
      <c r="BJ45" s="279" t="s">
        <v>49</v>
      </c>
      <c r="BK45" s="279" t="s">
        <v>49</v>
      </c>
      <c r="BL45" s="279" t="s">
        <v>49</v>
      </c>
      <c r="BM45" s="279" t="s">
        <v>49</v>
      </c>
      <c r="BN45" s="279">
        <v>0</v>
      </c>
      <c r="BO45" s="279">
        <f t="shared" si="22"/>
        <v>0</v>
      </c>
      <c r="BP45" s="279">
        <v>0</v>
      </c>
      <c r="BQ45" s="279">
        <v>0</v>
      </c>
      <c r="BR45" s="279">
        <v>0</v>
      </c>
      <c r="BS45" s="279">
        <v>0</v>
      </c>
      <c r="BT45" s="279">
        <v>0</v>
      </c>
      <c r="BU45" s="279">
        <v>0</v>
      </c>
      <c r="BV45" s="279">
        <v>0</v>
      </c>
      <c r="BW45" s="279">
        <v>0</v>
      </c>
      <c r="BX45" s="279">
        <v>0</v>
      </c>
      <c r="BY45" s="279">
        <v>0</v>
      </c>
      <c r="BZ45" s="279">
        <v>0</v>
      </c>
      <c r="CA45" s="279">
        <v>0</v>
      </c>
      <c r="CB45" s="279" t="s">
        <v>49</v>
      </c>
      <c r="CC45" s="279" t="s">
        <v>49</v>
      </c>
      <c r="CD45" s="279" t="s">
        <v>49</v>
      </c>
      <c r="CE45" s="279" t="s">
        <v>49</v>
      </c>
      <c r="CF45" s="279" t="s">
        <v>49</v>
      </c>
      <c r="CG45" s="279" t="s">
        <v>49</v>
      </c>
      <c r="CH45" s="279" t="s">
        <v>49</v>
      </c>
      <c r="CI45" s="279">
        <v>0</v>
      </c>
      <c r="CJ45" s="279">
        <f t="shared" si="23"/>
        <v>0</v>
      </c>
      <c r="CK45" s="279">
        <v>0</v>
      </c>
      <c r="CL45" s="279">
        <v>0</v>
      </c>
      <c r="CM45" s="279">
        <v>0</v>
      </c>
      <c r="CN45" s="279">
        <v>0</v>
      </c>
      <c r="CO45" s="279">
        <v>0</v>
      </c>
      <c r="CP45" s="279">
        <v>0</v>
      </c>
      <c r="CQ45" s="279">
        <v>0</v>
      </c>
      <c r="CR45" s="279">
        <v>0</v>
      </c>
      <c r="CS45" s="279">
        <v>0</v>
      </c>
      <c r="CT45" s="279">
        <v>0</v>
      </c>
      <c r="CU45" s="279">
        <v>0</v>
      </c>
      <c r="CV45" s="279">
        <v>0</v>
      </c>
      <c r="CW45" s="279" t="s">
        <v>49</v>
      </c>
      <c r="CX45" s="279" t="s">
        <v>49</v>
      </c>
      <c r="CY45" s="279" t="s">
        <v>49</v>
      </c>
      <c r="CZ45" s="279" t="s">
        <v>49</v>
      </c>
      <c r="DA45" s="279" t="s">
        <v>49</v>
      </c>
      <c r="DB45" s="279" t="s">
        <v>49</v>
      </c>
      <c r="DC45" s="279" t="s">
        <v>49</v>
      </c>
      <c r="DD45" s="279">
        <v>0</v>
      </c>
      <c r="DE45" s="279">
        <f t="shared" si="24"/>
        <v>0</v>
      </c>
      <c r="DF45" s="279">
        <v>0</v>
      </c>
      <c r="DG45" s="279">
        <v>0</v>
      </c>
      <c r="DH45" s="279">
        <v>0</v>
      </c>
      <c r="DI45" s="279">
        <v>0</v>
      </c>
      <c r="DJ45" s="279">
        <v>0</v>
      </c>
      <c r="DK45" s="279">
        <v>0</v>
      </c>
      <c r="DL45" s="279">
        <v>0</v>
      </c>
      <c r="DM45" s="279">
        <v>0</v>
      </c>
      <c r="DN45" s="279">
        <v>0</v>
      </c>
      <c r="DO45" s="279">
        <v>0</v>
      </c>
      <c r="DP45" s="279">
        <v>0</v>
      </c>
      <c r="DQ45" s="279">
        <v>0</v>
      </c>
      <c r="DR45" s="279" t="s">
        <v>49</v>
      </c>
      <c r="DS45" s="279" t="s">
        <v>49</v>
      </c>
      <c r="DT45" s="279">
        <v>0</v>
      </c>
      <c r="DU45" s="279" t="s">
        <v>49</v>
      </c>
      <c r="DV45" s="279" t="s">
        <v>49</v>
      </c>
      <c r="DW45" s="279" t="s">
        <v>49</v>
      </c>
      <c r="DX45" s="279" t="s">
        <v>49</v>
      </c>
      <c r="DY45" s="279">
        <v>0</v>
      </c>
      <c r="DZ45" s="279">
        <f t="shared" si="25"/>
        <v>0</v>
      </c>
      <c r="EA45" s="279">
        <v>0</v>
      </c>
      <c r="EB45" s="279">
        <v>0</v>
      </c>
      <c r="EC45" s="279">
        <v>0</v>
      </c>
      <c r="ED45" s="279">
        <v>0</v>
      </c>
      <c r="EE45" s="279">
        <v>0</v>
      </c>
      <c r="EF45" s="279">
        <v>0</v>
      </c>
      <c r="EG45" s="279">
        <v>0</v>
      </c>
      <c r="EH45" s="279">
        <v>0</v>
      </c>
      <c r="EI45" s="279">
        <v>0</v>
      </c>
      <c r="EJ45" s="279">
        <v>0</v>
      </c>
      <c r="EK45" s="279" t="s">
        <v>49</v>
      </c>
      <c r="EL45" s="279" t="s">
        <v>49</v>
      </c>
      <c r="EM45" s="279" t="s">
        <v>49</v>
      </c>
      <c r="EN45" s="279">
        <v>0</v>
      </c>
      <c r="EO45" s="279">
        <v>0</v>
      </c>
      <c r="EP45" s="279" t="s">
        <v>49</v>
      </c>
      <c r="EQ45" s="279" t="s">
        <v>49</v>
      </c>
      <c r="ER45" s="279" t="s">
        <v>49</v>
      </c>
      <c r="ES45" s="279">
        <v>0</v>
      </c>
      <c r="ET45" s="279">
        <v>0</v>
      </c>
      <c r="EU45" s="279">
        <f t="shared" si="26"/>
        <v>208</v>
      </c>
      <c r="EV45" s="279">
        <v>0</v>
      </c>
      <c r="EW45" s="279">
        <v>0</v>
      </c>
      <c r="EX45" s="279">
        <v>0</v>
      </c>
      <c r="EY45" s="279">
        <v>69</v>
      </c>
      <c r="EZ45" s="279">
        <v>139</v>
      </c>
      <c r="FA45" s="279">
        <v>0</v>
      </c>
      <c r="FB45" s="279">
        <v>0</v>
      </c>
      <c r="FC45" s="279">
        <v>0</v>
      </c>
      <c r="FD45" s="279">
        <v>0</v>
      </c>
      <c r="FE45" s="279">
        <v>0</v>
      </c>
      <c r="FF45" s="279">
        <v>0</v>
      </c>
      <c r="FG45" s="279">
        <v>0</v>
      </c>
      <c r="FH45" s="279" t="s">
        <v>49</v>
      </c>
      <c r="FI45" s="279" t="s">
        <v>49</v>
      </c>
      <c r="FJ45" s="279" t="s">
        <v>49</v>
      </c>
      <c r="FK45" s="279">
        <v>0</v>
      </c>
      <c r="FL45" s="279">
        <v>0</v>
      </c>
      <c r="FM45" s="279">
        <v>0</v>
      </c>
      <c r="FN45" s="279">
        <v>0</v>
      </c>
      <c r="FO45" s="279">
        <v>0</v>
      </c>
    </row>
    <row r="46" spans="1:171" s="275" customFormat="1" ht="12" customHeight="1">
      <c r="A46" s="270" t="s">
        <v>502</v>
      </c>
      <c r="B46" s="271" t="s">
        <v>580</v>
      </c>
      <c r="C46" s="270" t="s">
        <v>581</v>
      </c>
      <c r="D46" s="279">
        <f t="shared" si="28"/>
        <v>961</v>
      </c>
      <c r="E46" s="279">
        <f t="shared" si="29"/>
        <v>0</v>
      </c>
      <c r="F46" s="279">
        <f t="shared" si="30"/>
        <v>0</v>
      </c>
      <c r="G46" s="279">
        <f t="shared" si="31"/>
        <v>0</v>
      </c>
      <c r="H46" s="279">
        <f t="shared" si="32"/>
        <v>535</v>
      </c>
      <c r="I46" s="279">
        <f t="shared" si="33"/>
        <v>304</v>
      </c>
      <c r="J46" s="279">
        <f t="shared" si="34"/>
        <v>122</v>
      </c>
      <c r="K46" s="279">
        <f t="shared" si="35"/>
        <v>0</v>
      </c>
      <c r="L46" s="279">
        <f t="shared" si="36"/>
        <v>0</v>
      </c>
      <c r="M46" s="279">
        <f t="shared" si="37"/>
        <v>0</v>
      </c>
      <c r="N46" s="279">
        <f t="shared" si="38"/>
        <v>0</v>
      </c>
      <c r="O46" s="279">
        <f t="shared" si="39"/>
        <v>0</v>
      </c>
      <c r="P46" s="279">
        <f t="shared" si="40"/>
        <v>0</v>
      </c>
      <c r="Q46" s="279">
        <f t="shared" si="41"/>
        <v>0</v>
      </c>
      <c r="R46" s="279">
        <f t="shared" si="42"/>
        <v>0</v>
      </c>
      <c r="S46" s="279">
        <f t="shared" si="14"/>
        <v>0</v>
      </c>
      <c r="T46" s="279">
        <f t="shared" si="15"/>
        <v>0</v>
      </c>
      <c r="U46" s="279">
        <f t="shared" si="16"/>
        <v>0</v>
      </c>
      <c r="V46" s="279">
        <f t="shared" si="17"/>
        <v>0</v>
      </c>
      <c r="W46" s="279">
        <f t="shared" si="18"/>
        <v>0</v>
      </c>
      <c r="X46" s="279">
        <f t="shared" si="19"/>
        <v>0</v>
      </c>
      <c r="Y46" s="279">
        <f t="shared" si="20"/>
        <v>0</v>
      </c>
      <c r="Z46" s="279">
        <v>0</v>
      </c>
      <c r="AA46" s="279">
        <v>0</v>
      </c>
      <c r="AB46" s="279">
        <v>0</v>
      </c>
      <c r="AC46" s="279">
        <v>0</v>
      </c>
      <c r="AD46" s="279">
        <v>0</v>
      </c>
      <c r="AE46" s="279">
        <v>0</v>
      </c>
      <c r="AF46" s="279">
        <v>0</v>
      </c>
      <c r="AG46" s="279">
        <v>0</v>
      </c>
      <c r="AH46" s="279">
        <v>0</v>
      </c>
      <c r="AI46" s="279">
        <v>0</v>
      </c>
      <c r="AJ46" s="279" t="s">
        <v>49</v>
      </c>
      <c r="AK46" s="279" t="s">
        <v>49</v>
      </c>
      <c r="AL46" s="279">
        <v>0</v>
      </c>
      <c r="AM46" s="279" t="s">
        <v>49</v>
      </c>
      <c r="AN46" s="279" t="s">
        <v>49</v>
      </c>
      <c r="AO46" s="279">
        <v>0</v>
      </c>
      <c r="AP46" s="279" t="s">
        <v>49</v>
      </c>
      <c r="AQ46" s="279">
        <v>0</v>
      </c>
      <c r="AR46" s="279" t="s">
        <v>49</v>
      </c>
      <c r="AS46" s="279">
        <v>0</v>
      </c>
      <c r="AT46" s="279">
        <f t="shared" si="21"/>
        <v>839</v>
      </c>
      <c r="AU46" s="279">
        <v>0</v>
      </c>
      <c r="AV46" s="279">
        <v>0</v>
      </c>
      <c r="AW46" s="279">
        <v>0</v>
      </c>
      <c r="AX46" s="279">
        <v>535</v>
      </c>
      <c r="AY46" s="279">
        <v>304</v>
      </c>
      <c r="AZ46" s="279">
        <v>0</v>
      </c>
      <c r="BA46" s="279">
        <v>0</v>
      </c>
      <c r="BB46" s="279">
        <v>0</v>
      </c>
      <c r="BC46" s="279">
        <v>0</v>
      </c>
      <c r="BD46" s="279">
        <v>0</v>
      </c>
      <c r="BE46" s="279" t="s">
        <v>49</v>
      </c>
      <c r="BF46" s="279" t="s">
        <v>49</v>
      </c>
      <c r="BG46" s="279" t="s">
        <v>49</v>
      </c>
      <c r="BH46" s="279" t="s">
        <v>49</v>
      </c>
      <c r="BI46" s="279" t="s">
        <v>49</v>
      </c>
      <c r="BJ46" s="279" t="s">
        <v>49</v>
      </c>
      <c r="BK46" s="279" t="s">
        <v>49</v>
      </c>
      <c r="BL46" s="279" t="s">
        <v>49</v>
      </c>
      <c r="BM46" s="279" t="s">
        <v>49</v>
      </c>
      <c r="BN46" s="279">
        <v>0</v>
      </c>
      <c r="BO46" s="279">
        <f t="shared" si="22"/>
        <v>0</v>
      </c>
      <c r="BP46" s="279">
        <v>0</v>
      </c>
      <c r="BQ46" s="279">
        <v>0</v>
      </c>
      <c r="BR46" s="279">
        <v>0</v>
      </c>
      <c r="BS46" s="279">
        <v>0</v>
      </c>
      <c r="BT46" s="279">
        <v>0</v>
      </c>
      <c r="BU46" s="279">
        <v>0</v>
      </c>
      <c r="BV46" s="279">
        <v>0</v>
      </c>
      <c r="BW46" s="279">
        <v>0</v>
      </c>
      <c r="BX46" s="279">
        <v>0</v>
      </c>
      <c r="BY46" s="279">
        <v>0</v>
      </c>
      <c r="BZ46" s="279">
        <v>0</v>
      </c>
      <c r="CA46" s="279">
        <v>0</v>
      </c>
      <c r="CB46" s="279" t="s">
        <v>49</v>
      </c>
      <c r="CC46" s="279" t="s">
        <v>49</v>
      </c>
      <c r="CD46" s="279" t="s">
        <v>49</v>
      </c>
      <c r="CE46" s="279" t="s">
        <v>49</v>
      </c>
      <c r="CF46" s="279" t="s">
        <v>49</v>
      </c>
      <c r="CG46" s="279" t="s">
        <v>49</v>
      </c>
      <c r="CH46" s="279" t="s">
        <v>49</v>
      </c>
      <c r="CI46" s="279">
        <v>0</v>
      </c>
      <c r="CJ46" s="279">
        <f t="shared" si="23"/>
        <v>0</v>
      </c>
      <c r="CK46" s="279">
        <v>0</v>
      </c>
      <c r="CL46" s="279">
        <v>0</v>
      </c>
      <c r="CM46" s="279">
        <v>0</v>
      </c>
      <c r="CN46" s="279">
        <v>0</v>
      </c>
      <c r="CO46" s="279">
        <v>0</v>
      </c>
      <c r="CP46" s="279">
        <v>0</v>
      </c>
      <c r="CQ46" s="279">
        <v>0</v>
      </c>
      <c r="CR46" s="279">
        <v>0</v>
      </c>
      <c r="CS46" s="279">
        <v>0</v>
      </c>
      <c r="CT46" s="279">
        <v>0</v>
      </c>
      <c r="CU46" s="279">
        <v>0</v>
      </c>
      <c r="CV46" s="279">
        <v>0</v>
      </c>
      <c r="CW46" s="279" t="s">
        <v>49</v>
      </c>
      <c r="CX46" s="279" t="s">
        <v>49</v>
      </c>
      <c r="CY46" s="279" t="s">
        <v>49</v>
      </c>
      <c r="CZ46" s="279" t="s">
        <v>49</v>
      </c>
      <c r="DA46" s="279" t="s">
        <v>49</v>
      </c>
      <c r="DB46" s="279" t="s">
        <v>49</v>
      </c>
      <c r="DC46" s="279" t="s">
        <v>49</v>
      </c>
      <c r="DD46" s="279">
        <v>0</v>
      </c>
      <c r="DE46" s="279">
        <f t="shared" si="24"/>
        <v>0</v>
      </c>
      <c r="DF46" s="279">
        <v>0</v>
      </c>
      <c r="DG46" s="279">
        <v>0</v>
      </c>
      <c r="DH46" s="279">
        <v>0</v>
      </c>
      <c r="DI46" s="279">
        <v>0</v>
      </c>
      <c r="DJ46" s="279">
        <v>0</v>
      </c>
      <c r="DK46" s="279">
        <v>0</v>
      </c>
      <c r="DL46" s="279">
        <v>0</v>
      </c>
      <c r="DM46" s="279">
        <v>0</v>
      </c>
      <c r="DN46" s="279">
        <v>0</v>
      </c>
      <c r="DO46" s="279">
        <v>0</v>
      </c>
      <c r="DP46" s="279">
        <v>0</v>
      </c>
      <c r="DQ46" s="279">
        <v>0</v>
      </c>
      <c r="DR46" s="279" t="s">
        <v>49</v>
      </c>
      <c r="DS46" s="279" t="s">
        <v>49</v>
      </c>
      <c r="DT46" s="279">
        <v>0</v>
      </c>
      <c r="DU46" s="279" t="s">
        <v>49</v>
      </c>
      <c r="DV46" s="279" t="s">
        <v>49</v>
      </c>
      <c r="DW46" s="279" t="s">
        <v>49</v>
      </c>
      <c r="DX46" s="279" t="s">
        <v>49</v>
      </c>
      <c r="DY46" s="279">
        <v>0</v>
      </c>
      <c r="DZ46" s="279">
        <f t="shared" si="25"/>
        <v>0</v>
      </c>
      <c r="EA46" s="279">
        <v>0</v>
      </c>
      <c r="EB46" s="279">
        <v>0</v>
      </c>
      <c r="EC46" s="279">
        <v>0</v>
      </c>
      <c r="ED46" s="279">
        <v>0</v>
      </c>
      <c r="EE46" s="279">
        <v>0</v>
      </c>
      <c r="EF46" s="279">
        <v>0</v>
      </c>
      <c r="EG46" s="279">
        <v>0</v>
      </c>
      <c r="EH46" s="279">
        <v>0</v>
      </c>
      <c r="EI46" s="279">
        <v>0</v>
      </c>
      <c r="EJ46" s="279">
        <v>0</v>
      </c>
      <c r="EK46" s="279" t="s">
        <v>49</v>
      </c>
      <c r="EL46" s="279" t="s">
        <v>49</v>
      </c>
      <c r="EM46" s="279" t="s">
        <v>49</v>
      </c>
      <c r="EN46" s="279">
        <v>0</v>
      </c>
      <c r="EO46" s="279">
        <v>0</v>
      </c>
      <c r="EP46" s="279" t="s">
        <v>49</v>
      </c>
      <c r="EQ46" s="279" t="s">
        <v>49</v>
      </c>
      <c r="ER46" s="279" t="s">
        <v>49</v>
      </c>
      <c r="ES46" s="279">
        <v>0</v>
      </c>
      <c r="ET46" s="279">
        <v>0</v>
      </c>
      <c r="EU46" s="279">
        <f t="shared" si="26"/>
        <v>122</v>
      </c>
      <c r="EV46" s="279">
        <v>0</v>
      </c>
      <c r="EW46" s="279">
        <v>0</v>
      </c>
      <c r="EX46" s="279">
        <v>0</v>
      </c>
      <c r="EY46" s="279">
        <v>0</v>
      </c>
      <c r="EZ46" s="279">
        <v>0</v>
      </c>
      <c r="FA46" s="279">
        <v>122</v>
      </c>
      <c r="FB46" s="279">
        <v>0</v>
      </c>
      <c r="FC46" s="279">
        <v>0</v>
      </c>
      <c r="FD46" s="279">
        <v>0</v>
      </c>
      <c r="FE46" s="279">
        <v>0</v>
      </c>
      <c r="FF46" s="279">
        <v>0</v>
      </c>
      <c r="FG46" s="279">
        <v>0</v>
      </c>
      <c r="FH46" s="279" t="s">
        <v>49</v>
      </c>
      <c r="FI46" s="279" t="s">
        <v>49</v>
      </c>
      <c r="FJ46" s="279" t="s">
        <v>49</v>
      </c>
      <c r="FK46" s="279">
        <v>0</v>
      </c>
      <c r="FL46" s="279">
        <v>0</v>
      </c>
      <c r="FM46" s="279">
        <v>0</v>
      </c>
      <c r="FN46" s="279">
        <v>0</v>
      </c>
      <c r="FO46" s="279">
        <v>0</v>
      </c>
    </row>
    <row r="47" spans="1:171" s="275" customFormat="1" ht="12" customHeight="1">
      <c r="A47" s="270" t="s">
        <v>502</v>
      </c>
      <c r="B47" s="271" t="s">
        <v>582</v>
      </c>
      <c r="C47" s="270" t="s">
        <v>583</v>
      </c>
      <c r="D47" s="279">
        <f t="shared" si="28"/>
        <v>305</v>
      </c>
      <c r="E47" s="279">
        <f t="shared" si="29"/>
        <v>0</v>
      </c>
      <c r="F47" s="279">
        <f t="shared" si="30"/>
        <v>0</v>
      </c>
      <c r="G47" s="279">
        <f t="shared" si="31"/>
        <v>0</v>
      </c>
      <c r="H47" s="279">
        <f t="shared" si="32"/>
        <v>97</v>
      </c>
      <c r="I47" s="279">
        <f t="shared" si="33"/>
        <v>0</v>
      </c>
      <c r="J47" s="279">
        <f t="shared" si="34"/>
        <v>18</v>
      </c>
      <c r="K47" s="279">
        <f t="shared" si="35"/>
        <v>0</v>
      </c>
      <c r="L47" s="279">
        <f t="shared" si="36"/>
        <v>0</v>
      </c>
      <c r="M47" s="279">
        <f t="shared" si="37"/>
        <v>0</v>
      </c>
      <c r="N47" s="279">
        <f t="shared" si="38"/>
        <v>0</v>
      </c>
      <c r="O47" s="279">
        <f t="shared" si="39"/>
        <v>0</v>
      </c>
      <c r="P47" s="279">
        <f t="shared" si="40"/>
        <v>0</v>
      </c>
      <c r="Q47" s="279">
        <f t="shared" si="41"/>
        <v>190</v>
      </c>
      <c r="R47" s="279">
        <f t="shared" si="42"/>
        <v>0</v>
      </c>
      <c r="S47" s="279">
        <f t="shared" si="14"/>
        <v>0</v>
      </c>
      <c r="T47" s="279">
        <f t="shared" si="15"/>
        <v>0</v>
      </c>
      <c r="U47" s="279">
        <f t="shared" si="16"/>
        <v>0</v>
      </c>
      <c r="V47" s="279">
        <f t="shared" si="17"/>
        <v>0</v>
      </c>
      <c r="W47" s="279">
        <f t="shared" si="18"/>
        <v>0</v>
      </c>
      <c r="X47" s="279">
        <f t="shared" si="19"/>
        <v>0</v>
      </c>
      <c r="Y47" s="279">
        <f t="shared" si="20"/>
        <v>191</v>
      </c>
      <c r="Z47" s="279">
        <v>0</v>
      </c>
      <c r="AA47" s="279">
        <v>0</v>
      </c>
      <c r="AB47" s="279">
        <v>0</v>
      </c>
      <c r="AC47" s="279">
        <v>1</v>
      </c>
      <c r="AD47" s="279">
        <v>0</v>
      </c>
      <c r="AE47" s="279">
        <v>0</v>
      </c>
      <c r="AF47" s="279">
        <v>0</v>
      </c>
      <c r="AG47" s="279">
        <v>0</v>
      </c>
      <c r="AH47" s="279">
        <v>0</v>
      </c>
      <c r="AI47" s="279">
        <v>0</v>
      </c>
      <c r="AJ47" s="279" t="s">
        <v>49</v>
      </c>
      <c r="AK47" s="279" t="s">
        <v>49</v>
      </c>
      <c r="AL47" s="279">
        <v>190</v>
      </c>
      <c r="AM47" s="279" t="s">
        <v>49</v>
      </c>
      <c r="AN47" s="279" t="s">
        <v>49</v>
      </c>
      <c r="AO47" s="279">
        <v>0</v>
      </c>
      <c r="AP47" s="279" t="s">
        <v>49</v>
      </c>
      <c r="AQ47" s="279">
        <v>0</v>
      </c>
      <c r="AR47" s="279" t="s">
        <v>49</v>
      </c>
      <c r="AS47" s="279">
        <v>0</v>
      </c>
      <c r="AT47" s="279">
        <f t="shared" si="21"/>
        <v>63</v>
      </c>
      <c r="AU47" s="279">
        <v>0</v>
      </c>
      <c r="AV47" s="279">
        <v>0</v>
      </c>
      <c r="AW47" s="279">
        <v>0</v>
      </c>
      <c r="AX47" s="279">
        <v>63</v>
      </c>
      <c r="AY47" s="279">
        <v>0</v>
      </c>
      <c r="AZ47" s="279">
        <v>0</v>
      </c>
      <c r="BA47" s="279">
        <v>0</v>
      </c>
      <c r="BB47" s="279">
        <v>0</v>
      </c>
      <c r="BC47" s="279">
        <v>0</v>
      </c>
      <c r="BD47" s="279">
        <v>0</v>
      </c>
      <c r="BE47" s="279" t="s">
        <v>49</v>
      </c>
      <c r="BF47" s="279" t="s">
        <v>49</v>
      </c>
      <c r="BG47" s="279" t="s">
        <v>49</v>
      </c>
      <c r="BH47" s="279" t="s">
        <v>49</v>
      </c>
      <c r="BI47" s="279" t="s">
        <v>49</v>
      </c>
      <c r="BJ47" s="279" t="s">
        <v>49</v>
      </c>
      <c r="BK47" s="279" t="s">
        <v>49</v>
      </c>
      <c r="BL47" s="279" t="s">
        <v>49</v>
      </c>
      <c r="BM47" s="279" t="s">
        <v>49</v>
      </c>
      <c r="BN47" s="279">
        <v>0</v>
      </c>
      <c r="BO47" s="279">
        <f t="shared" si="22"/>
        <v>0</v>
      </c>
      <c r="BP47" s="279">
        <v>0</v>
      </c>
      <c r="BQ47" s="279">
        <v>0</v>
      </c>
      <c r="BR47" s="279">
        <v>0</v>
      </c>
      <c r="BS47" s="279">
        <v>0</v>
      </c>
      <c r="BT47" s="279">
        <v>0</v>
      </c>
      <c r="BU47" s="279">
        <v>0</v>
      </c>
      <c r="BV47" s="279">
        <v>0</v>
      </c>
      <c r="BW47" s="279">
        <v>0</v>
      </c>
      <c r="BX47" s="279">
        <v>0</v>
      </c>
      <c r="BY47" s="279">
        <v>0</v>
      </c>
      <c r="BZ47" s="279">
        <v>0</v>
      </c>
      <c r="CA47" s="279">
        <v>0</v>
      </c>
      <c r="CB47" s="279" t="s">
        <v>49</v>
      </c>
      <c r="CC47" s="279" t="s">
        <v>49</v>
      </c>
      <c r="CD47" s="279" t="s">
        <v>49</v>
      </c>
      <c r="CE47" s="279" t="s">
        <v>49</v>
      </c>
      <c r="CF47" s="279" t="s">
        <v>49</v>
      </c>
      <c r="CG47" s="279" t="s">
        <v>49</v>
      </c>
      <c r="CH47" s="279" t="s">
        <v>49</v>
      </c>
      <c r="CI47" s="279">
        <v>0</v>
      </c>
      <c r="CJ47" s="279">
        <f t="shared" si="23"/>
        <v>0</v>
      </c>
      <c r="CK47" s="279">
        <v>0</v>
      </c>
      <c r="CL47" s="279">
        <v>0</v>
      </c>
      <c r="CM47" s="279">
        <v>0</v>
      </c>
      <c r="CN47" s="279">
        <v>0</v>
      </c>
      <c r="CO47" s="279">
        <v>0</v>
      </c>
      <c r="CP47" s="279">
        <v>0</v>
      </c>
      <c r="CQ47" s="279">
        <v>0</v>
      </c>
      <c r="CR47" s="279">
        <v>0</v>
      </c>
      <c r="CS47" s="279">
        <v>0</v>
      </c>
      <c r="CT47" s="279">
        <v>0</v>
      </c>
      <c r="CU47" s="279">
        <v>0</v>
      </c>
      <c r="CV47" s="279">
        <v>0</v>
      </c>
      <c r="CW47" s="279" t="s">
        <v>49</v>
      </c>
      <c r="CX47" s="279" t="s">
        <v>49</v>
      </c>
      <c r="CY47" s="279" t="s">
        <v>49</v>
      </c>
      <c r="CZ47" s="279" t="s">
        <v>49</v>
      </c>
      <c r="DA47" s="279" t="s">
        <v>49</v>
      </c>
      <c r="DB47" s="279" t="s">
        <v>49</v>
      </c>
      <c r="DC47" s="279" t="s">
        <v>49</v>
      </c>
      <c r="DD47" s="279">
        <v>0</v>
      </c>
      <c r="DE47" s="279">
        <f t="shared" si="24"/>
        <v>0</v>
      </c>
      <c r="DF47" s="279">
        <v>0</v>
      </c>
      <c r="DG47" s="279">
        <v>0</v>
      </c>
      <c r="DH47" s="279">
        <v>0</v>
      </c>
      <c r="DI47" s="279">
        <v>0</v>
      </c>
      <c r="DJ47" s="279">
        <v>0</v>
      </c>
      <c r="DK47" s="279">
        <v>0</v>
      </c>
      <c r="DL47" s="279">
        <v>0</v>
      </c>
      <c r="DM47" s="279">
        <v>0</v>
      </c>
      <c r="DN47" s="279">
        <v>0</v>
      </c>
      <c r="DO47" s="279">
        <v>0</v>
      </c>
      <c r="DP47" s="279">
        <v>0</v>
      </c>
      <c r="DQ47" s="279">
        <v>0</v>
      </c>
      <c r="DR47" s="279" t="s">
        <v>49</v>
      </c>
      <c r="DS47" s="279" t="s">
        <v>49</v>
      </c>
      <c r="DT47" s="279">
        <v>0</v>
      </c>
      <c r="DU47" s="279" t="s">
        <v>49</v>
      </c>
      <c r="DV47" s="279" t="s">
        <v>49</v>
      </c>
      <c r="DW47" s="279" t="s">
        <v>49</v>
      </c>
      <c r="DX47" s="279" t="s">
        <v>49</v>
      </c>
      <c r="DY47" s="279">
        <v>0</v>
      </c>
      <c r="DZ47" s="279">
        <f t="shared" si="25"/>
        <v>0</v>
      </c>
      <c r="EA47" s="279">
        <v>0</v>
      </c>
      <c r="EB47" s="279">
        <v>0</v>
      </c>
      <c r="EC47" s="279">
        <v>0</v>
      </c>
      <c r="ED47" s="279">
        <v>0</v>
      </c>
      <c r="EE47" s="279">
        <v>0</v>
      </c>
      <c r="EF47" s="279">
        <v>0</v>
      </c>
      <c r="EG47" s="279">
        <v>0</v>
      </c>
      <c r="EH47" s="279">
        <v>0</v>
      </c>
      <c r="EI47" s="279">
        <v>0</v>
      </c>
      <c r="EJ47" s="279">
        <v>0</v>
      </c>
      <c r="EK47" s="279" t="s">
        <v>49</v>
      </c>
      <c r="EL47" s="279" t="s">
        <v>49</v>
      </c>
      <c r="EM47" s="279" t="s">
        <v>49</v>
      </c>
      <c r="EN47" s="279">
        <v>0</v>
      </c>
      <c r="EO47" s="279">
        <v>0</v>
      </c>
      <c r="EP47" s="279" t="s">
        <v>49</v>
      </c>
      <c r="EQ47" s="279" t="s">
        <v>49</v>
      </c>
      <c r="ER47" s="279" t="s">
        <v>49</v>
      </c>
      <c r="ES47" s="279">
        <v>0</v>
      </c>
      <c r="ET47" s="279">
        <v>0</v>
      </c>
      <c r="EU47" s="279">
        <f t="shared" si="26"/>
        <v>51</v>
      </c>
      <c r="EV47" s="279">
        <v>0</v>
      </c>
      <c r="EW47" s="279">
        <v>0</v>
      </c>
      <c r="EX47" s="279">
        <v>0</v>
      </c>
      <c r="EY47" s="279">
        <v>33</v>
      </c>
      <c r="EZ47" s="279">
        <v>0</v>
      </c>
      <c r="FA47" s="279">
        <v>18</v>
      </c>
      <c r="FB47" s="279">
        <v>0</v>
      </c>
      <c r="FC47" s="279">
        <v>0</v>
      </c>
      <c r="FD47" s="279">
        <v>0</v>
      </c>
      <c r="FE47" s="279">
        <v>0</v>
      </c>
      <c r="FF47" s="279">
        <v>0</v>
      </c>
      <c r="FG47" s="279">
        <v>0</v>
      </c>
      <c r="FH47" s="279" t="s">
        <v>49</v>
      </c>
      <c r="FI47" s="279" t="s">
        <v>49</v>
      </c>
      <c r="FJ47" s="279" t="s">
        <v>49</v>
      </c>
      <c r="FK47" s="279">
        <v>0</v>
      </c>
      <c r="FL47" s="279">
        <v>0</v>
      </c>
      <c r="FM47" s="279">
        <v>0</v>
      </c>
      <c r="FN47" s="279">
        <v>0</v>
      </c>
      <c r="FO47" s="279">
        <v>0</v>
      </c>
    </row>
    <row r="48" spans="1:171" s="275" customFormat="1" ht="12" customHeight="1">
      <c r="A48" s="270" t="s">
        <v>502</v>
      </c>
      <c r="B48" s="271" t="s">
        <v>584</v>
      </c>
      <c r="C48" s="270" t="s">
        <v>585</v>
      </c>
      <c r="D48" s="279">
        <f t="shared" si="28"/>
        <v>95</v>
      </c>
      <c r="E48" s="279">
        <f t="shared" si="29"/>
        <v>0</v>
      </c>
      <c r="F48" s="279">
        <f t="shared" si="30"/>
        <v>0</v>
      </c>
      <c r="G48" s="279">
        <f t="shared" si="31"/>
        <v>0</v>
      </c>
      <c r="H48" s="279">
        <f t="shared" si="32"/>
        <v>92</v>
      </c>
      <c r="I48" s="279">
        <f t="shared" si="33"/>
        <v>3</v>
      </c>
      <c r="J48" s="279">
        <f t="shared" si="34"/>
        <v>0</v>
      </c>
      <c r="K48" s="279">
        <f t="shared" si="35"/>
        <v>0</v>
      </c>
      <c r="L48" s="279">
        <f t="shared" si="36"/>
        <v>0</v>
      </c>
      <c r="M48" s="279">
        <f t="shared" si="37"/>
        <v>0</v>
      </c>
      <c r="N48" s="279">
        <f t="shared" si="38"/>
        <v>0</v>
      </c>
      <c r="O48" s="279">
        <f t="shared" si="39"/>
        <v>0</v>
      </c>
      <c r="P48" s="279">
        <f t="shared" si="40"/>
        <v>0</v>
      </c>
      <c r="Q48" s="279">
        <f t="shared" si="41"/>
        <v>0</v>
      </c>
      <c r="R48" s="279">
        <f t="shared" si="42"/>
        <v>0</v>
      </c>
      <c r="S48" s="279">
        <f t="shared" si="14"/>
        <v>0</v>
      </c>
      <c r="T48" s="279">
        <f t="shared" si="15"/>
        <v>0</v>
      </c>
      <c r="U48" s="279">
        <f t="shared" si="16"/>
        <v>0</v>
      </c>
      <c r="V48" s="279">
        <f t="shared" si="17"/>
        <v>0</v>
      </c>
      <c r="W48" s="279">
        <f t="shared" si="18"/>
        <v>0</v>
      </c>
      <c r="X48" s="279">
        <f t="shared" si="19"/>
        <v>0</v>
      </c>
      <c r="Y48" s="279">
        <f t="shared" si="20"/>
        <v>0</v>
      </c>
      <c r="Z48" s="279">
        <v>0</v>
      </c>
      <c r="AA48" s="279">
        <v>0</v>
      </c>
      <c r="AB48" s="279">
        <v>0</v>
      </c>
      <c r="AC48" s="279">
        <v>0</v>
      </c>
      <c r="AD48" s="279">
        <v>0</v>
      </c>
      <c r="AE48" s="279">
        <v>0</v>
      </c>
      <c r="AF48" s="279">
        <v>0</v>
      </c>
      <c r="AG48" s="279">
        <v>0</v>
      </c>
      <c r="AH48" s="279">
        <v>0</v>
      </c>
      <c r="AI48" s="279">
        <v>0</v>
      </c>
      <c r="AJ48" s="279" t="s">
        <v>49</v>
      </c>
      <c r="AK48" s="279" t="s">
        <v>49</v>
      </c>
      <c r="AL48" s="279">
        <v>0</v>
      </c>
      <c r="AM48" s="279" t="s">
        <v>49</v>
      </c>
      <c r="AN48" s="279" t="s">
        <v>49</v>
      </c>
      <c r="AO48" s="279">
        <v>0</v>
      </c>
      <c r="AP48" s="279" t="s">
        <v>49</v>
      </c>
      <c r="AQ48" s="279">
        <v>0</v>
      </c>
      <c r="AR48" s="279" t="s">
        <v>49</v>
      </c>
      <c r="AS48" s="279">
        <v>0</v>
      </c>
      <c r="AT48" s="279">
        <f t="shared" si="21"/>
        <v>88</v>
      </c>
      <c r="AU48" s="279">
        <v>0</v>
      </c>
      <c r="AV48" s="279">
        <v>0</v>
      </c>
      <c r="AW48" s="279">
        <v>0</v>
      </c>
      <c r="AX48" s="279">
        <v>88</v>
      </c>
      <c r="AY48" s="279">
        <v>0</v>
      </c>
      <c r="AZ48" s="279">
        <v>0</v>
      </c>
      <c r="BA48" s="279">
        <v>0</v>
      </c>
      <c r="BB48" s="279">
        <v>0</v>
      </c>
      <c r="BC48" s="279">
        <v>0</v>
      </c>
      <c r="BD48" s="279">
        <v>0</v>
      </c>
      <c r="BE48" s="279" t="s">
        <v>49</v>
      </c>
      <c r="BF48" s="279" t="s">
        <v>49</v>
      </c>
      <c r="BG48" s="279" t="s">
        <v>49</v>
      </c>
      <c r="BH48" s="279" t="s">
        <v>49</v>
      </c>
      <c r="BI48" s="279" t="s">
        <v>49</v>
      </c>
      <c r="BJ48" s="279" t="s">
        <v>49</v>
      </c>
      <c r="BK48" s="279" t="s">
        <v>49</v>
      </c>
      <c r="BL48" s="279" t="s">
        <v>49</v>
      </c>
      <c r="BM48" s="279" t="s">
        <v>49</v>
      </c>
      <c r="BN48" s="279">
        <v>0</v>
      </c>
      <c r="BO48" s="279">
        <f t="shared" si="22"/>
        <v>0</v>
      </c>
      <c r="BP48" s="279">
        <v>0</v>
      </c>
      <c r="BQ48" s="279">
        <v>0</v>
      </c>
      <c r="BR48" s="279">
        <v>0</v>
      </c>
      <c r="BS48" s="279">
        <v>0</v>
      </c>
      <c r="BT48" s="279">
        <v>0</v>
      </c>
      <c r="BU48" s="279">
        <v>0</v>
      </c>
      <c r="BV48" s="279">
        <v>0</v>
      </c>
      <c r="BW48" s="279">
        <v>0</v>
      </c>
      <c r="BX48" s="279">
        <v>0</v>
      </c>
      <c r="BY48" s="279">
        <v>0</v>
      </c>
      <c r="BZ48" s="279">
        <v>0</v>
      </c>
      <c r="CA48" s="279">
        <v>0</v>
      </c>
      <c r="CB48" s="279" t="s">
        <v>49</v>
      </c>
      <c r="CC48" s="279" t="s">
        <v>49</v>
      </c>
      <c r="CD48" s="279" t="s">
        <v>49</v>
      </c>
      <c r="CE48" s="279" t="s">
        <v>49</v>
      </c>
      <c r="CF48" s="279" t="s">
        <v>49</v>
      </c>
      <c r="CG48" s="279" t="s">
        <v>49</v>
      </c>
      <c r="CH48" s="279" t="s">
        <v>49</v>
      </c>
      <c r="CI48" s="279">
        <v>0</v>
      </c>
      <c r="CJ48" s="279">
        <f t="shared" si="23"/>
        <v>0</v>
      </c>
      <c r="CK48" s="279">
        <v>0</v>
      </c>
      <c r="CL48" s="279">
        <v>0</v>
      </c>
      <c r="CM48" s="279">
        <v>0</v>
      </c>
      <c r="CN48" s="279">
        <v>0</v>
      </c>
      <c r="CO48" s="279">
        <v>0</v>
      </c>
      <c r="CP48" s="279">
        <v>0</v>
      </c>
      <c r="CQ48" s="279">
        <v>0</v>
      </c>
      <c r="CR48" s="279">
        <v>0</v>
      </c>
      <c r="CS48" s="279">
        <v>0</v>
      </c>
      <c r="CT48" s="279">
        <v>0</v>
      </c>
      <c r="CU48" s="279">
        <v>0</v>
      </c>
      <c r="CV48" s="279">
        <v>0</v>
      </c>
      <c r="CW48" s="279" t="s">
        <v>49</v>
      </c>
      <c r="CX48" s="279" t="s">
        <v>49</v>
      </c>
      <c r="CY48" s="279" t="s">
        <v>49</v>
      </c>
      <c r="CZ48" s="279" t="s">
        <v>49</v>
      </c>
      <c r="DA48" s="279" t="s">
        <v>49</v>
      </c>
      <c r="DB48" s="279" t="s">
        <v>49</v>
      </c>
      <c r="DC48" s="279" t="s">
        <v>49</v>
      </c>
      <c r="DD48" s="279">
        <v>0</v>
      </c>
      <c r="DE48" s="279">
        <f t="shared" si="24"/>
        <v>0</v>
      </c>
      <c r="DF48" s="279">
        <v>0</v>
      </c>
      <c r="DG48" s="279">
        <v>0</v>
      </c>
      <c r="DH48" s="279">
        <v>0</v>
      </c>
      <c r="DI48" s="279">
        <v>0</v>
      </c>
      <c r="DJ48" s="279">
        <v>0</v>
      </c>
      <c r="DK48" s="279">
        <v>0</v>
      </c>
      <c r="DL48" s="279">
        <v>0</v>
      </c>
      <c r="DM48" s="279">
        <v>0</v>
      </c>
      <c r="DN48" s="279">
        <v>0</v>
      </c>
      <c r="DO48" s="279">
        <v>0</v>
      </c>
      <c r="DP48" s="279">
        <v>0</v>
      </c>
      <c r="DQ48" s="279">
        <v>0</v>
      </c>
      <c r="DR48" s="279" t="s">
        <v>49</v>
      </c>
      <c r="DS48" s="279" t="s">
        <v>49</v>
      </c>
      <c r="DT48" s="279">
        <v>0</v>
      </c>
      <c r="DU48" s="279" t="s">
        <v>49</v>
      </c>
      <c r="DV48" s="279" t="s">
        <v>49</v>
      </c>
      <c r="DW48" s="279" t="s">
        <v>49</v>
      </c>
      <c r="DX48" s="279" t="s">
        <v>49</v>
      </c>
      <c r="DY48" s="279">
        <v>0</v>
      </c>
      <c r="DZ48" s="279">
        <f t="shared" si="25"/>
        <v>0</v>
      </c>
      <c r="EA48" s="279">
        <v>0</v>
      </c>
      <c r="EB48" s="279">
        <v>0</v>
      </c>
      <c r="EC48" s="279">
        <v>0</v>
      </c>
      <c r="ED48" s="279">
        <v>0</v>
      </c>
      <c r="EE48" s="279">
        <v>0</v>
      </c>
      <c r="EF48" s="279">
        <v>0</v>
      </c>
      <c r="EG48" s="279">
        <v>0</v>
      </c>
      <c r="EH48" s="279">
        <v>0</v>
      </c>
      <c r="EI48" s="279">
        <v>0</v>
      </c>
      <c r="EJ48" s="279">
        <v>0</v>
      </c>
      <c r="EK48" s="279" t="s">
        <v>49</v>
      </c>
      <c r="EL48" s="279" t="s">
        <v>49</v>
      </c>
      <c r="EM48" s="279" t="s">
        <v>49</v>
      </c>
      <c r="EN48" s="279">
        <v>0</v>
      </c>
      <c r="EO48" s="279">
        <v>0</v>
      </c>
      <c r="EP48" s="279" t="s">
        <v>49</v>
      </c>
      <c r="EQ48" s="279" t="s">
        <v>49</v>
      </c>
      <c r="ER48" s="279" t="s">
        <v>49</v>
      </c>
      <c r="ES48" s="279">
        <v>0</v>
      </c>
      <c r="ET48" s="279">
        <v>0</v>
      </c>
      <c r="EU48" s="279">
        <f t="shared" si="26"/>
        <v>7</v>
      </c>
      <c r="EV48" s="279">
        <v>0</v>
      </c>
      <c r="EW48" s="279">
        <v>0</v>
      </c>
      <c r="EX48" s="279">
        <v>0</v>
      </c>
      <c r="EY48" s="279">
        <v>4</v>
      </c>
      <c r="EZ48" s="279">
        <v>3</v>
      </c>
      <c r="FA48" s="279">
        <v>0</v>
      </c>
      <c r="FB48" s="279">
        <v>0</v>
      </c>
      <c r="FC48" s="279">
        <v>0</v>
      </c>
      <c r="FD48" s="279">
        <v>0</v>
      </c>
      <c r="FE48" s="279">
        <v>0</v>
      </c>
      <c r="FF48" s="279">
        <v>0</v>
      </c>
      <c r="FG48" s="279">
        <v>0</v>
      </c>
      <c r="FH48" s="279" t="s">
        <v>49</v>
      </c>
      <c r="FI48" s="279" t="s">
        <v>49</v>
      </c>
      <c r="FJ48" s="279" t="s">
        <v>49</v>
      </c>
      <c r="FK48" s="279">
        <v>0</v>
      </c>
      <c r="FL48" s="279">
        <v>0</v>
      </c>
      <c r="FM48" s="279">
        <v>0</v>
      </c>
      <c r="FN48" s="279">
        <v>0</v>
      </c>
      <c r="FO48" s="279">
        <v>0</v>
      </c>
    </row>
    <row r="49" spans="1:171" s="275" customFormat="1" ht="12" customHeight="1">
      <c r="A49" s="270" t="s">
        <v>502</v>
      </c>
      <c r="B49" s="271" t="s">
        <v>586</v>
      </c>
      <c r="C49" s="270" t="s">
        <v>587</v>
      </c>
      <c r="D49" s="279">
        <f t="shared" si="28"/>
        <v>256</v>
      </c>
      <c r="E49" s="279">
        <f t="shared" si="29"/>
        <v>2</v>
      </c>
      <c r="F49" s="279">
        <f t="shared" si="30"/>
        <v>0</v>
      </c>
      <c r="G49" s="279">
        <f t="shared" si="31"/>
        <v>0</v>
      </c>
      <c r="H49" s="279">
        <f t="shared" si="32"/>
        <v>88</v>
      </c>
      <c r="I49" s="279">
        <f t="shared" si="33"/>
        <v>23</v>
      </c>
      <c r="J49" s="279">
        <f t="shared" si="34"/>
        <v>25</v>
      </c>
      <c r="K49" s="279">
        <f t="shared" si="35"/>
        <v>0</v>
      </c>
      <c r="L49" s="279">
        <f t="shared" si="36"/>
        <v>0</v>
      </c>
      <c r="M49" s="279">
        <f t="shared" si="37"/>
        <v>0</v>
      </c>
      <c r="N49" s="279">
        <f t="shared" si="38"/>
        <v>0</v>
      </c>
      <c r="O49" s="279">
        <f t="shared" si="39"/>
        <v>0</v>
      </c>
      <c r="P49" s="279">
        <f t="shared" si="40"/>
        <v>0</v>
      </c>
      <c r="Q49" s="279">
        <f t="shared" si="41"/>
        <v>118</v>
      </c>
      <c r="R49" s="279">
        <f t="shared" si="42"/>
        <v>0</v>
      </c>
      <c r="S49" s="279">
        <f t="shared" si="14"/>
        <v>0</v>
      </c>
      <c r="T49" s="279">
        <f t="shared" si="15"/>
        <v>0</v>
      </c>
      <c r="U49" s="279">
        <f t="shared" si="16"/>
        <v>0</v>
      </c>
      <c r="V49" s="279">
        <f t="shared" si="17"/>
        <v>0</v>
      </c>
      <c r="W49" s="279">
        <f t="shared" si="18"/>
        <v>0</v>
      </c>
      <c r="X49" s="279">
        <f t="shared" si="19"/>
        <v>0</v>
      </c>
      <c r="Y49" s="279">
        <f t="shared" si="20"/>
        <v>144</v>
      </c>
      <c r="Z49" s="279">
        <v>0</v>
      </c>
      <c r="AA49" s="279">
        <v>0</v>
      </c>
      <c r="AB49" s="279">
        <v>0</v>
      </c>
      <c r="AC49" s="279">
        <v>26</v>
      </c>
      <c r="AD49" s="279">
        <v>0</v>
      </c>
      <c r="AE49" s="279">
        <v>0</v>
      </c>
      <c r="AF49" s="279">
        <v>0</v>
      </c>
      <c r="AG49" s="279">
        <v>0</v>
      </c>
      <c r="AH49" s="279">
        <v>0</v>
      </c>
      <c r="AI49" s="279">
        <v>0</v>
      </c>
      <c r="AJ49" s="279" t="s">
        <v>49</v>
      </c>
      <c r="AK49" s="279" t="s">
        <v>49</v>
      </c>
      <c r="AL49" s="279">
        <v>118</v>
      </c>
      <c r="AM49" s="279" t="s">
        <v>49</v>
      </c>
      <c r="AN49" s="279" t="s">
        <v>49</v>
      </c>
      <c r="AO49" s="279">
        <v>0</v>
      </c>
      <c r="AP49" s="279" t="s">
        <v>49</v>
      </c>
      <c r="AQ49" s="279">
        <v>0</v>
      </c>
      <c r="AR49" s="279" t="s">
        <v>49</v>
      </c>
      <c r="AS49" s="279">
        <v>0</v>
      </c>
      <c r="AT49" s="279">
        <f t="shared" si="21"/>
        <v>112</v>
      </c>
      <c r="AU49" s="279">
        <v>2</v>
      </c>
      <c r="AV49" s="279">
        <v>0</v>
      </c>
      <c r="AW49" s="279">
        <v>0</v>
      </c>
      <c r="AX49" s="279">
        <v>62</v>
      </c>
      <c r="AY49" s="279">
        <v>23</v>
      </c>
      <c r="AZ49" s="279">
        <v>25</v>
      </c>
      <c r="BA49" s="279">
        <v>0</v>
      </c>
      <c r="BB49" s="279">
        <v>0</v>
      </c>
      <c r="BC49" s="279">
        <v>0</v>
      </c>
      <c r="BD49" s="279">
        <v>0</v>
      </c>
      <c r="BE49" s="279" t="s">
        <v>49</v>
      </c>
      <c r="BF49" s="279" t="s">
        <v>49</v>
      </c>
      <c r="BG49" s="279" t="s">
        <v>49</v>
      </c>
      <c r="BH49" s="279" t="s">
        <v>49</v>
      </c>
      <c r="BI49" s="279" t="s">
        <v>49</v>
      </c>
      <c r="BJ49" s="279" t="s">
        <v>49</v>
      </c>
      <c r="BK49" s="279" t="s">
        <v>49</v>
      </c>
      <c r="BL49" s="279" t="s">
        <v>49</v>
      </c>
      <c r="BM49" s="279" t="s">
        <v>49</v>
      </c>
      <c r="BN49" s="279">
        <v>0</v>
      </c>
      <c r="BO49" s="279">
        <f t="shared" si="22"/>
        <v>0</v>
      </c>
      <c r="BP49" s="279">
        <v>0</v>
      </c>
      <c r="BQ49" s="279">
        <v>0</v>
      </c>
      <c r="BR49" s="279">
        <v>0</v>
      </c>
      <c r="BS49" s="279">
        <v>0</v>
      </c>
      <c r="BT49" s="279">
        <v>0</v>
      </c>
      <c r="BU49" s="279">
        <v>0</v>
      </c>
      <c r="BV49" s="279">
        <v>0</v>
      </c>
      <c r="BW49" s="279">
        <v>0</v>
      </c>
      <c r="BX49" s="279">
        <v>0</v>
      </c>
      <c r="BY49" s="279">
        <v>0</v>
      </c>
      <c r="BZ49" s="279">
        <v>0</v>
      </c>
      <c r="CA49" s="279">
        <v>0</v>
      </c>
      <c r="CB49" s="279" t="s">
        <v>49</v>
      </c>
      <c r="CC49" s="279" t="s">
        <v>49</v>
      </c>
      <c r="CD49" s="279" t="s">
        <v>49</v>
      </c>
      <c r="CE49" s="279" t="s">
        <v>49</v>
      </c>
      <c r="CF49" s="279" t="s">
        <v>49</v>
      </c>
      <c r="CG49" s="279" t="s">
        <v>49</v>
      </c>
      <c r="CH49" s="279" t="s">
        <v>49</v>
      </c>
      <c r="CI49" s="279">
        <v>0</v>
      </c>
      <c r="CJ49" s="279">
        <f t="shared" si="23"/>
        <v>0</v>
      </c>
      <c r="CK49" s="279">
        <v>0</v>
      </c>
      <c r="CL49" s="279">
        <v>0</v>
      </c>
      <c r="CM49" s="279">
        <v>0</v>
      </c>
      <c r="CN49" s="279">
        <v>0</v>
      </c>
      <c r="CO49" s="279">
        <v>0</v>
      </c>
      <c r="CP49" s="279">
        <v>0</v>
      </c>
      <c r="CQ49" s="279">
        <v>0</v>
      </c>
      <c r="CR49" s="279">
        <v>0</v>
      </c>
      <c r="CS49" s="279">
        <v>0</v>
      </c>
      <c r="CT49" s="279">
        <v>0</v>
      </c>
      <c r="CU49" s="279">
        <v>0</v>
      </c>
      <c r="CV49" s="279">
        <v>0</v>
      </c>
      <c r="CW49" s="279" t="s">
        <v>49</v>
      </c>
      <c r="CX49" s="279" t="s">
        <v>49</v>
      </c>
      <c r="CY49" s="279" t="s">
        <v>49</v>
      </c>
      <c r="CZ49" s="279" t="s">
        <v>49</v>
      </c>
      <c r="DA49" s="279" t="s">
        <v>49</v>
      </c>
      <c r="DB49" s="279" t="s">
        <v>49</v>
      </c>
      <c r="DC49" s="279" t="s">
        <v>49</v>
      </c>
      <c r="DD49" s="279">
        <v>0</v>
      </c>
      <c r="DE49" s="279">
        <f t="shared" si="24"/>
        <v>0</v>
      </c>
      <c r="DF49" s="279">
        <v>0</v>
      </c>
      <c r="DG49" s="279">
        <v>0</v>
      </c>
      <c r="DH49" s="279">
        <v>0</v>
      </c>
      <c r="DI49" s="279">
        <v>0</v>
      </c>
      <c r="DJ49" s="279">
        <v>0</v>
      </c>
      <c r="DK49" s="279">
        <v>0</v>
      </c>
      <c r="DL49" s="279">
        <v>0</v>
      </c>
      <c r="DM49" s="279">
        <v>0</v>
      </c>
      <c r="DN49" s="279">
        <v>0</v>
      </c>
      <c r="DO49" s="279">
        <v>0</v>
      </c>
      <c r="DP49" s="279">
        <v>0</v>
      </c>
      <c r="DQ49" s="279">
        <v>0</v>
      </c>
      <c r="DR49" s="279" t="s">
        <v>49</v>
      </c>
      <c r="DS49" s="279" t="s">
        <v>49</v>
      </c>
      <c r="DT49" s="279">
        <v>0</v>
      </c>
      <c r="DU49" s="279" t="s">
        <v>49</v>
      </c>
      <c r="DV49" s="279" t="s">
        <v>49</v>
      </c>
      <c r="DW49" s="279" t="s">
        <v>49</v>
      </c>
      <c r="DX49" s="279" t="s">
        <v>49</v>
      </c>
      <c r="DY49" s="279">
        <v>0</v>
      </c>
      <c r="DZ49" s="279">
        <f t="shared" si="25"/>
        <v>0</v>
      </c>
      <c r="EA49" s="279">
        <v>0</v>
      </c>
      <c r="EB49" s="279">
        <v>0</v>
      </c>
      <c r="EC49" s="279">
        <v>0</v>
      </c>
      <c r="ED49" s="279">
        <v>0</v>
      </c>
      <c r="EE49" s="279">
        <v>0</v>
      </c>
      <c r="EF49" s="279">
        <v>0</v>
      </c>
      <c r="EG49" s="279">
        <v>0</v>
      </c>
      <c r="EH49" s="279">
        <v>0</v>
      </c>
      <c r="EI49" s="279">
        <v>0</v>
      </c>
      <c r="EJ49" s="279">
        <v>0</v>
      </c>
      <c r="EK49" s="279" t="s">
        <v>49</v>
      </c>
      <c r="EL49" s="279" t="s">
        <v>49</v>
      </c>
      <c r="EM49" s="279" t="s">
        <v>49</v>
      </c>
      <c r="EN49" s="279">
        <v>0</v>
      </c>
      <c r="EO49" s="279">
        <v>0</v>
      </c>
      <c r="EP49" s="279" t="s">
        <v>49</v>
      </c>
      <c r="EQ49" s="279" t="s">
        <v>49</v>
      </c>
      <c r="ER49" s="279" t="s">
        <v>49</v>
      </c>
      <c r="ES49" s="279">
        <v>0</v>
      </c>
      <c r="ET49" s="279">
        <v>0</v>
      </c>
      <c r="EU49" s="279">
        <f t="shared" si="26"/>
        <v>0</v>
      </c>
      <c r="EV49" s="279">
        <v>0</v>
      </c>
      <c r="EW49" s="279">
        <v>0</v>
      </c>
      <c r="EX49" s="279">
        <v>0</v>
      </c>
      <c r="EY49" s="279">
        <v>0</v>
      </c>
      <c r="EZ49" s="279">
        <v>0</v>
      </c>
      <c r="FA49" s="279">
        <v>0</v>
      </c>
      <c r="FB49" s="279">
        <v>0</v>
      </c>
      <c r="FC49" s="279">
        <v>0</v>
      </c>
      <c r="FD49" s="279">
        <v>0</v>
      </c>
      <c r="FE49" s="279">
        <v>0</v>
      </c>
      <c r="FF49" s="279">
        <v>0</v>
      </c>
      <c r="FG49" s="279">
        <v>0</v>
      </c>
      <c r="FH49" s="279" t="s">
        <v>49</v>
      </c>
      <c r="FI49" s="279" t="s">
        <v>49</v>
      </c>
      <c r="FJ49" s="279" t="s">
        <v>49</v>
      </c>
      <c r="FK49" s="279">
        <v>0</v>
      </c>
      <c r="FL49" s="279">
        <v>0</v>
      </c>
      <c r="FM49" s="279">
        <v>0</v>
      </c>
      <c r="FN49" s="279">
        <v>0</v>
      </c>
      <c r="FO49" s="279">
        <v>0</v>
      </c>
    </row>
    <row r="50" spans="1:171" s="275" customFormat="1" ht="12" customHeight="1">
      <c r="A50" s="270" t="s">
        <v>502</v>
      </c>
      <c r="B50" s="271" t="s">
        <v>588</v>
      </c>
      <c r="C50" s="270" t="s">
        <v>589</v>
      </c>
      <c r="D50" s="279">
        <f t="shared" si="28"/>
        <v>571</v>
      </c>
      <c r="E50" s="279">
        <f t="shared" si="29"/>
        <v>2</v>
      </c>
      <c r="F50" s="279">
        <f t="shared" si="30"/>
        <v>0</v>
      </c>
      <c r="G50" s="279">
        <f t="shared" si="31"/>
        <v>0</v>
      </c>
      <c r="H50" s="279">
        <f t="shared" si="32"/>
        <v>160</v>
      </c>
      <c r="I50" s="279">
        <f t="shared" si="33"/>
        <v>60</v>
      </c>
      <c r="J50" s="279">
        <f t="shared" si="34"/>
        <v>64</v>
      </c>
      <c r="K50" s="279">
        <f t="shared" si="35"/>
        <v>0</v>
      </c>
      <c r="L50" s="279">
        <f t="shared" si="36"/>
        <v>0</v>
      </c>
      <c r="M50" s="279">
        <f t="shared" si="37"/>
        <v>0</v>
      </c>
      <c r="N50" s="279">
        <f t="shared" si="38"/>
        <v>0</v>
      </c>
      <c r="O50" s="279">
        <f t="shared" si="39"/>
        <v>0</v>
      </c>
      <c r="P50" s="279">
        <f t="shared" si="40"/>
        <v>0</v>
      </c>
      <c r="Q50" s="279">
        <f t="shared" si="41"/>
        <v>284</v>
      </c>
      <c r="R50" s="279">
        <f t="shared" si="42"/>
        <v>0</v>
      </c>
      <c r="S50" s="279">
        <f t="shared" si="14"/>
        <v>0</v>
      </c>
      <c r="T50" s="279">
        <f t="shared" si="15"/>
        <v>0</v>
      </c>
      <c r="U50" s="279">
        <f t="shared" si="16"/>
        <v>0</v>
      </c>
      <c r="V50" s="279">
        <f t="shared" si="17"/>
        <v>0</v>
      </c>
      <c r="W50" s="279">
        <f t="shared" si="18"/>
        <v>0</v>
      </c>
      <c r="X50" s="279">
        <f t="shared" si="19"/>
        <v>1</v>
      </c>
      <c r="Y50" s="279">
        <f t="shared" si="20"/>
        <v>284</v>
      </c>
      <c r="Z50" s="279">
        <v>0</v>
      </c>
      <c r="AA50" s="279">
        <v>0</v>
      </c>
      <c r="AB50" s="279">
        <v>0</v>
      </c>
      <c r="AC50" s="279">
        <v>0</v>
      </c>
      <c r="AD50" s="279">
        <v>0</v>
      </c>
      <c r="AE50" s="279">
        <v>0</v>
      </c>
      <c r="AF50" s="279">
        <v>0</v>
      </c>
      <c r="AG50" s="279">
        <v>0</v>
      </c>
      <c r="AH50" s="279">
        <v>0</v>
      </c>
      <c r="AI50" s="279">
        <v>0</v>
      </c>
      <c r="AJ50" s="279" t="s">
        <v>49</v>
      </c>
      <c r="AK50" s="279" t="s">
        <v>49</v>
      </c>
      <c r="AL50" s="279">
        <v>284</v>
      </c>
      <c r="AM50" s="279" t="s">
        <v>49</v>
      </c>
      <c r="AN50" s="279" t="s">
        <v>49</v>
      </c>
      <c r="AO50" s="279">
        <v>0</v>
      </c>
      <c r="AP50" s="279" t="s">
        <v>49</v>
      </c>
      <c r="AQ50" s="279">
        <v>0</v>
      </c>
      <c r="AR50" s="279" t="s">
        <v>49</v>
      </c>
      <c r="AS50" s="279">
        <v>0</v>
      </c>
      <c r="AT50" s="279">
        <f t="shared" si="21"/>
        <v>287</v>
      </c>
      <c r="AU50" s="279">
        <v>2</v>
      </c>
      <c r="AV50" s="279">
        <v>0</v>
      </c>
      <c r="AW50" s="279">
        <v>0</v>
      </c>
      <c r="AX50" s="279">
        <v>160</v>
      </c>
      <c r="AY50" s="279">
        <v>60</v>
      </c>
      <c r="AZ50" s="279">
        <v>64</v>
      </c>
      <c r="BA50" s="279">
        <v>0</v>
      </c>
      <c r="BB50" s="279">
        <v>0</v>
      </c>
      <c r="BC50" s="279">
        <v>0</v>
      </c>
      <c r="BD50" s="279">
        <v>0</v>
      </c>
      <c r="BE50" s="279" t="s">
        <v>49</v>
      </c>
      <c r="BF50" s="279" t="s">
        <v>49</v>
      </c>
      <c r="BG50" s="279" t="s">
        <v>49</v>
      </c>
      <c r="BH50" s="279" t="s">
        <v>49</v>
      </c>
      <c r="BI50" s="279" t="s">
        <v>49</v>
      </c>
      <c r="BJ50" s="279" t="s">
        <v>49</v>
      </c>
      <c r="BK50" s="279" t="s">
        <v>49</v>
      </c>
      <c r="BL50" s="279" t="s">
        <v>49</v>
      </c>
      <c r="BM50" s="279" t="s">
        <v>49</v>
      </c>
      <c r="BN50" s="279">
        <v>1</v>
      </c>
      <c r="BO50" s="279">
        <f t="shared" si="22"/>
        <v>0</v>
      </c>
      <c r="BP50" s="279">
        <v>0</v>
      </c>
      <c r="BQ50" s="279">
        <v>0</v>
      </c>
      <c r="BR50" s="279">
        <v>0</v>
      </c>
      <c r="BS50" s="279">
        <v>0</v>
      </c>
      <c r="BT50" s="279">
        <v>0</v>
      </c>
      <c r="BU50" s="279">
        <v>0</v>
      </c>
      <c r="BV50" s="279">
        <v>0</v>
      </c>
      <c r="BW50" s="279">
        <v>0</v>
      </c>
      <c r="BX50" s="279">
        <v>0</v>
      </c>
      <c r="BY50" s="279">
        <v>0</v>
      </c>
      <c r="BZ50" s="279">
        <v>0</v>
      </c>
      <c r="CA50" s="279">
        <v>0</v>
      </c>
      <c r="CB50" s="279" t="s">
        <v>49</v>
      </c>
      <c r="CC50" s="279" t="s">
        <v>49</v>
      </c>
      <c r="CD50" s="279" t="s">
        <v>49</v>
      </c>
      <c r="CE50" s="279" t="s">
        <v>49</v>
      </c>
      <c r="CF50" s="279" t="s">
        <v>49</v>
      </c>
      <c r="CG50" s="279" t="s">
        <v>49</v>
      </c>
      <c r="CH50" s="279" t="s">
        <v>49</v>
      </c>
      <c r="CI50" s="279">
        <v>0</v>
      </c>
      <c r="CJ50" s="279">
        <f t="shared" si="23"/>
        <v>0</v>
      </c>
      <c r="CK50" s="279">
        <v>0</v>
      </c>
      <c r="CL50" s="279">
        <v>0</v>
      </c>
      <c r="CM50" s="279">
        <v>0</v>
      </c>
      <c r="CN50" s="279">
        <v>0</v>
      </c>
      <c r="CO50" s="279">
        <v>0</v>
      </c>
      <c r="CP50" s="279">
        <v>0</v>
      </c>
      <c r="CQ50" s="279">
        <v>0</v>
      </c>
      <c r="CR50" s="279">
        <v>0</v>
      </c>
      <c r="CS50" s="279">
        <v>0</v>
      </c>
      <c r="CT50" s="279">
        <v>0</v>
      </c>
      <c r="CU50" s="279">
        <v>0</v>
      </c>
      <c r="CV50" s="279">
        <v>0</v>
      </c>
      <c r="CW50" s="279" t="s">
        <v>49</v>
      </c>
      <c r="CX50" s="279" t="s">
        <v>49</v>
      </c>
      <c r="CY50" s="279" t="s">
        <v>49</v>
      </c>
      <c r="CZ50" s="279" t="s">
        <v>49</v>
      </c>
      <c r="DA50" s="279" t="s">
        <v>49</v>
      </c>
      <c r="DB50" s="279" t="s">
        <v>49</v>
      </c>
      <c r="DC50" s="279" t="s">
        <v>49</v>
      </c>
      <c r="DD50" s="279">
        <v>0</v>
      </c>
      <c r="DE50" s="279">
        <f t="shared" si="24"/>
        <v>0</v>
      </c>
      <c r="DF50" s="279">
        <v>0</v>
      </c>
      <c r="DG50" s="279">
        <v>0</v>
      </c>
      <c r="DH50" s="279">
        <v>0</v>
      </c>
      <c r="DI50" s="279">
        <v>0</v>
      </c>
      <c r="DJ50" s="279">
        <v>0</v>
      </c>
      <c r="DK50" s="279">
        <v>0</v>
      </c>
      <c r="DL50" s="279">
        <v>0</v>
      </c>
      <c r="DM50" s="279">
        <v>0</v>
      </c>
      <c r="DN50" s="279">
        <v>0</v>
      </c>
      <c r="DO50" s="279">
        <v>0</v>
      </c>
      <c r="DP50" s="279">
        <v>0</v>
      </c>
      <c r="DQ50" s="279">
        <v>0</v>
      </c>
      <c r="DR50" s="279" t="s">
        <v>49</v>
      </c>
      <c r="DS50" s="279" t="s">
        <v>49</v>
      </c>
      <c r="DT50" s="279">
        <v>0</v>
      </c>
      <c r="DU50" s="279" t="s">
        <v>49</v>
      </c>
      <c r="DV50" s="279" t="s">
        <v>49</v>
      </c>
      <c r="DW50" s="279" t="s">
        <v>49</v>
      </c>
      <c r="DX50" s="279" t="s">
        <v>49</v>
      </c>
      <c r="DY50" s="279">
        <v>0</v>
      </c>
      <c r="DZ50" s="279">
        <f t="shared" si="25"/>
        <v>0</v>
      </c>
      <c r="EA50" s="279">
        <v>0</v>
      </c>
      <c r="EB50" s="279">
        <v>0</v>
      </c>
      <c r="EC50" s="279">
        <v>0</v>
      </c>
      <c r="ED50" s="279">
        <v>0</v>
      </c>
      <c r="EE50" s="279">
        <v>0</v>
      </c>
      <c r="EF50" s="279">
        <v>0</v>
      </c>
      <c r="EG50" s="279">
        <v>0</v>
      </c>
      <c r="EH50" s="279">
        <v>0</v>
      </c>
      <c r="EI50" s="279">
        <v>0</v>
      </c>
      <c r="EJ50" s="279">
        <v>0</v>
      </c>
      <c r="EK50" s="279" t="s">
        <v>49</v>
      </c>
      <c r="EL50" s="279" t="s">
        <v>49</v>
      </c>
      <c r="EM50" s="279" t="s">
        <v>49</v>
      </c>
      <c r="EN50" s="279">
        <v>0</v>
      </c>
      <c r="EO50" s="279">
        <v>0</v>
      </c>
      <c r="EP50" s="279" t="s">
        <v>49</v>
      </c>
      <c r="EQ50" s="279" t="s">
        <v>49</v>
      </c>
      <c r="ER50" s="279" t="s">
        <v>49</v>
      </c>
      <c r="ES50" s="279">
        <v>0</v>
      </c>
      <c r="ET50" s="279">
        <v>0</v>
      </c>
      <c r="EU50" s="279">
        <f t="shared" si="26"/>
        <v>0</v>
      </c>
      <c r="EV50" s="279">
        <v>0</v>
      </c>
      <c r="EW50" s="279">
        <v>0</v>
      </c>
      <c r="EX50" s="279">
        <v>0</v>
      </c>
      <c r="EY50" s="279">
        <v>0</v>
      </c>
      <c r="EZ50" s="279">
        <v>0</v>
      </c>
      <c r="FA50" s="279">
        <v>0</v>
      </c>
      <c r="FB50" s="279">
        <v>0</v>
      </c>
      <c r="FC50" s="279">
        <v>0</v>
      </c>
      <c r="FD50" s="279">
        <v>0</v>
      </c>
      <c r="FE50" s="279">
        <v>0</v>
      </c>
      <c r="FF50" s="279">
        <v>0</v>
      </c>
      <c r="FG50" s="279">
        <v>0</v>
      </c>
      <c r="FH50" s="279" t="s">
        <v>49</v>
      </c>
      <c r="FI50" s="279" t="s">
        <v>49</v>
      </c>
      <c r="FJ50" s="279" t="s">
        <v>49</v>
      </c>
      <c r="FK50" s="279">
        <v>0</v>
      </c>
      <c r="FL50" s="279">
        <v>0</v>
      </c>
      <c r="FM50" s="279">
        <v>0</v>
      </c>
      <c r="FN50" s="279">
        <v>0</v>
      </c>
      <c r="FO50" s="279">
        <v>0</v>
      </c>
    </row>
    <row r="51" spans="1:171" s="275" customFormat="1" ht="12" customHeight="1">
      <c r="A51" s="270" t="s">
        <v>502</v>
      </c>
      <c r="B51" s="271" t="s">
        <v>590</v>
      </c>
      <c r="C51" s="270" t="s">
        <v>591</v>
      </c>
      <c r="D51" s="279">
        <f t="shared" si="28"/>
        <v>536</v>
      </c>
      <c r="E51" s="279">
        <f t="shared" si="29"/>
        <v>0</v>
      </c>
      <c r="F51" s="279">
        <f t="shared" si="30"/>
        <v>0</v>
      </c>
      <c r="G51" s="279">
        <f t="shared" si="31"/>
        <v>0</v>
      </c>
      <c r="H51" s="279">
        <f t="shared" si="32"/>
        <v>160</v>
      </c>
      <c r="I51" s="279">
        <f t="shared" si="33"/>
        <v>0</v>
      </c>
      <c r="J51" s="279">
        <f t="shared" si="34"/>
        <v>27</v>
      </c>
      <c r="K51" s="279">
        <f t="shared" si="35"/>
        <v>0</v>
      </c>
      <c r="L51" s="279">
        <f t="shared" si="36"/>
        <v>0</v>
      </c>
      <c r="M51" s="279">
        <f t="shared" si="37"/>
        <v>0</v>
      </c>
      <c r="N51" s="279">
        <f t="shared" si="38"/>
        <v>0</v>
      </c>
      <c r="O51" s="279">
        <f t="shared" si="39"/>
        <v>0</v>
      </c>
      <c r="P51" s="279">
        <f t="shared" si="40"/>
        <v>0</v>
      </c>
      <c r="Q51" s="279">
        <f t="shared" si="41"/>
        <v>349</v>
      </c>
      <c r="R51" s="279">
        <f t="shared" si="42"/>
        <v>0</v>
      </c>
      <c r="S51" s="279">
        <f t="shared" si="14"/>
        <v>0</v>
      </c>
      <c r="T51" s="279">
        <f t="shared" si="15"/>
        <v>0</v>
      </c>
      <c r="U51" s="279">
        <f t="shared" si="16"/>
        <v>0</v>
      </c>
      <c r="V51" s="279">
        <f t="shared" si="17"/>
        <v>0</v>
      </c>
      <c r="W51" s="279">
        <f t="shared" si="18"/>
        <v>0</v>
      </c>
      <c r="X51" s="279">
        <f t="shared" si="19"/>
        <v>0</v>
      </c>
      <c r="Y51" s="279">
        <f t="shared" si="20"/>
        <v>351</v>
      </c>
      <c r="Z51" s="279">
        <v>0</v>
      </c>
      <c r="AA51" s="279">
        <v>0</v>
      </c>
      <c r="AB51" s="279">
        <v>0</v>
      </c>
      <c r="AC51" s="279">
        <v>2</v>
      </c>
      <c r="AD51" s="279">
        <v>0</v>
      </c>
      <c r="AE51" s="279">
        <v>0</v>
      </c>
      <c r="AF51" s="279">
        <v>0</v>
      </c>
      <c r="AG51" s="279">
        <v>0</v>
      </c>
      <c r="AH51" s="279">
        <v>0</v>
      </c>
      <c r="AI51" s="279">
        <v>0</v>
      </c>
      <c r="AJ51" s="279" t="s">
        <v>49</v>
      </c>
      <c r="AK51" s="279" t="s">
        <v>49</v>
      </c>
      <c r="AL51" s="279">
        <v>349</v>
      </c>
      <c r="AM51" s="279" t="s">
        <v>49</v>
      </c>
      <c r="AN51" s="279" t="s">
        <v>49</v>
      </c>
      <c r="AO51" s="279">
        <v>0</v>
      </c>
      <c r="AP51" s="279" t="s">
        <v>49</v>
      </c>
      <c r="AQ51" s="279">
        <v>0</v>
      </c>
      <c r="AR51" s="279" t="s">
        <v>49</v>
      </c>
      <c r="AS51" s="279">
        <v>0</v>
      </c>
      <c r="AT51" s="279">
        <f t="shared" si="21"/>
        <v>121</v>
      </c>
      <c r="AU51" s="279">
        <v>0</v>
      </c>
      <c r="AV51" s="279">
        <v>0</v>
      </c>
      <c r="AW51" s="279">
        <v>0</v>
      </c>
      <c r="AX51" s="279">
        <v>121</v>
      </c>
      <c r="AY51" s="279">
        <v>0</v>
      </c>
      <c r="AZ51" s="279">
        <v>0</v>
      </c>
      <c r="BA51" s="279">
        <v>0</v>
      </c>
      <c r="BB51" s="279">
        <v>0</v>
      </c>
      <c r="BC51" s="279">
        <v>0</v>
      </c>
      <c r="BD51" s="279">
        <v>0</v>
      </c>
      <c r="BE51" s="279" t="s">
        <v>49</v>
      </c>
      <c r="BF51" s="279" t="s">
        <v>49</v>
      </c>
      <c r="BG51" s="279" t="s">
        <v>49</v>
      </c>
      <c r="BH51" s="279" t="s">
        <v>49</v>
      </c>
      <c r="BI51" s="279" t="s">
        <v>49</v>
      </c>
      <c r="BJ51" s="279" t="s">
        <v>49</v>
      </c>
      <c r="BK51" s="279" t="s">
        <v>49</v>
      </c>
      <c r="BL51" s="279" t="s">
        <v>49</v>
      </c>
      <c r="BM51" s="279" t="s">
        <v>49</v>
      </c>
      <c r="BN51" s="279">
        <v>0</v>
      </c>
      <c r="BO51" s="279">
        <f t="shared" si="22"/>
        <v>0</v>
      </c>
      <c r="BP51" s="279">
        <v>0</v>
      </c>
      <c r="BQ51" s="279">
        <v>0</v>
      </c>
      <c r="BR51" s="279">
        <v>0</v>
      </c>
      <c r="BS51" s="279">
        <v>0</v>
      </c>
      <c r="BT51" s="279">
        <v>0</v>
      </c>
      <c r="BU51" s="279">
        <v>0</v>
      </c>
      <c r="BV51" s="279">
        <v>0</v>
      </c>
      <c r="BW51" s="279">
        <v>0</v>
      </c>
      <c r="BX51" s="279">
        <v>0</v>
      </c>
      <c r="BY51" s="279">
        <v>0</v>
      </c>
      <c r="BZ51" s="279">
        <v>0</v>
      </c>
      <c r="CA51" s="279">
        <v>0</v>
      </c>
      <c r="CB51" s="279" t="s">
        <v>49</v>
      </c>
      <c r="CC51" s="279" t="s">
        <v>49</v>
      </c>
      <c r="CD51" s="279" t="s">
        <v>49</v>
      </c>
      <c r="CE51" s="279" t="s">
        <v>49</v>
      </c>
      <c r="CF51" s="279" t="s">
        <v>49</v>
      </c>
      <c r="CG51" s="279" t="s">
        <v>49</v>
      </c>
      <c r="CH51" s="279" t="s">
        <v>49</v>
      </c>
      <c r="CI51" s="279">
        <v>0</v>
      </c>
      <c r="CJ51" s="279">
        <f t="shared" si="23"/>
        <v>0</v>
      </c>
      <c r="CK51" s="279">
        <v>0</v>
      </c>
      <c r="CL51" s="279">
        <v>0</v>
      </c>
      <c r="CM51" s="279">
        <v>0</v>
      </c>
      <c r="CN51" s="279">
        <v>0</v>
      </c>
      <c r="CO51" s="279">
        <v>0</v>
      </c>
      <c r="CP51" s="279">
        <v>0</v>
      </c>
      <c r="CQ51" s="279">
        <v>0</v>
      </c>
      <c r="CR51" s="279">
        <v>0</v>
      </c>
      <c r="CS51" s="279">
        <v>0</v>
      </c>
      <c r="CT51" s="279">
        <v>0</v>
      </c>
      <c r="CU51" s="279">
        <v>0</v>
      </c>
      <c r="CV51" s="279">
        <v>0</v>
      </c>
      <c r="CW51" s="279" t="s">
        <v>49</v>
      </c>
      <c r="CX51" s="279" t="s">
        <v>49</v>
      </c>
      <c r="CY51" s="279" t="s">
        <v>49</v>
      </c>
      <c r="CZ51" s="279" t="s">
        <v>49</v>
      </c>
      <c r="DA51" s="279" t="s">
        <v>49</v>
      </c>
      <c r="DB51" s="279" t="s">
        <v>49</v>
      </c>
      <c r="DC51" s="279" t="s">
        <v>49</v>
      </c>
      <c r="DD51" s="279">
        <v>0</v>
      </c>
      <c r="DE51" s="279">
        <f t="shared" si="24"/>
        <v>0</v>
      </c>
      <c r="DF51" s="279">
        <v>0</v>
      </c>
      <c r="DG51" s="279">
        <v>0</v>
      </c>
      <c r="DH51" s="279">
        <v>0</v>
      </c>
      <c r="DI51" s="279">
        <v>0</v>
      </c>
      <c r="DJ51" s="279">
        <v>0</v>
      </c>
      <c r="DK51" s="279">
        <v>0</v>
      </c>
      <c r="DL51" s="279">
        <v>0</v>
      </c>
      <c r="DM51" s="279">
        <v>0</v>
      </c>
      <c r="DN51" s="279">
        <v>0</v>
      </c>
      <c r="DO51" s="279">
        <v>0</v>
      </c>
      <c r="DP51" s="279">
        <v>0</v>
      </c>
      <c r="DQ51" s="279">
        <v>0</v>
      </c>
      <c r="DR51" s="279" t="s">
        <v>49</v>
      </c>
      <c r="DS51" s="279" t="s">
        <v>49</v>
      </c>
      <c r="DT51" s="279">
        <v>0</v>
      </c>
      <c r="DU51" s="279" t="s">
        <v>49</v>
      </c>
      <c r="DV51" s="279" t="s">
        <v>49</v>
      </c>
      <c r="DW51" s="279" t="s">
        <v>49</v>
      </c>
      <c r="DX51" s="279" t="s">
        <v>49</v>
      </c>
      <c r="DY51" s="279">
        <v>0</v>
      </c>
      <c r="DZ51" s="279">
        <f t="shared" si="25"/>
        <v>0</v>
      </c>
      <c r="EA51" s="279">
        <v>0</v>
      </c>
      <c r="EB51" s="279">
        <v>0</v>
      </c>
      <c r="EC51" s="279">
        <v>0</v>
      </c>
      <c r="ED51" s="279">
        <v>0</v>
      </c>
      <c r="EE51" s="279">
        <v>0</v>
      </c>
      <c r="EF51" s="279">
        <v>0</v>
      </c>
      <c r="EG51" s="279">
        <v>0</v>
      </c>
      <c r="EH51" s="279">
        <v>0</v>
      </c>
      <c r="EI51" s="279">
        <v>0</v>
      </c>
      <c r="EJ51" s="279">
        <v>0</v>
      </c>
      <c r="EK51" s="279" t="s">
        <v>49</v>
      </c>
      <c r="EL51" s="279" t="s">
        <v>49</v>
      </c>
      <c r="EM51" s="279" t="s">
        <v>49</v>
      </c>
      <c r="EN51" s="279">
        <v>0</v>
      </c>
      <c r="EO51" s="279">
        <v>0</v>
      </c>
      <c r="EP51" s="279" t="s">
        <v>49</v>
      </c>
      <c r="EQ51" s="279" t="s">
        <v>49</v>
      </c>
      <c r="ER51" s="279" t="s">
        <v>49</v>
      </c>
      <c r="ES51" s="279">
        <v>0</v>
      </c>
      <c r="ET51" s="279">
        <v>0</v>
      </c>
      <c r="EU51" s="279">
        <f t="shared" si="26"/>
        <v>64</v>
      </c>
      <c r="EV51" s="279">
        <v>0</v>
      </c>
      <c r="EW51" s="279">
        <v>0</v>
      </c>
      <c r="EX51" s="279">
        <v>0</v>
      </c>
      <c r="EY51" s="279">
        <v>37</v>
      </c>
      <c r="EZ51" s="279">
        <v>0</v>
      </c>
      <c r="FA51" s="279">
        <v>27</v>
      </c>
      <c r="FB51" s="279">
        <v>0</v>
      </c>
      <c r="FC51" s="279">
        <v>0</v>
      </c>
      <c r="FD51" s="279">
        <v>0</v>
      </c>
      <c r="FE51" s="279">
        <v>0</v>
      </c>
      <c r="FF51" s="279">
        <v>0</v>
      </c>
      <c r="FG51" s="279">
        <v>0</v>
      </c>
      <c r="FH51" s="279" t="s">
        <v>49</v>
      </c>
      <c r="FI51" s="279" t="s">
        <v>49</v>
      </c>
      <c r="FJ51" s="279" t="s">
        <v>49</v>
      </c>
      <c r="FK51" s="279">
        <v>0</v>
      </c>
      <c r="FL51" s="279">
        <v>0</v>
      </c>
      <c r="FM51" s="279">
        <v>0</v>
      </c>
      <c r="FN51" s="279">
        <v>0</v>
      </c>
      <c r="FO51" s="279">
        <v>0</v>
      </c>
    </row>
  </sheetData>
  <sheetProtection/>
  <autoFilter ref="A6:FO51"/>
  <mergeCells count="171">
    <mergeCell ref="CA4:CA5"/>
    <mergeCell ref="BM4:BM5"/>
    <mergeCell ref="CJ4:CJ5"/>
    <mergeCell ref="AG4:AG5"/>
    <mergeCell ref="BB4:BB5"/>
    <mergeCell ref="BW4:BW5"/>
    <mergeCell ref="BF4:BF5"/>
    <mergeCell ref="BQ4:BQ5"/>
    <mergeCell ref="BR4:BR5"/>
    <mergeCell ref="BS4:BS5"/>
    <mergeCell ref="BE4:BE5"/>
    <mergeCell ref="BG4:BG5"/>
    <mergeCell ref="BC4:BC5"/>
    <mergeCell ref="BD4:BD5"/>
    <mergeCell ref="BT4:BT5"/>
    <mergeCell ref="BN4:BN5"/>
    <mergeCell ref="BP4:BP5"/>
    <mergeCell ref="BI4:BI5"/>
    <mergeCell ref="AS4:AS5"/>
    <mergeCell ref="AV4:AV5"/>
    <mergeCell ref="AW4:AW5"/>
    <mergeCell ref="BZ4:BZ5"/>
    <mergeCell ref="BO4:BO5"/>
    <mergeCell ref="BJ4:BJ5"/>
    <mergeCell ref="BV4:BV5"/>
    <mergeCell ref="BX4:BX5"/>
    <mergeCell ref="BY4:BY5"/>
    <mergeCell ref="BA4:BA5"/>
    <mergeCell ref="AJ4:AJ5"/>
    <mergeCell ref="CB4:CB5"/>
    <mergeCell ref="BU4:BU5"/>
    <mergeCell ref="BL4:BL5"/>
    <mergeCell ref="AX4:AX5"/>
    <mergeCell ref="AY4:AY5"/>
    <mergeCell ref="AZ4:AZ5"/>
    <mergeCell ref="AO4:AO5"/>
    <mergeCell ref="AQ4:AQ5"/>
    <mergeCell ref="AR4:AR5"/>
    <mergeCell ref="G3:G5"/>
    <mergeCell ref="H3:H5"/>
    <mergeCell ref="O3:O5"/>
    <mergeCell ref="P3:P5"/>
    <mergeCell ref="L3:L5"/>
    <mergeCell ref="K3:K5"/>
    <mergeCell ref="M3:M5"/>
    <mergeCell ref="N3:N5"/>
    <mergeCell ref="E3:E5"/>
    <mergeCell ref="F3:F5"/>
    <mergeCell ref="AB4:AB5"/>
    <mergeCell ref="A2:A6"/>
    <mergeCell ref="B2:B6"/>
    <mergeCell ref="C2:C6"/>
    <mergeCell ref="Z4:Z5"/>
    <mergeCell ref="D3:D5"/>
    <mergeCell ref="I3:I5"/>
    <mergeCell ref="J3:J5"/>
    <mergeCell ref="Q3:Q5"/>
    <mergeCell ref="S3:S5"/>
    <mergeCell ref="R3:R5"/>
    <mergeCell ref="U3:U5"/>
    <mergeCell ref="T3:T5"/>
    <mergeCell ref="AU4:AU5"/>
    <mergeCell ref="AT4:AT5"/>
    <mergeCell ref="AL4:AL5"/>
    <mergeCell ref="AN4:AN5"/>
    <mergeCell ref="AA4:AA5"/>
    <mergeCell ref="AK4:AK5"/>
    <mergeCell ref="AE4:AE5"/>
    <mergeCell ref="AC4:AC5"/>
    <mergeCell ref="AD4:AD5"/>
    <mergeCell ref="W3:W5"/>
    <mergeCell ref="X3:X5"/>
    <mergeCell ref="V3:V5"/>
    <mergeCell ref="CE4:CE5"/>
    <mergeCell ref="BH4:BH5"/>
    <mergeCell ref="Y4:Y5"/>
    <mergeCell ref="AM4:AM5"/>
    <mergeCell ref="AF4:AF5"/>
    <mergeCell ref="AH4:AH5"/>
    <mergeCell ref="AI4:AI5"/>
    <mergeCell ref="CM4:CM5"/>
    <mergeCell ref="DF4:DF5"/>
    <mergeCell ref="CD4:CD5"/>
    <mergeCell ref="CG4:CG5"/>
    <mergeCell ref="CH4:CH5"/>
    <mergeCell ref="CL4:CL5"/>
    <mergeCell ref="DE4:DE5"/>
    <mergeCell ref="CN4:CN5"/>
    <mergeCell ref="CO4:CO5"/>
    <mergeCell ref="CP4:CP5"/>
    <mergeCell ref="DT4:DT5"/>
    <mergeCell ref="DO4:DO5"/>
    <mergeCell ref="CU4:CU5"/>
    <mergeCell ref="CW4:CW5"/>
    <mergeCell ref="CY4:CY5"/>
    <mergeCell ref="CZ4:CZ5"/>
    <mergeCell ref="CQ4:CQ5"/>
    <mergeCell ref="CS4:CS5"/>
    <mergeCell ref="CR4:CR5"/>
    <mergeCell ref="DD4:DD5"/>
    <mergeCell ref="DU4:DU5"/>
    <mergeCell ref="DW4:DW5"/>
    <mergeCell ref="DX4:DX5"/>
    <mergeCell ref="EJ4:EJ5"/>
    <mergeCell ref="ED4:ED5"/>
    <mergeCell ref="DC4:DC5"/>
    <mergeCell ref="DM4:DM5"/>
    <mergeCell ref="DH4:DH5"/>
    <mergeCell ref="EK4:EK5"/>
    <mergeCell ref="DY4:DY5"/>
    <mergeCell ref="DV4:DV5"/>
    <mergeCell ref="DG4:DG5"/>
    <mergeCell ref="DZ4:DZ5"/>
    <mergeCell ref="EC4:EC5"/>
    <mergeCell ref="DR4:DR5"/>
    <mergeCell ref="EA4:EA5"/>
    <mergeCell ref="EI4:EI5"/>
    <mergeCell ref="EH4:EH5"/>
    <mergeCell ref="CC4:CC5"/>
    <mergeCell ref="CX4:CX5"/>
    <mergeCell ref="DS4:DS5"/>
    <mergeCell ref="DP4:DP5"/>
    <mergeCell ref="DQ4:DQ5"/>
    <mergeCell ref="DJ4:DJ5"/>
    <mergeCell ref="DB4:DB5"/>
    <mergeCell ref="FA4:FA5"/>
    <mergeCell ref="FB4:FB5"/>
    <mergeCell ref="EV4:EV5"/>
    <mergeCell ref="EB4:EB5"/>
    <mergeCell ref="EF4:EF5"/>
    <mergeCell ref="EG4:EG5"/>
    <mergeCell ref="EE4:EE5"/>
    <mergeCell ref="ET4:ET5"/>
    <mergeCell ref="EP4:EP5"/>
    <mergeCell ref="ER4:ER5"/>
    <mergeCell ref="DK4:DK5"/>
    <mergeCell ref="DL4:DL5"/>
    <mergeCell ref="DN4:DN5"/>
    <mergeCell ref="DI4:DI5"/>
    <mergeCell ref="EL4:EL5"/>
    <mergeCell ref="EM4:EM5"/>
    <mergeCell ref="EO4:EO5"/>
    <mergeCell ref="ES4:ES5"/>
    <mergeCell ref="EQ4:EQ5"/>
    <mergeCell ref="FG4:FG5"/>
    <mergeCell ref="EN4:EN5"/>
    <mergeCell ref="EW4:EW5"/>
    <mergeCell ref="EX4:EX5"/>
    <mergeCell ref="FE4:FE5"/>
    <mergeCell ref="FC4:FC5"/>
    <mergeCell ref="EY4:EY5"/>
    <mergeCell ref="EU4:EU5"/>
    <mergeCell ref="FD4:FD5"/>
    <mergeCell ref="FF4:FF5"/>
    <mergeCell ref="FI4:FI5"/>
    <mergeCell ref="FO4:FO5"/>
    <mergeCell ref="FJ4:FJ5"/>
    <mergeCell ref="FK4:FK5"/>
    <mergeCell ref="FM4:FM5"/>
    <mergeCell ref="FN4:FN5"/>
    <mergeCell ref="FL4:FL5"/>
    <mergeCell ref="FH4:FH5"/>
    <mergeCell ref="AP4:AP5"/>
    <mergeCell ref="BK4:BK5"/>
    <mergeCell ref="CF4:CF5"/>
    <mergeCell ref="DA4:DA5"/>
    <mergeCell ref="CT4:CT5"/>
    <mergeCell ref="CV4:CV5"/>
    <mergeCell ref="CI4:CI5"/>
    <mergeCell ref="CK4:CK5"/>
    <mergeCell ref="EZ4:EZ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Y5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181" customWidth="1"/>
    <col min="2" max="2" width="8.69921875" style="170" customWidth="1"/>
    <col min="3" max="3" width="12.59765625" style="181" customWidth="1"/>
    <col min="4" max="103" width="10" style="203" customWidth="1"/>
    <col min="104" max="16384" width="9" style="283" customWidth="1"/>
  </cols>
  <sheetData>
    <row r="1" spans="1:3" ht="17.25">
      <c r="A1" s="253" t="s">
        <v>63</v>
      </c>
      <c r="B1" s="169"/>
      <c r="C1" s="179"/>
    </row>
    <row r="2" spans="1:103" ht="25.5" customHeight="1">
      <c r="A2" s="322" t="s">
        <v>4</v>
      </c>
      <c r="B2" s="344" t="s">
        <v>5</v>
      </c>
      <c r="C2" s="322" t="s">
        <v>6</v>
      </c>
      <c r="D2" s="209" t="s">
        <v>64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8"/>
      <c r="P2" s="209" t="s">
        <v>65</v>
      </c>
      <c r="Q2" s="205"/>
      <c r="R2" s="205"/>
      <c r="S2" s="205"/>
      <c r="T2" s="205"/>
      <c r="U2" s="205"/>
      <c r="V2" s="205"/>
      <c r="W2" s="205"/>
      <c r="X2" s="209" t="s">
        <v>66</v>
      </c>
      <c r="Y2" s="206"/>
      <c r="Z2" s="206"/>
      <c r="AA2" s="206"/>
      <c r="AB2" s="206"/>
      <c r="AC2" s="206"/>
      <c r="AD2" s="206"/>
      <c r="AE2" s="236"/>
      <c r="AF2" s="209" t="s">
        <v>67</v>
      </c>
      <c r="AG2" s="206"/>
      <c r="AH2" s="206"/>
      <c r="AI2" s="206"/>
      <c r="AJ2" s="206"/>
      <c r="AK2" s="206"/>
      <c r="AL2" s="206"/>
      <c r="AM2" s="236"/>
      <c r="AN2" s="209" t="s">
        <v>68</v>
      </c>
      <c r="AO2" s="206"/>
      <c r="AP2" s="206"/>
      <c r="AQ2" s="206"/>
      <c r="AR2" s="206"/>
      <c r="AS2" s="206"/>
      <c r="AT2" s="206"/>
      <c r="AU2" s="236"/>
      <c r="AV2" s="209" t="s">
        <v>69</v>
      </c>
      <c r="AW2" s="206"/>
      <c r="AX2" s="206"/>
      <c r="AY2" s="206"/>
      <c r="AZ2" s="206"/>
      <c r="BA2" s="206"/>
      <c r="BB2" s="206"/>
      <c r="BC2" s="236"/>
      <c r="BD2" s="209" t="s">
        <v>70</v>
      </c>
      <c r="BE2" s="206"/>
      <c r="BF2" s="206"/>
      <c r="BG2" s="206"/>
      <c r="BH2" s="206"/>
      <c r="BI2" s="206"/>
      <c r="BJ2" s="206"/>
      <c r="BK2" s="236"/>
      <c r="BL2" s="209" t="s">
        <v>71</v>
      </c>
      <c r="BM2" s="206"/>
      <c r="BN2" s="206"/>
      <c r="BO2" s="206"/>
      <c r="BP2" s="206"/>
      <c r="BQ2" s="206"/>
      <c r="BR2" s="206"/>
      <c r="BS2" s="236"/>
      <c r="BT2" s="209" t="s">
        <v>72</v>
      </c>
      <c r="BU2" s="210"/>
      <c r="BV2" s="210"/>
      <c r="BW2" s="210"/>
      <c r="BX2" s="210"/>
      <c r="BY2" s="210"/>
      <c r="BZ2" s="210"/>
      <c r="CA2" s="249"/>
      <c r="CB2" s="341" t="s">
        <v>73</v>
      </c>
      <c r="CC2" s="342"/>
      <c r="CD2" s="342"/>
      <c r="CE2" s="342"/>
      <c r="CF2" s="342"/>
      <c r="CG2" s="342"/>
      <c r="CH2" s="342"/>
      <c r="CI2" s="342"/>
      <c r="CJ2" s="209" t="s">
        <v>74</v>
      </c>
      <c r="CK2" s="210"/>
      <c r="CL2" s="210"/>
      <c r="CM2" s="210"/>
      <c r="CN2" s="210"/>
      <c r="CO2" s="210"/>
      <c r="CP2" s="210"/>
      <c r="CQ2" s="249"/>
      <c r="CR2" s="209" t="s">
        <v>75</v>
      </c>
      <c r="CS2" s="210"/>
      <c r="CT2" s="210"/>
      <c r="CU2" s="210"/>
      <c r="CV2" s="210"/>
      <c r="CW2" s="210"/>
      <c r="CX2" s="210"/>
      <c r="CY2" s="249"/>
    </row>
    <row r="3" spans="1:103" ht="25.5" customHeight="1">
      <c r="A3" s="323"/>
      <c r="B3" s="345"/>
      <c r="C3" s="325"/>
      <c r="D3" s="338" t="s">
        <v>21</v>
      </c>
      <c r="E3" s="337" t="s">
        <v>29</v>
      </c>
      <c r="F3" s="341" t="s">
        <v>76</v>
      </c>
      <c r="G3" s="342"/>
      <c r="H3" s="342"/>
      <c r="I3" s="342"/>
      <c r="J3" s="342"/>
      <c r="K3" s="342"/>
      <c r="L3" s="342"/>
      <c r="M3" s="343"/>
      <c r="N3" s="339" t="s">
        <v>77</v>
      </c>
      <c r="O3" s="339" t="s">
        <v>78</v>
      </c>
      <c r="P3" s="338" t="s">
        <v>21</v>
      </c>
      <c r="Q3" s="337" t="s">
        <v>79</v>
      </c>
      <c r="R3" s="337" t="s">
        <v>448</v>
      </c>
      <c r="S3" s="337" t="s">
        <v>449</v>
      </c>
      <c r="T3" s="337" t="s">
        <v>450</v>
      </c>
      <c r="U3" s="337" t="s">
        <v>451</v>
      </c>
      <c r="V3" s="337" t="s">
        <v>471</v>
      </c>
      <c r="W3" s="337" t="s">
        <v>453</v>
      </c>
      <c r="X3" s="338" t="s">
        <v>21</v>
      </c>
      <c r="Y3" s="337" t="s">
        <v>79</v>
      </c>
      <c r="Z3" s="337" t="s">
        <v>448</v>
      </c>
      <c r="AA3" s="337" t="s">
        <v>449</v>
      </c>
      <c r="AB3" s="337" t="s">
        <v>450</v>
      </c>
      <c r="AC3" s="337" t="s">
        <v>451</v>
      </c>
      <c r="AD3" s="337" t="s">
        <v>471</v>
      </c>
      <c r="AE3" s="337" t="s">
        <v>453</v>
      </c>
      <c r="AF3" s="338" t="s">
        <v>21</v>
      </c>
      <c r="AG3" s="337" t="s">
        <v>79</v>
      </c>
      <c r="AH3" s="337" t="s">
        <v>448</v>
      </c>
      <c r="AI3" s="337" t="s">
        <v>449</v>
      </c>
      <c r="AJ3" s="337" t="s">
        <v>450</v>
      </c>
      <c r="AK3" s="337" t="s">
        <v>451</v>
      </c>
      <c r="AL3" s="337" t="s">
        <v>471</v>
      </c>
      <c r="AM3" s="337" t="s">
        <v>453</v>
      </c>
      <c r="AN3" s="338" t="s">
        <v>21</v>
      </c>
      <c r="AO3" s="337" t="s">
        <v>79</v>
      </c>
      <c r="AP3" s="337" t="s">
        <v>448</v>
      </c>
      <c r="AQ3" s="337" t="s">
        <v>449</v>
      </c>
      <c r="AR3" s="337" t="s">
        <v>450</v>
      </c>
      <c r="AS3" s="337" t="s">
        <v>451</v>
      </c>
      <c r="AT3" s="337" t="s">
        <v>471</v>
      </c>
      <c r="AU3" s="337" t="s">
        <v>453</v>
      </c>
      <c r="AV3" s="338" t="s">
        <v>21</v>
      </c>
      <c r="AW3" s="337" t="s">
        <v>79</v>
      </c>
      <c r="AX3" s="337" t="s">
        <v>448</v>
      </c>
      <c r="AY3" s="337" t="s">
        <v>449</v>
      </c>
      <c r="AZ3" s="337" t="s">
        <v>450</v>
      </c>
      <c r="BA3" s="337" t="s">
        <v>451</v>
      </c>
      <c r="BB3" s="337" t="s">
        <v>471</v>
      </c>
      <c r="BC3" s="337" t="s">
        <v>453</v>
      </c>
      <c r="BD3" s="338" t="s">
        <v>21</v>
      </c>
      <c r="BE3" s="337" t="s">
        <v>79</v>
      </c>
      <c r="BF3" s="337" t="s">
        <v>448</v>
      </c>
      <c r="BG3" s="337" t="s">
        <v>449</v>
      </c>
      <c r="BH3" s="337" t="s">
        <v>450</v>
      </c>
      <c r="BI3" s="337" t="s">
        <v>451</v>
      </c>
      <c r="BJ3" s="337" t="s">
        <v>471</v>
      </c>
      <c r="BK3" s="337" t="s">
        <v>453</v>
      </c>
      <c r="BL3" s="338" t="s">
        <v>21</v>
      </c>
      <c r="BM3" s="337" t="s">
        <v>79</v>
      </c>
      <c r="BN3" s="337" t="s">
        <v>448</v>
      </c>
      <c r="BO3" s="337" t="s">
        <v>449</v>
      </c>
      <c r="BP3" s="337" t="s">
        <v>450</v>
      </c>
      <c r="BQ3" s="337" t="s">
        <v>451</v>
      </c>
      <c r="BR3" s="337" t="s">
        <v>471</v>
      </c>
      <c r="BS3" s="337" t="s">
        <v>453</v>
      </c>
      <c r="BT3" s="338" t="s">
        <v>21</v>
      </c>
      <c r="BU3" s="337" t="s">
        <v>79</v>
      </c>
      <c r="BV3" s="337" t="s">
        <v>448</v>
      </c>
      <c r="BW3" s="337" t="s">
        <v>449</v>
      </c>
      <c r="BX3" s="337" t="s">
        <v>450</v>
      </c>
      <c r="BY3" s="337" t="s">
        <v>451</v>
      </c>
      <c r="BZ3" s="337" t="s">
        <v>471</v>
      </c>
      <c r="CA3" s="337" t="s">
        <v>453</v>
      </c>
      <c r="CB3" s="338" t="s">
        <v>21</v>
      </c>
      <c r="CC3" s="337" t="s">
        <v>79</v>
      </c>
      <c r="CD3" s="337" t="s">
        <v>448</v>
      </c>
      <c r="CE3" s="337" t="s">
        <v>449</v>
      </c>
      <c r="CF3" s="337" t="s">
        <v>450</v>
      </c>
      <c r="CG3" s="337" t="s">
        <v>451</v>
      </c>
      <c r="CH3" s="337" t="s">
        <v>471</v>
      </c>
      <c r="CI3" s="337" t="s">
        <v>453</v>
      </c>
      <c r="CJ3" s="338" t="s">
        <v>21</v>
      </c>
      <c r="CK3" s="337" t="s">
        <v>79</v>
      </c>
      <c r="CL3" s="337" t="s">
        <v>448</v>
      </c>
      <c r="CM3" s="337" t="s">
        <v>449</v>
      </c>
      <c r="CN3" s="337" t="s">
        <v>450</v>
      </c>
      <c r="CO3" s="337" t="s">
        <v>451</v>
      </c>
      <c r="CP3" s="337" t="s">
        <v>471</v>
      </c>
      <c r="CQ3" s="337" t="s">
        <v>453</v>
      </c>
      <c r="CR3" s="338" t="s">
        <v>21</v>
      </c>
      <c r="CS3" s="337" t="s">
        <v>79</v>
      </c>
      <c r="CT3" s="337" t="s">
        <v>448</v>
      </c>
      <c r="CU3" s="337" t="s">
        <v>449</v>
      </c>
      <c r="CV3" s="337" t="s">
        <v>450</v>
      </c>
      <c r="CW3" s="337" t="s">
        <v>451</v>
      </c>
      <c r="CX3" s="337" t="s">
        <v>471</v>
      </c>
      <c r="CY3" s="337" t="s">
        <v>453</v>
      </c>
    </row>
    <row r="4" spans="1:103" ht="25.5" customHeight="1">
      <c r="A4" s="323"/>
      <c r="B4" s="345"/>
      <c r="C4" s="325"/>
      <c r="D4" s="338"/>
      <c r="E4" s="338"/>
      <c r="F4" s="338" t="s">
        <v>21</v>
      </c>
      <c r="G4" s="339" t="s">
        <v>80</v>
      </c>
      <c r="H4" s="339" t="s">
        <v>31</v>
      </c>
      <c r="I4" s="339" t="s">
        <v>32</v>
      </c>
      <c r="J4" s="339" t="s">
        <v>33</v>
      </c>
      <c r="K4" s="339" t="s">
        <v>34</v>
      </c>
      <c r="L4" s="339" t="s">
        <v>35</v>
      </c>
      <c r="M4" s="339" t="s">
        <v>81</v>
      </c>
      <c r="N4" s="340"/>
      <c r="O4" s="340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</row>
    <row r="5" spans="1:103" ht="25.5" customHeight="1">
      <c r="A5" s="323"/>
      <c r="B5" s="345"/>
      <c r="C5" s="325"/>
      <c r="D5" s="207"/>
      <c r="E5" s="338"/>
      <c r="F5" s="338"/>
      <c r="G5" s="340"/>
      <c r="H5" s="340"/>
      <c r="I5" s="340"/>
      <c r="J5" s="340"/>
      <c r="K5" s="340"/>
      <c r="L5" s="340"/>
      <c r="M5" s="340"/>
      <c r="N5" s="340"/>
      <c r="O5" s="340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</row>
    <row r="6" spans="1:103" s="288" customFormat="1" ht="13.5">
      <c r="A6" s="323"/>
      <c r="B6" s="346"/>
      <c r="C6" s="325"/>
      <c r="D6" s="211" t="s">
        <v>42</v>
      </c>
      <c r="E6" s="211" t="s">
        <v>42</v>
      </c>
      <c r="F6" s="211" t="s">
        <v>42</v>
      </c>
      <c r="G6" s="211" t="s">
        <v>42</v>
      </c>
      <c r="H6" s="211" t="s">
        <v>42</v>
      </c>
      <c r="I6" s="211" t="s">
        <v>42</v>
      </c>
      <c r="J6" s="211" t="s">
        <v>42</v>
      </c>
      <c r="K6" s="211" t="s">
        <v>42</v>
      </c>
      <c r="L6" s="211" t="s">
        <v>42</v>
      </c>
      <c r="M6" s="211" t="s">
        <v>42</v>
      </c>
      <c r="N6" s="211" t="s">
        <v>42</v>
      </c>
      <c r="O6" s="211" t="s">
        <v>42</v>
      </c>
      <c r="P6" s="211" t="s">
        <v>42</v>
      </c>
      <c r="Q6" s="211" t="s">
        <v>42</v>
      </c>
      <c r="R6" s="211" t="s">
        <v>42</v>
      </c>
      <c r="S6" s="211" t="s">
        <v>42</v>
      </c>
      <c r="T6" s="211" t="s">
        <v>42</v>
      </c>
      <c r="U6" s="211" t="s">
        <v>42</v>
      </c>
      <c r="V6" s="211" t="s">
        <v>42</v>
      </c>
      <c r="W6" s="211" t="s">
        <v>42</v>
      </c>
      <c r="X6" s="211" t="s">
        <v>42</v>
      </c>
      <c r="Y6" s="211" t="s">
        <v>42</v>
      </c>
      <c r="Z6" s="211" t="s">
        <v>42</v>
      </c>
      <c r="AA6" s="211" t="s">
        <v>42</v>
      </c>
      <c r="AB6" s="211" t="s">
        <v>42</v>
      </c>
      <c r="AC6" s="211" t="s">
        <v>42</v>
      </c>
      <c r="AD6" s="211" t="s">
        <v>42</v>
      </c>
      <c r="AE6" s="211" t="s">
        <v>42</v>
      </c>
      <c r="AF6" s="211" t="s">
        <v>42</v>
      </c>
      <c r="AG6" s="211" t="s">
        <v>42</v>
      </c>
      <c r="AH6" s="211" t="s">
        <v>42</v>
      </c>
      <c r="AI6" s="211" t="s">
        <v>42</v>
      </c>
      <c r="AJ6" s="211" t="s">
        <v>42</v>
      </c>
      <c r="AK6" s="211" t="s">
        <v>42</v>
      </c>
      <c r="AL6" s="211" t="s">
        <v>42</v>
      </c>
      <c r="AM6" s="211" t="s">
        <v>42</v>
      </c>
      <c r="AN6" s="211" t="s">
        <v>42</v>
      </c>
      <c r="AO6" s="211" t="s">
        <v>42</v>
      </c>
      <c r="AP6" s="211" t="s">
        <v>42</v>
      </c>
      <c r="AQ6" s="211" t="s">
        <v>42</v>
      </c>
      <c r="AR6" s="211" t="s">
        <v>42</v>
      </c>
      <c r="AS6" s="211" t="s">
        <v>42</v>
      </c>
      <c r="AT6" s="211" t="s">
        <v>42</v>
      </c>
      <c r="AU6" s="211" t="s">
        <v>42</v>
      </c>
      <c r="AV6" s="211" t="s">
        <v>42</v>
      </c>
      <c r="AW6" s="211" t="s">
        <v>42</v>
      </c>
      <c r="AX6" s="211" t="s">
        <v>42</v>
      </c>
      <c r="AY6" s="211" t="s">
        <v>42</v>
      </c>
      <c r="AZ6" s="211" t="s">
        <v>42</v>
      </c>
      <c r="BA6" s="211" t="s">
        <v>42</v>
      </c>
      <c r="BB6" s="211" t="s">
        <v>42</v>
      </c>
      <c r="BC6" s="211" t="s">
        <v>42</v>
      </c>
      <c r="BD6" s="211" t="s">
        <v>42</v>
      </c>
      <c r="BE6" s="211" t="s">
        <v>42</v>
      </c>
      <c r="BF6" s="211" t="s">
        <v>42</v>
      </c>
      <c r="BG6" s="211" t="s">
        <v>42</v>
      </c>
      <c r="BH6" s="211" t="s">
        <v>42</v>
      </c>
      <c r="BI6" s="211" t="s">
        <v>42</v>
      </c>
      <c r="BJ6" s="211" t="s">
        <v>42</v>
      </c>
      <c r="BK6" s="211" t="s">
        <v>42</v>
      </c>
      <c r="BL6" s="211" t="s">
        <v>42</v>
      </c>
      <c r="BM6" s="211" t="s">
        <v>42</v>
      </c>
      <c r="BN6" s="211" t="s">
        <v>42</v>
      </c>
      <c r="BO6" s="211" t="s">
        <v>42</v>
      </c>
      <c r="BP6" s="211" t="s">
        <v>42</v>
      </c>
      <c r="BQ6" s="211" t="s">
        <v>42</v>
      </c>
      <c r="BR6" s="211" t="s">
        <v>42</v>
      </c>
      <c r="BS6" s="211" t="s">
        <v>42</v>
      </c>
      <c r="BT6" s="211" t="s">
        <v>42</v>
      </c>
      <c r="BU6" s="211" t="s">
        <v>42</v>
      </c>
      <c r="BV6" s="211" t="s">
        <v>42</v>
      </c>
      <c r="BW6" s="211" t="s">
        <v>42</v>
      </c>
      <c r="BX6" s="211" t="s">
        <v>42</v>
      </c>
      <c r="BY6" s="211" t="s">
        <v>42</v>
      </c>
      <c r="BZ6" s="211" t="s">
        <v>42</v>
      </c>
      <c r="CA6" s="211" t="s">
        <v>42</v>
      </c>
      <c r="CB6" s="211" t="s">
        <v>42</v>
      </c>
      <c r="CC6" s="211" t="s">
        <v>42</v>
      </c>
      <c r="CD6" s="211" t="s">
        <v>42</v>
      </c>
      <c r="CE6" s="211" t="s">
        <v>42</v>
      </c>
      <c r="CF6" s="211" t="s">
        <v>42</v>
      </c>
      <c r="CG6" s="211" t="s">
        <v>42</v>
      </c>
      <c r="CH6" s="211" t="s">
        <v>42</v>
      </c>
      <c r="CI6" s="211" t="s">
        <v>42</v>
      </c>
      <c r="CJ6" s="211" t="s">
        <v>42</v>
      </c>
      <c r="CK6" s="211" t="s">
        <v>42</v>
      </c>
      <c r="CL6" s="211" t="s">
        <v>42</v>
      </c>
      <c r="CM6" s="211" t="s">
        <v>42</v>
      </c>
      <c r="CN6" s="211" t="s">
        <v>42</v>
      </c>
      <c r="CO6" s="211" t="s">
        <v>42</v>
      </c>
      <c r="CP6" s="211" t="s">
        <v>42</v>
      </c>
      <c r="CQ6" s="211" t="s">
        <v>42</v>
      </c>
      <c r="CR6" s="211" t="s">
        <v>42</v>
      </c>
      <c r="CS6" s="211" t="s">
        <v>42</v>
      </c>
      <c r="CT6" s="211" t="s">
        <v>42</v>
      </c>
      <c r="CU6" s="211" t="s">
        <v>42</v>
      </c>
      <c r="CV6" s="211" t="s">
        <v>42</v>
      </c>
      <c r="CW6" s="211" t="s">
        <v>42</v>
      </c>
      <c r="CX6" s="211" t="s">
        <v>42</v>
      </c>
      <c r="CY6" s="211" t="s">
        <v>42</v>
      </c>
    </row>
    <row r="7" spans="1:103" s="275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0</v>
      </c>
      <c r="E7" s="388">
        <f>SUM(E8:E186)</f>
        <v>0</v>
      </c>
      <c r="F7" s="388">
        <f>SUM(F8:F186)</f>
        <v>0</v>
      </c>
      <c r="G7" s="388">
        <f>SUM(G8:G186)</f>
        <v>0</v>
      </c>
      <c r="H7" s="388">
        <f>SUM(H8:H186)</f>
        <v>0</v>
      </c>
      <c r="I7" s="388">
        <f>SUM(I8:I186)</f>
        <v>0</v>
      </c>
      <c r="J7" s="388">
        <f>SUM(J8:J186)</f>
        <v>0</v>
      </c>
      <c r="K7" s="388">
        <f>SUM(K8:K186)</f>
        <v>0</v>
      </c>
      <c r="L7" s="388">
        <f>SUM(L8:L186)</f>
        <v>0</v>
      </c>
      <c r="M7" s="388">
        <f>SUM(M8:M186)</f>
        <v>0</v>
      </c>
      <c r="N7" s="388">
        <f>SUM(N8:N186)</f>
        <v>0</v>
      </c>
      <c r="O7" s="388">
        <f>SUM(O8:O186)</f>
        <v>0</v>
      </c>
      <c r="P7" s="388">
        <f>SUM(P8:P186)</f>
        <v>0</v>
      </c>
      <c r="Q7" s="388">
        <f>SUM(Q8:Q186)</f>
        <v>0</v>
      </c>
      <c r="R7" s="388">
        <f>SUM(R8:R186)</f>
        <v>0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0</v>
      </c>
      <c r="Y7" s="388">
        <f>SUM(Y8:Y186)</f>
        <v>0</v>
      </c>
      <c r="Z7" s="388">
        <f>SUM(Z8:Z186)</f>
        <v>0</v>
      </c>
      <c r="AA7" s="388">
        <f>SUM(AA8:AA186)</f>
        <v>0</v>
      </c>
      <c r="AB7" s="388">
        <f>SUM(AB8:AB186)</f>
        <v>0</v>
      </c>
      <c r="AC7" s="388">
        <f>SUM(AC8:AC186)</f>
        <v>0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</row>
    <row r="8" spans="1:103" s="275" customFormat="1" ht="12" customHeight="1">
      <c r="A8" s="270" t="s">
        <v>502</v>
      </c>
      <c r="B8" s="271" t="s">
        <v>504</v>
      </c>
      <c r="C8" s="270" t="s">
        <v>505</v>
      </c>
      <c r="D8" s="277">
        <f aca="true" t="shared" si="0" ref="D8:D51">SUM(E8,F8,N8,O8)</f>
        <v>0</v>
      </c>
      <c r="E8" s="277">
        <f aca="true" t="shared" si="1" ref="E8:E51">X8</f>
        <v>0</v>
      </c>
      <c r="F8" s="277">
        <f aca="true" t="shared" si="2" ref="F8:F51">SUM(G8:M8)</f>
        <v>0</v>
      </c>
      <c r="G8" s="277">
        <f aca="true" t="shared" si="3" ref="G8:G51">AF8</f>
        <v>0</v>
      </c>
      <c r="H8" s="277">
        <f aca="true" t="shared" si="4" ref="H8:H51">AN8</f>
        <v>0</v>
      </c>
      <c r="I8" s="277">
        <f aca="true" t="shared" si="5" ref="I8:I51">AV8</f>
        <v>0</v>
      </c>
      <c r="J8" s="277">
        <f aca="true" t="shared" si="6" ref="J8:J51">BD8</f>
        <v>0</v>
      </c>
      <c r="K8" s="277">
        <f aca="true" t="shared" si="7" ref="K8:K51">BL8</f>
        <v>0</v>
      </c>
      <c r="L8" s="277">
        <f aca="true" t="shared" si="8" ref="L8:L51">BT8</f>
        <v>0</v>
      </c>
      <c r="M8" s="277">
        <f aca="true" t="shared" si="9" ref="M8:M51">CB8</f>
        <v>0</v>
      </c>
      <c r="N8" s="277">
        <f aca="true" t="shared" si="10" ref="N8:N51">CJ8</f>
        <v>0</v>
      </c>
      <c r="O8" s="277">
        <f aca="true" t="shared" si="11" ref="O8:O51">CR8</f>
        <v>0</v>
      </c>
      <c r="P8" s="277">
        <f aca="true" t="shared" si="12" ref="P8:P51">SUM(Q8:W8)</f>
        <v>0</v>
      </c>
      <c r="Q8" s="277">
        <f aca="true" t="shared" si="13" ref="Q8:W44">SUM(Y8,AG8,AO8,AW8,BE8,BM8,BU8,CC8,CK8,CS8)</f>
        <v>0</v>
      </c>
      <c r="R8" s="277">
        <f t="shared" si="13"/>
        <v>0</v>
      </c>
      <c r="S8" s="277">
        <f t="shared" si="13"/>
        <v>0</v>
      </c>
      <c r="T8" s="277">
        <f t="shared" si="13"/>
        <v>0</v>
      </c>
      <c r="U8" s="277">
        <f t="shared" si="13"/>
        <v>0</v>
      </c>
      <c r="V8" s="277">
        <f t="shared" si="13"/>
        <v>0</v>
      </c>
      <c r="W8" s="277">
        <f t="shared" si="13"/>
        <v>0</v>
      </c>
      <c r="X8" s="277">
        <f aca="true" t="shared" si="14" ref="X8:X51">SUM(Y8:AE8)</f>
        <v>0</v>
      </c>
      <c r="Y8" s="277">
        <v>0</v>
      </c>
      <c r="Z8" s="277">
        <v>0</v>
      </c>
      <c r="AA8" s="277">
        <v>0</v>
      </c>
      <c r="AB8" s="277">
        <v>0</v>
      </c>
      <c r="AC8" s="277">
        <v>0</v>
      </c>
      <c r="AD8" s="277">
        <v>0</v>
      </c>
      <c r="AE8" s="277">
        <v>0</v>
      </c>
      <c r="AF8" s="277">
        <f aca="true" t="shared" si="15" ref="AF8:AF51">SUM(AG8:AM8)</f>
        <v>0</v>
      </c>
      <c r="AG8" s="277">
        <v>0</v>
      </c>
      <c r="AH8" s="277">
        <v>0</v>
      </c>
      <c r="AI8" s="277">
        <v>0</v>
      </c>
      <c r="AJ8" s="277">
        <v>0</v>
      </c>
      <c r="AK8" s="277">
        <v>0</v>
      </c>
      <c r="AL8" s="277">
        <v>0</v>
      </c>
      <c r="AM8" s="277">
        <v>0</v>
      </c>
      <c r="AN8" s="277">
        <f aca="true" t="shared" si="16" ref="AN8:AN51">SUM(AO8:AU8)</f>
        <v>0</v>
      </c>
      <c r="AO8" s="277">
        <v>0</v>
      </c>
      <c r="AP8" s="277">
        <v>0</v>
      </c>
      <c r="AQ8" s="277"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f aca="true" t="shared" si="17" ref="AV8:AV51">SUM(AW8:BC8)</f>
        <v>0</v>
      </c>
      <c r="AW8" s="277">
        <v>0</v>
      </c>
      <c r="AX8" s="277">
        <v>0</v>
      </c>
      <c r="AY8" s="277"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f aca="true" t="shared" si="18" ref="BD8:BD51">SUM(BE8:BK8)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f aca="true" t="shared" si="19" ref="BL8:BL51">SUM(BM8:BS8)</f>
        <v>0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f aca="true" t="shared" si="20" ref="BT8:BT51">SUM(BU8:CA8)</f>
        <v>0</v>
      </c>
      <c r="BU8" s="277"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21" ref="CB8:CB51">SUM(CC8:CI8)</f>
        <v>0</v>
      </c>
      <c r="CC8" s="277"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22" ref="CJ8:CJ51">SUM(CK8:CQ8)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v>0</v>
      </c>
      <c r="CR8" s="277">
        <f aca="true" t="shared" si="23" ref="CR8:CR51">SUM(CS8:CY8)</f>
        <v>0</v>
      </c>
      <c r="CS8" s="277">
        <v>0</v>
      </c>
      <c r="CT8" s="277">
        <v>0</v>
      </c>
      <c r="CU8" s="277">
        <v>0</v>
      </c>
      <c r="CV8" s="277">
        <v>0</v>
      </c>
      <c r="CW8" s="277">
        <v>0</v>
      </c>
      <c r="CX8" s="277">
        <v>0</v>
      </c>
      <c r="CY8" s="277">
        <v>0</v>
      </c>
    </row>
    <row r="9" spans="1:103" s="275" customFormat="1" ht="12" customHeight="1">
      <c r="A9" s="270" t="s">
        <v>502</v>
      </c>
      <c r="B9" s="271" t="s">
        <v>506</v>
      </c>
      <c r="C9" s="270" t="s">
        <v>507</v>
      </c>
      <c r="D9" s="277">
        <f t="shared" si="0"/>
        <v>0</v>
      </c>
      <c r="E9" s="277">
        <f t="shared" si="1"/>
        <v>0</v>
      </c>
      <c r="F9" s="277">
        <f t="shared" si="2"/>
        <v>0</v>
      </c>
      <c r="G9" s="277">
        <f t="shared" si="3"/>
        <v>0</v>
      </c>
      <c r="H9" s="277">
        <f t="shared" si="4"/>
        <v>0</v>
      </c>
      <c r="I9" s="277">
        <f t="shared" si="5"/>
        <v>0</v>
      </c>
      <c r="J9" s="277">
        <f t="shared" si="6"/>
        <v>0</v>
      </c>
      <c r="K9" s="277">
        <f t="shared" si="7"/>
        <v>0</v>
      </c>
      <c r="L9" s="277">
        <f t="shared" si="8"/>
        <v>0</v>
      </c>
      <c r="M9" s="277">
        <f t="shared" si="9"/>
        <v>0</v>
      </c>
      <c r="N9" s="277">
        <f t="shared" si="10"/>
        <v>0</v>
      </c>
      <c r="O9" s="277">
        <f t="shared" si="11"/>
        <v>0</v>
      </c>
      <c r="P9" s="277">
        <f t="shared" si="12"/>
        <v>0</v>
      </c>
      <c r="Q9" s="277">
        <f t="shared" si="13"/>
        <v>0</v>
      </c>
      <c r="R9" s="277">
        <f t="shared" si="13"/>
        <v>0</v>
      </c>
      <c r="S9" s="277">
        <f t="shared" si="13"/>
        <v>0</v>
      </c>
      <c r="T9" s="277">
        <f t="shared" si="13"/>
        <v>0</v>
      </c>
      <c r="U9" s="277">
        <f t="shared" si="13"/>
        <v>0</v>
      </c>
      <c r="V9" s="277">
        <f t="shared" si="13"/>
        <v>0</v>
      </c>
      <c r="W9" s="277">
        <f t="shared" si="13"/>
        <v>0</v>
      </c>
      <c r="X9" s="277">
        <f t="shared" si="14"/>
        <v>0</v>
      </c>
      <c r="Y9" s="277">
        <v>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f t="shared" si="15"/>
        <v>0</v>
      </c>
      <c r="AG9" s="277">
        <v>0</v>
      </c>
      <c r="AH9" s="277">
        <v>0</v>
      </c>
      <c r="AI9" s="277">
        <v>0</v>
      </c>
      <c r="AJ9" s="277">
        <v>0</v>
      </c>
      <c r="AK9" s="277">
        <v>0</v>
      </c>
      <c r="AL9" s="277">
        <v>0</v>
      </c>
      <c r="AM9" s="277">
        <v>0</v>
      </c>
      <c r="AN9" s="277">
        <f t="shared" si="16"/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f t="shared" si="17"/>
        <v>0</v>
      </c>
      <c r="AW9" s="277">
        <v>0</v>
      </c>
      <c r="AX9" s="277">
        <v>0</v>
      </c>
      <c r="AY9" s="277"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f t="shared" si="18"/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f t="shared" si="19"/>
        <v>0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f t="shared" si="20"/>
        <v>0</v>
      </c>
      <c r="BU9" s="277"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21"/>
        <v>0</v>
      </c>
      <c r="CC9" s="277"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22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v>0</v>
      </c>
      <c r="CR9" s="277">
        <f t="shared" si="23"/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v>0</v>
      </c>
    </row>
    <row r="10" spans="1:103" s="275" customFormat="1" ht="12" customHeight="1">
      <c r="A10" s="270" t="s">
        <v>502</v>
      </c>
      <c r="B10" s="271" t="s">
        <v>508</v>
      </c>
      <c r="C10" s="270" t="s">
        <v>509</v>
      </c>
      <c r="D10" s="277">
        <f t="shared" si="0"/>
        <v>0</v>
      </c>
      <c r="E10" s="277">
        <f t="shared" si="1"/>
        <v>0</v>
      </c>
      <c r="F10" s="277">
        <f t="shared" si="2"/>
        <v>0</v>
      </c>
      <c r="G10" s="277">
        <f t="shared" si="3"/>
        <v>0</v>
      </c>
      <c r="H10" s="277">
        <f t="shared" si="4"/>
        <v>0</v>
      </c>
      <c r="I10" s="277">
        <f t="shared" si="5"/>
        <v>0</v>
      </c>
      <c r="J10" s="277">
        <f t="shared" si="6"/>
        <v>0</v>
      </c>
      <c r="K10" s="277">
        <f t="shared" si="7"/>
        <v>0</v>
      </c>
      <c r="L10" s="277">
        <f t="shared" si="8"/>
        <v>0</v>
      </c>
      <c r="M10" s="277">
        <f t="shared" si="9"/>
        <v>0</v>
      </c>
      <c r="N10" s="277">
        <f t="shared" si="10"/>
        <v>0</v>
      </c>
      <c r="O10" s="277">
        <f t="shared" si="11"/>
        <v>0</v>
      </c>
      <c r="P10" s="277">
        <f t="shared" si="12"/>
        <v>0</v>
      </c>
      <c r="Q10" s="277">
        <f t="shared" si="13"/>
        <v>0</v>
      </c>
      <c r="R10" s="277">
        <f t="shared" si="13"/>
        <v>0</v>
      </c>
      <c r="S10" s="277">
        <f t="shared" si="13"/>
        <v>0</v>
      </c>
      <c r="T10" s="277">
        <f t="shared" si="13"/>
        <v>0</v>
      </c>
      <c r="U10" s="277">
        <f t="shared" si="13"/>
        <v>0</v>
      </c>
      <c r="V10" s="277">
        <f t="shared" si="13"/>
        <v>0</v>
      </c>
      <c r="W10" s="277">
        <f t="shared" si="13"/>
        <v>0</v>
      </c>
      <c r="X10" s="277">
        <f t="shared" si="14"/>
        <v>0</v>
      </c>
      <c r="Y10" s="277">
        <v>0</v>
      </c>
      <c r="Z10" s="277">
        <v>0</v>
      </c>
      <c r="AA10" s="277">
        <v>0</v>
      </c>
      <c r="AB10" s="277">
        <v>0</v>
      </c>
      <c r="AC10" s="277">
        <v>0</v>
      </c>
      <c r="AD10" s="277">
        <v>0</v>
      </c>
      <c r="AE10" s="277">
        <v>0</v>
      </c>
      <c r="AF10" s="277">
        <f t="shared" si="15"/>
        <v>0</v>
      </c>
      <c r="AG10" s="277">
        <v>0</v>
      </c>
      <c r="AH10" s="277">
        <v>0</v>
      </c>
      <c r="AI10" s="277">
        <v>0</v>
      </c>
      <c r="AJ10" s="277">
        <v>0</v>
      </c>
      <c r="AK10" s="277">
        <v>0</v>
      </c>
      <c r="AL10" s="277">
        <v>0</v>
      </c>
      <c r="AM10" s="277">
        <v>0</v>
      </c>
      <c r="AN10" s="277">
        <f t="shared" si="16"/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f t="shared" si="17"/>
        <v>0</v>
      </c>
      <c r="AW10" s="277">
        <v>0</v>
      </c>
      <c r="AX10" s="277">
        <v>0</v>
      </c>
      <c r="AY10" s="277"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f t="shared" si="18"/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f t="shared" si="19"/>
        <v>0</v>
      </c>
      <c r="BM10" s="277">
        <v>0</v>
      </c>
      <c r="BN10" s="277"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f t="shared" si="20"/>
        <v>0</v>
      </c>
      <c r="BU10" s="277"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21"/>
        <v>0</v>
      </c>
      <c r="CC10" s="277"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22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80">
        <v>0</v>
      </c>
      <c r="CR10" s="277">
        <f t="shared" si="23"/>
        <v>0</v>
      </c>
      <c r="CS10" s="277">
        <v>0</v>
      </c>
      <c r="CT10" s="277">
        <v>0</v>
      </c>
      <c r="CU10" s="277">
        <v>0</v>
      </c>
      <c r="CV10" s="277">
        <v>0</v>
      </c>
      <c r="CW10" s="277">
        <v>0</v>
      </c>
      <c r="CX10" s="277">
        <v>0</v>
      </c>
      <c r="CY10" s="277">
        <v>0</v>
      </c>
    </row>
    <row r="11" spans="1:103" s="275" customFormat="1" ht="12" customHeight="1">
      <c r="A11" s="270" t="s">
        <v>502</v>
      </c>
      <c r="B11" s="271" t="s">
        <v>510</v>
      </c>
      <c r="C11" s="270" t="s">
        <v>511</v>
      </c>
      <c r="D11" s="277">
        <f t="shared" si="0"/>
        <v>0</v>
      </c>
      <c r="E11" s="277">
        <f t="shared" si="1"/>
        <v>0</v>
      </c>
      <c r="F11" s="277">
        <f t="shared" si="2"/>
        <v>0</v>
      </c>
      <c r="G11" s="277">
        <f t="shared" si="3"/>
        <v>0</v>
      </c>
      <c r="H11" s="277">
        <f t="shared" si="4"/>
        <v>0</v>
      </c>
      <c r="I11" s="277">
        <f t="shared" si="5"/>
        <v>0</v>
      </c>
      <c r="J11" s="277">
        <f t="shared" si="6"/>
        <v>0</v>
      </c>
      <c r="K11" s="277">
        <f t="shared" si="7"/>
        <v>0</v>
      </c>
      <c r="L11" s="277">
        <f t="shared" si="8"/>
        <v>0</v>
      </c>
      <c r="M11" s="277">
        <f t="shared" si="9"/>
        <v>0</v>
      </c>
      <c r="N11" s="277">
        <f t="shared" si="10"/>
        <v>0</v>
      </c>
      <c r="O11" s="277">
        <f t="shared" si="11"/>
        <v>0</v>
      </c>
      <c r="P11" s="277">
        <f t="shared" si="12"/>
        <v>0</v>
      </c>
      <c r="Q11" s="277">
        <f t="shared" si="13"/>
        <v>0</v>
      </c>
      <c r="R11" s="277">
        <f t="shared" si="13"/>
        <v>0</v>
      </c>
      <c r="S11" s="277">
        <f t="shared" si="13"/>
        <v>0</v>
      </c>
      <c r="T11" s="277">
        <f t="shared" si="13"/>
        <v>0</v>
      </c>
      <c r="U11" s="277">
        <f t="shared" si="13"/>
        <v>0</v>
      </c>
      <c r="V11" s="277">
        <f t="shared" si="13"/>
        <v>0</v>
      </c>
      <c r="W11" s="277">
        <f t="shared" si="13"/>
        <v>0</v>
      </c>
      <c r="X11" s="277">
        <f t="shared" si="14"/>
        <v>0</v>
      </c>
      <c r="Y11" s="277">
        <v>0</v>
      </c>
      <c r="Z11" s="277">
        <v>0</v>
      </c>
      <c r="AA11" s="277">
        <v>0</v>
      </c>
      <c r="AB11" s="277">
        <v>0</v>
      </c>
      <c r="AC11" s="277">
        <v>0</v>
      </c>
      <c r="AD11" s="277">
        <v>0</v>
      </c>
      <c r="AE11" s="277">
        <v>0</v>
      </c>
      <c r="AF11" s="277">
        <f t="shared" si="15"/>
        <v>0</v>
      </c>
      <c r="AG11" s="277">
        <v>0</v>
      </c>
      <c r="AH11" s="277">
        <v>0</v>
      </c>
      <c r="AI11" s="277">
        <v>0</v>
      </c>
      <c r="AJ11" s="277">
        <v>0</v>
      </c>
      <c r="AK11" s="277">
        <v>0</v>
      </c>
      <c r="AL11" s="277">
        <v>0</v>
      </c>
      <c r="AM11" s="277">
        <v>0</v>
      </c>
      <c r="AN11" s="277">
        <f t="shared" si="16"/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f t="shared" si="17"/>
        <v>0</v>
      </c>
      <c r="AW11" s="277">
        <v>0</v>
      </c>
      <c r="AX11" s="277">
        <v>0</v>
      </c>
      <c r="AY11" s="277"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f t="shared" si="18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f t="shared" si="19"/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f t="shared" si="20"/>
        <v>0</v>
      </c>
      <c r="BU11" s="277"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21"/>
        <v>0</v>
      </c>
      <c r="CC11" s="277"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22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v>0</v>
      </c>
      <c r="CR11" s="277">
        <f t="shared" si="23"/>
        <v>0</v>
      </c>
      <c r="CS11" s="277">
        <v>0</v>
      </c>
      <c r="CT11" s="277">
        <v>0</v>
      </c>
      <c r="CU11" s="277">
        <v>0</v>
      </c>
      <c r="CV11" s="277">
        <v>0</v>
      </c>
      <c r="CW11" s="277">
        <v>0</v>
      </c>
      <c r="CX11" s="277">
        <v>0</v>
      </c>
      <c r="CY11" s="277">
        <v>0</v>
      </c>
    </row>
    <row r="12" spans="1:103" s="275" customFormat="1" ht="12" customHeight="1">
      <c r="A12" s="270" t="s">
        <v>502</v>
      </c>
      <c r="B12" s="271" t="s">
        <v>512</v>
      </c>
      <c r="C12" s="270" t="s">
        <v>513</v>
      </c>
      <c r="D12" s="280">
        <f t="shared" si="0"/>
        <v>0</v>
      </c>
      <c r="E12" s="280">
        <f t="shared" si="1"/>
        <v>0</v>
      </c>
      <c r="F12" s="280">
        <f t="shared" si="2"/>
        <v>0</v>
      </c>
      <c r="G12" s="280">
        <f t="shared" si="3"/>
        <v>0</v>
      </c>
      <c r="H12" s="280">
        <f t="shared" si="4"/>
        <v>0</v>
      </c>
      <c r="I12" s="280">
        <f t="shared" si="5"/>
        <v>0</v>
      </c>
      <c r="J12" s="280">
        <f t="shared" si="6"/>
        <v>0</v>
      </c>
      <c r="K12" s="280">
        <f t="shared" si="7"/>
        <v>0</v>
      </c>
      <c r="L12" s="280">
        <f t="shared" si="8"/>
        <v>0</v>
      </c>
      <c r="M12" s="280">
        <f t="shared" si="9"/>
        <v>0</v>
      </c>
      <c r="N12" s="280">
        <f t="shared" si="10"/>
        <v>0</v>
      </c>
      <c r="O12" s="280">
        <f t="shared" si="11"/>
        <v>0</v>
      </c>
      <c r="P12" s="280">
        <f t="shared" si="12"/>
        <v>0</v>
      </c>
      <c r="Q12" s="280">
        <f t="shared" si="13"/>
        <v>0</v>
      </c>
      <c r="R12" s="280">
        <f t="shared" si="13"/>
        <v>0</v>
      </c>
      <c r="S12" s="280">
        <f t="shared" si="13"/>
        <v>0</v>
      </c>
      <c r="T12" s="280">
        <f t="shared" si="13"/>
        <v>0</v>
      </c>
      <c r="U12" s="280">
        <f t="shared" si="13"/>
        <v>0</v>
      </c>
      <c r="V12" s="280">
        <f t="shared" si="13"/>
        <v>0</v>
      </c>
      <c r="W12" s="280">
        <f t="shared" si="13"/>
        <v>0</v>
      </c>
      <c r="X12" s="280">
        <f t="shared" si="1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1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1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1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1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1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2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2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s="275" customFormat="1" ht="12" customHeight="1">
      <c r="A13" s="270" t="s">
        <v>502</v>
      </c>
      <c r="B13" s="271" t="s">
        <v>514</v>
      </c>
      <c r="C13" s="270" t="s">
        <v>515</v>
      </c>
      <c r="D13" s="280">
        <f t="shared" si="0"/>
        <v>0</v>
      </c>
      <c r="E13" s="280">
        <f t="shared" si="1"/>
        <v>0</v>
      </c>
      <c r="F13" s="280">
        <f t="shared" si="2"/>
        <v>0</v>
      </c>
      <c r="G13" s="280">
        <f t="shared" si="3"/>
        <v>0</v>
      </c>
      <c r="H13" s="280">
        <f t="shared" si="4"/>
        <v>0</v>
      </c>
      <c r="I13" s="280">
        <f t="shared" si="5"/>
        <v>0</v>
      </c>
      <c r="J13" s="280">
        <f t="shared" si="6"/>
        <v>0</v>
      </c>
      <c r="K13" s="280">
        <f t="shared" si="7"/>
        <v>0</v>
      </c>
      <c r="L13" s="280">
        <f t="shared" si="8"/>
        <v>0</v>
      </c>
      <c r="M13" s="280">
        <f t="shared" si="9"/>
        <v>0</v>
      </c>
      <c r="N13" s="280">
        <f t="shared" si="10"/>
        <v>0</v>
      </c>
      <c r="O13" s="280">
        <f t="shared" si="11"/>
        <v>0</v>
      </c>
      <c r="P13" s="280">
        <f t="shared" si="12"/>
        <v>0</v>
      </c>
      <c r="Q13" s="280">
        <f t="shared" si="13"/>
        <v>0</v>
      </c>
      <c r="R13" s="280">
        <f t="shared" si="13"/>
        <v>0</v>
      </c>
      <c r="S13" s="280">
        <f t="shared" si="13"/>
        <v>0</v>
      </c>
      <c r="T13" s="280">
        <f t="shared" si="13"/>
        <v>0</v>
      </c>
      <c r="U13" s="280">
        <f t="shared" si="13"/>
        <v>0</v>
      </c>
      <c r="V13" s="280">
        <f t="shared" si="13"/>
        <v>0</v>
      </c>
      <c r="W13" s="280">
        <f t="shared" si="13"/>
        <v>0</v>
      </c>
      <c r="X13" s="280">
        <f t="shared" si="1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1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1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1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1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1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2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2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s="275" customFormat="1" ht="12" customHeight="1">
      <c r="A14" s="270" t="s">
        <v>502</v>
      </c>
      <c r="B14" s="271" t="s">
        <v>516</v>
      </c>
      <c r="C14" s="270" t="s">
        <v>517</v>
      </c>
      <c r="D14" s="280">
        <f t="shared" si="0"/>
        <v>0</v>
      </c>
      <c r="E14" s="280">
        <f t="shared" si="1"/>
        <v>0</v>
      </c>
      <c r="F14" s="280">
        <f t="shared" si="2"/>
        <v>0</v>
      </c>
      <c r="G14" s="280">
        <f t="shared" si="3"/>
        <v>0</v>
      </c>
      <c r="H14" s="280">
        <f t="shared" si="4"/>
        <v>0</v>
      </c>
      <c r="I14" s="280">
        <f t="shared" si="5"/>
        <v>0</v>
      </c>
      <c r="J14" s="280">
        <f t="shared" si="6"/>
        <v>0</v>
      </c>
      <c r="K14" s="280">
        <f t="shared" si="7"/>
        <v>0</v>
      </c>
      <c r="L14" s="280">
        <f t="shared" si="8"/>
        <v>0</v>
      </c>
      <c r="M14" s="280">
        <f t="shared" si="9"/>
        <v>0</v>
      </c>
      <c r="N14" s="280">
        <f t="shared" si="10"/>
        <v>0</v>
      </c>
      <c r="O14" s="280">
        <f t="shared" si="11"/>
        <v>0</v>
      </c>
      <c r="P14" s="280">
        <f t="shared" si="12"/>
        <v>0</v>
      </c>
      <c r="Q14" s="280">
        <f t="shared" si="13"/>
        <v>0</v>
      </c>
      <c r="R14" s="280">
        <f t="shared" si="13"/>
        <v>0</v>
      </c>
      <c r="S14" s="280">
        <f t="shared" si="13"/>
        <v>0</v>
      </c>
      <c r="T14" s="280">
        <f t="shared" si="13"/>
        <v>0</v>
      </c>
      <c r="U14" s="280">
        <f t="shared" si="13"/>
        <v>0</v>
      </c>
      <c r="V14" s="280">
        <f t="shared" si="13"/>
        <v>0</v>
      </c>
      <c r="W14" s="280">
        <f t="shared" si="13"/>
        <v>0</v>
      </c>
      <c r="X14" s="280">
        <f t="shared" si="1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1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1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1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1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1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2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2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s="275" customFormat="1" ht="12" customHeight="1">
      <c r="A15" s="270" t="s">
        <v>502</v>
      </c>
      <c r="B15" s="271" t="s">
        <v>518</v>
      </c>
      <c r="C15" s="270" t="s">
        <v>519</v>
      </c>
      <c r="D15" s="280">
        <f t="shared" si="0"/>
        <v>0</v>
      </c>
      <c r="E15" s="280">
        <f t="shared" si="1"/>
        <v>0</v>
      </c>
      <c r="F15" s="280">
        <f t="shared" si="2"/>
        <v>0</v>
      </c>
      <c r="G15" s="280">
        <f t="shared" si="3"/>
        <v>0</v>
      </c>
      <c r="H15" s="280">
        <f t="shared" si="4"/>
        <v>0</v>
      </c>
      <c r="I15" s="280">
        <f t="shared" si="5"/>
        <v>0</v>
      </c>
      <c r="J15" s="280">
        <f t="shared" si="6"/>
        <v>0</v>
      </c>
      <c r="K15" s="280">
        <f t="shared" si="7"/>
        <v>0</v>
      </c>
      <c r="L15" s="280">
        <f t="shared" si="8"/>
        <v>0</v>
      </c>
      <c r="M15" s="280">
        <f t="shared" si="9"/>
        <v>0</v>
      </c>
      <c r="N15" s="280">
        <f t="shared" si="10"/>
        <v>0</v>
      </c>
      <c r="O15" s="280">
        <f t="shared" si="11"/>
        <v>0</v>
      </c>
      <c r="P15" s="280">
        <f t="shared" si="12"/>
        <v>0</v>
      </c>
      <c r="Q15" s="280">
        <f t="shared" si="13"/>
        <v>0</v>
      </c>
      <c r="R15" s="280">
        <f t="shared" si="13"/>
        <v>0</v>
      </c>
      <c r="S15" s="280">
        <f t="shared" si="13"/>
        <v>0</v>
      </c>
      <c r="T15" s="280">
        <f t="shared" si="13"/>
        <v>0</v>
      </c>
      <c r="U15" s="280">
        <f t="shared" si="13"/>
        <v>0</v>
      </c>
      <c r="V15" s="280">
        <f t="shared" si="13"/>
        <v>0</v>
      </c>
      <c r="W15" s="280">
        <f t="shared" si="13"/>
        <v>0</v>
      </c>
      <c r="X15" s="280">
        <f t="shared" si="1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1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1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1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1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1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2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2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s="275" customFormat="1" ht="12" customHeight="1">
      <c r="A16" s="270" t="s">
        <v>502</v>
      </c>
      <c r="B16" s="271" t="s">
        <v>520</v>
      </c>
      <c r="C16" s="270" t="s">
        <v>521</v>
      </c>
      <c r="D16" s="280">
        <f t="shared" si="0"/>
        <v>0</v>
      </c>
      <c r="E16" s="280">
        <f t="shared" si="1"/>
        <v>0</v>
      </c>
      <c r="F16" s="280">
        <f t="shared" si="2"/>
        <v>0</v>
      </c>
      <c r="G16" s="280">
        <f t="shared" si="3"/>
        <v>0</v>
      </c>
      <c r="H16" s="280">
        <f t="shared" si="4"/>
        <v>0</v>
      </c>
      <c r="I16" s="280">
        <f t="shared" si="5"/>
        <v>0</v>
      </c>
      <c r="J16" s="280">
        <f t="shared" si="6"/>
        <v>0</v>
      </c>
      <c r="K16" s="280">
        <f t="shared" si="7"/>
        <v>0</v>
      </c>
      <c r="L16" s="280">
        <f t="shared" si="8"/>
        <v>0</v>
      </c>
      <c r="M16" s="280">
        <f t="shared" si="9"/>
        <v>0</v>
      </c>
      <c r="N16" s="280">
        <f t="shared" si="10"/>
        <v>0</v>
      </c>
      <c r="O16" s="280">
        <f t="shared" si="11"/>
        <v>0</v>
      </c>
      <c r="P16" s="280">
        <f t="shared" si="12"/>
        <v>0</v>
      </c>
      <c r="Q16" s="280">
        <f t="shared" si="13"/>
        <v>0</v>
      </c>
      <c r="R16" s="280">
        <f t="shared" si="13"/>
        <v>0</v>
      </c>
      <c r="S16" s="280">
        <f t="shared" si="13"/>
        <v>0</v>
      </c>
      <c r="T16" s="280">
        <f t="shared" si="13"/>
        <v>0</v>
      </c>
      <c r="U16" s="280">
        <f t="shared" si="13"/>
        <v>0</v>
      </c>
      <c r="V16" s="280">
        <f t="shared" si="13"/>
        <v>0</v>
      </c>
      <c r="W16" s="280">
        <f t="shared" si="13"/>
        <v>0</v>
      </c>
      <c r="X16" s="280">
        <f t="shared" si="1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1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1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1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1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1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2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2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s="275" customFormat="1" ht="12" customHeight="1">
      <c r="A17" s="270" t="s">
        <v>502</v>
      </c>
      <c r="B17" s="271" t="s">
        <v>522</v>
      </c>
      <c r="C17" s="270" t="s">
        <v>523</v>
      </c>
      <c r="D17" s="280">
        <f t="shared" si="0"/>
        <v>0</v>
      </c>
      <c r="E17" s="280">
        <f t="shared" si="1"/>
        <v>0</v>
      </c>
      <c r="F17" s="280">
        <f t="shared" si="2"/>
        <v>0</v>
      </c>
      <c r="G17" s="280">
        <f t="shared" si="3"/>
        <v>0</v>
      </c>
      <c r="H17" s="280">
        <f t="shared" si="4"/>
        <v>0</v>
      </c>
      <c r="I17" s="280">
        <f t="shared" si="5"/>
        <v>0</v>
      </c>
      <c r="J17" s="280">
        <f t="shared" si="6"/>
        <v>0</v>
      </c>
      <c r="K17" s="280">
        <f t="shared" si="7"/>
        <v>0</v>
      </c>
      <c r="L17" s="280">
        <f t="shared" si="8"/>
        <v>0</v>
      </c>
      <c r="M17" s="280">
        <f t="shared" si="9"/>
        <v>0</v>
      </c>
      <c r="N17" s="280">
        <f t="shared" si="10"/>
        <v>0</v>
      </c>
      <c r="O17" s="280">
        <f t="shared" si="11"/>
        <v>0</v>
      </c>
      <c r="P17" s="280">
        <f t="shared" si="12"/>
        <v>0</v>
      </c>
      <c r="Q17" s="280">
        <f t="shared" si="13"/>
        <v>0</v>
      </c>
      <c r="R17" s="280">
        <f t="shared" si="13"/>
        <v>0</v>
      </c>
      <c r="S17" s="280">
        <f t="shared" si="13"/>
        <v>0</v>
      </c>
      <c r="T17" s="280">
        <f t="shared" si="13"/>
        <v>0</v>
      </c>
      <c r="U17" s="280">
        <f t="shared" si="13"/>
        <v>0</v>
      </c>
      <c r="V17" s="280">
        <f t="shared" si="13"/>
        <v>0</v>
      </c>
      <c r="W17" s="280">
        <f t="shared" si="13"/>
        <v>0</v>
      </c>
      <c r="X17" s="280">
        <f t="shared" si="1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1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1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1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1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1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2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2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s="275" customFormat="1" ht="12" customHeight="1">
      <c r="A18" s="270" t="s">
        <v>502</v>
      </c>
      <c r="B18" s="271" t="s">
        <v>524</v>
      </c>
      <c r="C18" s="270" t="s">
        <v>525</v>
      </c>
      <c r="D18" s="280">
        <f t="shared" si="0"/>
        <v>0</v>
      </c>
      <c r="E18" s="280">
        <f t="shared" si="1"/>
        <v>0</v>
      </c>
      <c r="F18" s="280">
        <f t="shared" si="2"/>
        <v>0</v>
      </c>
      <c r="G18" s="280">
        <f t="shared" si="3"/>
        <v>0</v>
      </c>
      <c r="H18" s="280">
        <f t="shared" si="4"/>
        <v>0</v>
      </c>
      <c r="I18" s="280">
        <f t="shared" si="5"/>
        <v>0</v>
      </c>
      <c r="J18" s="280">
        <f t="shared" si="6"/>
        <v>0</v>
      </c>
      <c r="K18" s="280">
        <f t="shared" si="7"/>
        <v>0</v>
      </c>
      <c r="L18" s="280">
        <f t="shared" si="8"/>
        <v>0</v>
      </c>
      <c r="M18" s="280">
        <f t="shared" si="9"/>
        <v>0</v>
      </c>
      <c r="N18" s="280">
        <f t="shared" si="10"/>
        <v>0</v>
      </c>
      <c r="O18" s="280">
        <f t="shared" si="11"/>
        <v>0</v>
      </c>
      <c r="P18" s="280">
        <f t="shared" si="12"/>
        <v>0</v>
      </c>
      <c r="Q18" s="280">
        <f t="shared" si="13"/>
        <v>0</v>
      </c>
      <c r="R18" s="280">
        <f t="shared" si="13"/>
        <v>0</v>
      </c>
      <c r="S18" s="280">
        <f t="shared" si="13"/>
        <v>0</v>
      </c>
      <c r="T18" s="280">
        <f t="shared" si="13"/>
        <v>0</v>
      </c>
      <c r="U18" s="280">
        <f t="shared" si="13"/>
        <v>0</v>
      </c>
      <c r="V18" s="280">
        <f t="shared" si="13"/>
        <v>0</v>
      </c>
      <c r="W18" s="280">
        <f t="shared" si="13"/>
        <v>0</v>
      </c>
      <c r="X18" s="280">
        <f t="shared" si="1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1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1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1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1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1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2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2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s="275" customFormat="1" ht="12" customHeight="1">
      <c r="A19" s="270" t="s">
        <v>502</v>
      </c>
      <c r="B19" s="271" t="s">
        <v>526</v>
      </c>
      <c r="C19" s="270" t="s">
        <v>527</v>
      </c>
      <c r="D19" s="280">
        <f t="shared" si="0"/>
        <v>0</v>
      </c>
      <c r="E19" s="280">
        <f t="shared" si="1"/>
        <v>0</v>
      </c>
      <c r="F19" s="280">
        <f t="shared" si="2"/>
        <v>0</v>
      </c>
      <c r="G19" s="280">
        <f t="shared" si="3"/>
        <v>0</v>
      </c>
      <c r="H19" s="280">
        <f t="shared" si="4"/>
        <v>0</v>
      </c>
      <c r="I19" s="280">
        <f t="shared" si="5"/>
        <v>0</v>
      </c>
      <c r="J19" s="280">
        <f t="shared" si="6"/>
        <v>0</v>
      </c>
      <c r="K19" s="280">
        <f t="shared" si="7"/>
        <v>0</v>
      </c>
      <c r="L19" s="280">
        <f t="shared" si="8"/>
        <v>0</v>
      </c>
      <c r="M19" s="280">
        <f t="shared" si="9"/>
        <v>0</v>
      </c>
      <c r="N19" s="280">
        <f t="shared" si="10"/>
        <v>0</v>
      </c>
      <c r="O19" s="280">
        <f t="shared" si="11"/>
        <v>0</v>
      </c>
      <c r="P19" s="280">
        <f t="shared" si="12"/>
        <v>0</v>
      </c>
      <c r="Q19" s="280">
        <f t="shared" si="13"/>
        <v>0</v>
      </c>
      <c r="R19" s="280">
        <f t="shared" si="13"/>
        <v>0</v>
      </c>
      <c r="S19" s="280">
        <f t="shared" si="13"/>
        <v>0</v>
      </c>
      <c r="T19" s="280">
        <f t="shared" si="13"/>
        <v>0</v>
      </c>
      <c r="U19" s="280">
        <f t="shared" si="13"/>
        <v>0</v>
      </c>
      <c r="V19" s="280">
        <f t="shared" si="13"/>
        <v>0</v>
      </c>
      <c r="W19" s="280">
        <f t="shared" si="13"/>
        <v>0</v>
      </c>
      <c r="X19" s="280">
        <f t="shared" si="1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1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1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1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1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1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2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2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s="275" customFormat="1" ht="12" customHeight="1">
      <c r="A20" s="270" t="s">
        <v>502</v>
      </c>
      <c r="B20" s="271" t="s">
        <v>528</v>
      </c>
      <c r="C20" s="270" t="s">
        <v>529</v>
      </c>
      <c r="D20" s="280">
        <f t="shared" si="0"/>
        <v>0</v>
      </c>
      <c r="E20" s="280">
        <f t="shared" si="1"/>
        <v>0</v>
      </c>
      <c r="F20" s="280">
        <f t="shared" si="2"/>
        <v>0</v>
      </c>
      <c r="G20" s="280">
        <f t="shared" si="3"/>
        <v>0</v>
      </c>
      <c r="H20" s="280">
        <f t="shared" si="4"/>
        <v>0</v>
      </c>
      <c r="I20" s="280">
        <f t="shared" si="5"/>
        <v>0</v>
      </c>
      <c r="J20" s="280">
        <f t="shared" si="6"/>
        <v>0</v>
      </c>
      <c r="K20" s="280">
        <f t="shared" si="7"/>
        <v>0</v>
      </c>
      <c r="L20" s="280">
        <f t="shared" si="8"/>
        <v>0</v>
      </c>
      <c r="M20" s="280">
        <f t="shared" si="9"/>
        <v>0</v>
      </c>
      <c r="N20" s="280">
        <f t="shared" si="10"/>
        <v>0</v>
      </c>
      <c r="O20" s="280">
        <f t="shared" si="11"/>
        <v>0</v>
      </c>
      <c r="P20" s="280">
        <f t="shared" si="12"/>
        <v>0</v>
      </c>
      <c r="Q20" s="280">
        <f t="shared" si="13"/>
        <v>0</v>
      </c>
      <c r="R20" s="280">
        <f t="shared" si="13"/>
        <v>0</v>
      </c>
      <c r="S20" s="280">
        <f t="shared" si="13"/>
        <v>0</v>
      </c>
      <c r="T20" s="280">
        <f t="shared" si="13"/>
        <v>0</v>
      </c>
      <c r="U20" s="280">
        <f t="shared" si="13"/>
        <v>0</v>
      </c>
      <c r="V20" s="280">
        <f t="shared" si="13"/>
        <v>0</v>
      </c>
      <c r="W20" s="280">
        <f t="shared" si="13"/>
        <v>0</v>
      </c>
      <c r="X20" s="280">
        <f t="shared" si="1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1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1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1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1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1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2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2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s="275" customFormat="1" ht="12" customHeight="1">
      <c r="A21" s="270" t="s">
        <v>502</v>
      </c>
      <c r="B21" s="271" t="s">
        <v>530</v>
      </c>
      <c r="C21" s="270" t="s">
        <v>531</v>
      </c>
      <c r="D21" s="280">
        <f t="shared" si="0"/>
        <v>0</v>
      </c>
      <c r="E21" s="280">
        <f t="shared" si="1"/>
        <v>0</v>
      </c>
      <c r="F21" s="280">
        <f t="shared" si="2"/>
        <v>0</v>
      </c>
      <c r="G21" s="280">
        <f t="shared" si="3"/>
        <v>0</v>
      </c>
      <c r="H21" s="280">
        <f t="shared" si="4"/>
        <v>0</v>
      </c>
      <c r="I21" s="280">
        <f t="shared" si="5"/>
        <v>0</v>
      </c>
      <c r="J21" s="280">
        <f t="shared" si="6"/>
        <v>0</v>
      </c>
      <c r="K21" s="280">
        <f t="shared" si="7"/>
        <v>0</v>
      </c>
      <c r="L21" s="280">
        <f t="shared" si="8"/>
        <v>0</v>
      </c>
      <c r="M21" s="280">
        <f t="shared" si="9"/>
        <v>0</v>
      </c>
      <c r="N21" s="280">
        <f t="shared" si="10"/>
        <v>0</v>
      </c>
      <c r="O21" s="280">
        <f t="shared" si="11"/>
        <v>0</v>
      </c>
      <c r="P21" s="280">
        <f t="shared" si="12"/>
        <v>0</v>
      </c>
      <c r="Q21" s="280">
        <f t="shared" si="13"/>
        <v>0</v>
      </c>
      <c r="R21" s="280">
        <f t="shared" si="13"/>
        <v>0</v>
      </c>
      <c r="S21" s="280">
        <f t="shared" si="13"/>
        <v>0</v>
      </c>
      <c r="T21" s="280">
        <f t="shared" si="13"/>
        <v>0</v>
      </c>
      <c r="U21" s="280">
        <f t="shared" si="13"/>
        <v>0</v>
      </c>
      <c r="V21" s="280">
        <f t="shared" si="13"/>
        <v>0</v>
      </c>
      <c r="W21" s="280">
        <f t="shared" si="13"/>
        <v>0</v>
      </c>
      <c r="X21" s="280">
        <f t="shared" si="1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1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1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1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1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1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2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2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s="275" customFormat="1" ht="12" customHeight="1">
      <c r="A22" s="270" t="s">
        <v>502</v>
      </c>
      <c r="B22" s="271" t="s">
        <v>532</v>
      </c>
      <c r="C22" s="270" t="s">
        <v>533</v>
      </c>
      <c r="D22" s="280">
        <f t="shared" si="0"/>
        <v>0</v>
      </c>
      <c r="E22" s="280">
        <f t="shared" si="1"/>
        <v>0</v>
      </c>
      <c r="F22" s="280">
        <f t="shared" si="2"/>
        <v>0</v>
      </c>
      <c r="G22" s="280">
        <f t="shared" si="3"/>
        <v>0</v>
      </c>
      <c r="H22" s="280">
        <f t="shared" si="4"/>
        <v>0</v>
      </c>
      <c r="I22" s="280">
        <f t="shared" si="5"/>
        <v>0</v>
      </c>
      <c r="J22" s="280">
        <f t="shared" si="6"/>
        <v>0</v>
      </c>
      <c r="K22" s="280">
        <f t="shared" si="7"/>
        <v>0</v>
      </c>
      <c r="L22" s="280">
        <f t="shared" si="8"/>
        <v>0</v>
      </c>
      <c r="M22" s="280">
        <f t="shared" si="9"/>
        <v>0</v>
      </c>
      <c r="N22" s="280">
        <f t="shared" si="10"/>
        <v>0</v>
      </c>
      <c r="O22" s="280">
        <f t="shared" si="11"/>
        <v>0</v>
      </c>
      <c r="P22" s="280">
        <f t="shared" si="12"/>
        <v>0</v>
      </c>
      <c r="Q22" s="280">
        <f t="shared" si="13"/>
        <v>0</v>
      </c>
      <c r="R22" s="280">
        <f t="shared" si="13"/>
        <v>0</v>
      </c>
      <c r="S22" s="280">
        <f t="shared" si="13"/>
        <v>0</v>
      </c>
      <c r="T22" s="280">
        <f t="shared" si="13"/>
        <v>0</v>
      </c>
      <c r="U22" s="280">
        <f t="shared" si="13"/>
        <v>0</v>
      </c>
      <c r="V22" s="280">
        <f t="shared" si="13"/>
        <v>0</v>
      </c>
      <c r="W22" s="280">
        <f t="shared" si="13"/>
        <v>0</v>
      </c>
      <c r="X22" s="280">
        <f t="shared" si="1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1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1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1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1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1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2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2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s="275" customFormat="1" ht="12" customHeight="1">
      <c r="A23" s="270" t="s">
        <v>502</v>
      </c>
      <c r="B23" s="271" t="s">
        <v>534</v>
      </c>
      <c r="C23" s="270" t="s">
        <v>535</v>
      </c>
      <c r="D23" s="280">
        <f t="shared" si="0"/>
        <v>0</v>
      </c>
      <c r="E23" s="280">
        <f t="shared" si="1"/>
        <v>0</v>
      </c>
      <c r="F23" s="280">
        <f t="shared" si="2"/>
        <v>0</v>
      </c>
      <c r="G23" s="280">
        <f t="shared" si="3"/>
        <v>0</v>
      </c>
      <c r="H23" s="280">
        <f t="shared" si="4"/>
        <v>0</v>
      </c>
      <c r="I23" s="280">
        <f t="shared" si="5"/>
        <v>0</v>
      </c>
      <c r="J23" s="280">
        <f t="shared" si="6"/>
        <v>0</v>
      </c>
      <c r="K23" s="280">
        <f t="shared" si="7"/>
        <v>0</v>
      </c>
      <c r="L23" s="280">
        <f t="shared" si="8"/>
        <v>0</v>
      </c>
      <c r="M23" s="280">
        <f t="shared" si="9"/>
        <v>0</v>
      </c>
      <c r="N23" s="280">
        <f t="shared" si="10"/>
        <v>0</v>
      </c>
      <c r="O23" s="280">
        <f t="shared" si="11"/>
        <v>0</v>
      </c>
      <c r="P23" s="280">
        <f t="shared" si="12"/>
        <v>0</v>
      </c>
      <c r="Q23" s="280">
        <f t="shared" si="13"/>
        <v>0</v>
      </c>
      <c r="R23" s="280">
        <f t="shared" si="13"/>
        <v>0</v>
      </c>
      <c r="S23" s="280">
        <f t="shared" si="13"/>
        <v>0</v>
      </c>
      <c r="T23" s="280">
        <f t="shared" si="13"/>
        <v>0</v>
      </c>
      <c r="U23" s="280">
        <f t="shared" si="13"/>
        <v>0</v>
      </c>
      <c r="V23" s="280">
        <f t="shared" si="13"/>
        <v>0</v>
      </c>
      <c r="W23" s="280">
        <f t="shared" si="13"/>
        <v>0</v>
      </c>
      <c r="X23" s="280">
        <f t="shared" si="1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1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1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1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1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1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2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2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s="275" customFormat="1" ht="12" customHeight="1">
      <c r="A24" s="270" t="s">
        <v>502</v>
      </c>
      <c r="B24" s="271" t="s">
        <v>536</v>
      </c>
      <c r="C24" s="270" t="s">
        <v>537</v>
      </c>
      <c r="D24" s="280">
        <f t="shared" si="0"/>
        <v>0</v>
      </c>
      <c r="E24" s="280">
        <f t="shared" si="1"/>
        <v>0</v>
      </c>
      <c r="F24" s="280">
        <f t="shared" si="2"/>
        <v>0</v>
      </c>
      <c r="G24" s="280">
        <f t="shared" si="3"/>
        <v>0</v>
      </c>
      <c r="H24" s="280">
        <f t="shared" si="4"/>
        <v>0</v>
      </c>
      <c r="I24" s="280">
        <f t="shared" si="5"/>
        <v>0</v>
      </c>
      <c r="J24" s="280">
        <f t="shared" si="6"/>
        <v>0</v>
      </c>
      <c r="K24" s="280">
        <f t="shared" si="7"/>
        <v>0</v>
      </c>
      <c r="L24" s="280">
        <f t="shared" si="8"/>
        <v>0</v>
      </c>
      <c r="M24" s="280">
        <f t="shared" si="9"/>
        <v>0</v>
      </c>
      <c r="N24" s="280">
        <f t="shared" si="10"/>
        <v>0</v>
      </c>
      <c r="O24" s="280">
        <f t="shared" si="11"/>
        <v>0</v>
      </c>
      <c r="P24" s="280">
        <f t="shared" si="12"/>
        <v>0</v>
      </c>
      <c r="Q24" s="280">
        <f t="shared" si="13"/>
        <v>0</v>
      </c>
      <c r="R24" s="280">
        <f t="shared" si="13"/>
        <v>0</v>
      </c>
      <c r="S24" s="280">
        <f t="shared" si="13"/>
        <v>0</v>
      </c>
      <c r="T24" s="280">
        <f t="shared" si="13"/>
        <v>0</v>
      </c>
      <c r="U24" s="280">
        <f t="shared" si="13"/>
        <v>0</v>
      </c>
      <c r="V24" s="280">
        <f t="shared" si="13"/>
        <v>0</v>
      </c>
      <c r="W24" s="280">
        <f t="shared" si="13"/>
        <v>0</v>
      </c>
      <c r="X24" s="280">
        <f t="shared" si="1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1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1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1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1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1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2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2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s="275" customFormat="1" ht="12" customHeight="1">
      <c r="A25" s="270" t="s">
        <v>502</v>
      </c>
      <c r="B25" s="271" t="s">
        <v>538</v>
      </c>
      <c r="C25" s="270" t="s">
        <v>539</v>
      </c>
      <c r="D25" s="280">
        <f t="shared" si="0"/>
        <v>0</v>
      </c>
      <c r="E25" s="280">
        <f t="shared" si="1"/>
        <v>0</v>
      </c>
      <c r="F25" s="280">
        <f t="shared" si="2"/>
        <v>0</v>
      </c>
      <c r="G25" s="280">
        <f t="shared" si="3"/>
        <v>0</v>
      </c>
      <c r="H25" s="280">
        <f t="shared" si="4"/>
        <v>0</v>
      </c>
      <c r="I25" s="280">
        <f t="shared" si="5"/>
        <v>0</v>
      </c>
      <c r="J25" s="280">
        <f t="shared" si="6"/>
        <v>0</v>
      </c>
      <c r="K25" s="280">
        <f t="shared" si="7"/>
        <v>0</v>
      </c>
      <c r="L25" s="280">
        <f t="shared" si="8"/>
        <v>0</v>
      </c>
      <c r="M25" s="280">
        <f t="shared" si="9"/>
        <v>0</v>
      </c>
      <c r="N25" s="280">
        <f t="shared" si="10"/>
        <v>0</v>
      </c>
      <c r="O25" s="280">
        <f t="shared" si="11"/>
        <v>0</v>
      </c>
      <c r="P25" s="280">
        <f t="shared" si="12"/>
        <v>0</v>
      </c>
      <c r="Q25" s="280">
        <f t="shared" si="13"/>
        <v>0</v>
      </c>
      <c r="R25" s="280">
        <f t="shared" si="13"/>
        <v>0</v>
      </c>
      <c r="S25" s="280">
        <f t="shared" si="13"/>
        <v>0</v>
      </c>
      <c r="T25" s="280">
        <f t="shared" si="13"/>
        <v>0</v>
      </c>
      <c r="U25" s="280">
        <f t="shared" si="13"/>
        <v>0</v>
      </c>
      <c r="V25" s="280">
        <f t="shared" si="13"/>
        <v>0</v>
      </c>
      <c r="W25" s="280">
        <f t="shared" si="13"/>
        <v>0</v>
      </c>
      <c r="X25" s="280">
        <f t="shared" si="1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1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1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1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1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1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2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2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s="275" customFormat="1" ht="12" customHeight="1">
      <c r="A26" s="270" t="s">
        <v>502</v>
      </c>
      <c r="B26" s="271" t="s">
        <v>540</v>
      </c>
      <c r="C26" s="270" t="s">
        <v>541</v>
      </c>
      <c r="D26" s="280">
        <f t="shared" si="0"/>
        <v>0</v>
      </c>
      <c r="E26" s="280">
        <f t="shared" si="1"/>
        <v>0</v>
      </c>
      <c r="F26" s="280">
        <f t="shared" si="2"/>
        <v>0</v>
      </c>
      <c r="G26" s="280">
        <f t="shared" si="3"/>
        <v>0</v>
      </c>
      <c r="H26" s="280">
        <f t="shared" si="4"/>
        <v>0</v>
      </c>
      <c r="I26" s="280">
        <f t="shared" si="5"/>
        <v>0</v>
      </c>
      <c r="J26" s="280">
        <f t="shared" si="6"/>
        <v>0</v>
      </c>
      <c r="K26" s="280">
        <f t="shared" si="7"/>
        <v>0</v>
      </c>
      <c r="L26" s="280">
        <f t="shared" si="8"/>
        <v>0</v>
      </c>
      <c r="M26" s="280">
        <f t="shared" si="9"/>
        <v>0</v>
      </c>
      <c r="N26" s="280">
        <f t="shared" si="10"/>
        <v>0</v>
      </c>
      <c r="O26" s="280">
        <f t="shared" si="11"/>
        <v>0</v>
      </c>
      <c r="P26" s="280">
        <f t="shared" si="12"/>
        <v>0</v>
      </c>
      <c r="Q26" s="280">
        <f t="shared" si="13"/>
        <v>0</v>
      </c>
      <c r="R26" s="280">
        <f t="shared" si="13"/>
        <v>0</v>
      </c>
      <c r="S26" s="280">
        <f t="shared" si="13"/>
        <v>0</v>
      </c>
      <c r="T26" s="280">
        <f t="shared" si="13"/>
        <v>0</v>
      </c>
      <c r="U26" s="280">
        <f t="shared" si="13"/>
        <v>0</v>
      </c>
      <c r="V26" s="280">
        <f t="shared" si="13"/>
        <v>0</v>
      </c>
      <c r="W26" s="280">
        <f t="shared" si="13"/>
        <v>0</v>
      </c>
      <c r="X26" s="280">
        <f t="shared" si="1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15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16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17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18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19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20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1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2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23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s="275" customFormat="1" ht="12" customHeight="1">
      <c r="A27" s="270" t="s">
        <v>502</v>
      </c>
      <c r="B27" s="271" t="s">
        <v>542</v>
      </c>
      <c r="C27" s="270" t="s">
        <v>543</v>
      </c>
      <c r="D27" s="280">
        <f t="shared" si="0"/>
        <v>0</v>
      </c>
      <c r="E27" s="280">
        <f t="shared" si="1"/>
        <v>0</v>
      </c>
      <c r="F27" s="280">
        <f t="shared" si="2"/>
        <v>0</v>
      </c>
      <c r="G27" s="280">
        <f t="shared" si="3"/>
        <v>0</v>
      </c>
      <c r="H27" s="280">
        <f t="shared" si="4"/>
        <v>0</v>
      </c>
      <c r="I27" s="280">
        <f t="shared" si="5"/>
        <v>0</v>
      </c>
      <c r="J27" s="280">
        <f t="shared" si="6"/>
        <v>0</v>
      </c>
      <c r="K27" s="280">
        <f t="shared" si="7"/>
        <v>0</v>
      </c>
      <c r="L27" s="280">
        <f t="shared" si="8"/>
        <v>0</v>
      </c>
      <c r="M27" s="280">
        <f t="shared" si="9"/>
        <v>0</v>
      </c>
      <c r="N27" s="280">
        <f t="shared" si="10"/>
        <v>0</v>
      </c>
      <c r="O27" s="280">
        <f t="shared" si="11"/>
        <v>0</v>
      </c>
      <c r="P27" s="280">
        <f t="shared" si="12"/>
        <v>0</v>
      </c>
      <c r="Q27" s="280">
        <f t="shared" si="13"/>
        <v>0</v>
      </c>
      <c r="R27" s="280">
        <f t="shared" si="13"/>
        <v>0</v>
      </c>
      <c r="S27" s="280">
        <f t="shared" si="13"/>
        <v>0</v>
      </c>
      <c r="T27" s="280">
        <f t="shared" si="13"/>
        <v>0</v>
      </c>
      <c r="U27" s="280">
        <f t="shared" si="13"/>
        <v>0</v>
      </c>
      <c r="V27" s="280">
        <f t="shared" si="13"/>
        <v>0</v>
      </c>
      <c r="W27" s="280">
        <f t="shared" si="13"/>
        <v>0</v>
      </c>
      <c r="X27" s="280">
        <f t="shared" si="1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15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16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17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18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19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20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1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2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23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s="275" customFormat="1" ht="12" customHeight="1">
      <c r="A28" s="270" t="s">
        <v>502</v>
      </c>
      <c r="B28" s="271" t="s">
        <v>544</v>
      </c>
      <c r="C28" s="270" t="s">
        <v>545</v>
      </c>
      <c r="D28" s="280">
        <f t="shared" si="0"/>
        <v>0</v>
      </c>
      <c r="E28" s="280">
        <f t="shared" si="1"/>
        <v>0</v>
      </c>
      <c r="F28" s="280">
        <f t="shared" si="2"/>
        <v>0</v>
      </c>
      <c r="G28" s="280">
        <f t="shared" si="3"/>
        <v>0</v>
      </c>
      <c r="H28" s="280">
        <f t="shared" si="4"/>
        <v>0</v>
      </c>
      <c r="I28" s="280">
        <f t="shared" si="5"/>
        <v>0</v>
      </c>
      <c r="J28" s="280">
        <f t="shared" si="6"/>
        <v>0</v>
      </c>
      <c r="K28" s="280">
        <f t="shared" si="7"/>
        <v>0</v>
      </c>
      <c r="L28" s="280">
        <f t="shared" si="8"/>
        <v>0</v>
      </c>
      <c r="M28" s="280">
        <f t="shared" si="9"/>
        <v>0</v>
      </c>
      <c r="N28" s="280">
        <f t="shared" si="10"/>
        <v>0</v>
      </c>
      <c r="O28" s="280">
        <f t="shared" si="11"/>
        <v>0</v>
      </c>
      <c r="P28" s="280">
        <f t="shared" si="12"/>
        <v>0</v>
      </c>
      <c r="Q28" s="280">
        <f t="shared" si="13"/>
        <v>0</v>
      </c>
      <c r="R28" s="280">
        <f t="shared" si="13"/>
        <v>0</v>
      </c>
      <c r="S28" s="280">
        <f t="shared" si="13"/>
        <v>0</v>
      </c>
      <c r="T28" s="280">
        <f t="shared" si="13"/>
        <v>0</v>
      </c>
      <c r="U28" s="280">
        <f t="shared" si="13"/>
        <v>0</v>
      </c>
      <c r="V28" s="280">
        <f t="shared" si="13"/>
        <v>0</v>
      </c>
      <c r="W28" s="280">
        <f t="shared" si="13"/>
        <v>0</v>
      </c>
      <c r="X28" s="280">
        <f t="shared" si="1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15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16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17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18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19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20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1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2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23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s="275" customFormat="1" ht="12" customHeight="1">
      <c r="A29" s="270" t="s">
        <v>502</v>
      </c>
      <c r="B29" s="271" t="s">
        <v>546</v>
      </c>
      <c r="C29" s="270" t="s">
        <v>547</v>
      </c>
      <c r="D29" s="280">
        <f t="shared" si="0"/>
        <v>0</v>
      </c>
      <c r="E29" s="280">
        <f t="shared" si="1"/>
        <v>0</v>
      </c>
      <c r="F29" s="280">
        <f t="shared" si="2"/>
        <v>0</v>
      </c>
      <c r="G29" s="280">
        <f t="shared" si="3"/>
        <v>0</v>
      </c>
      <c r="H29" s="280">
        <f t="shared" si="4"/>
        <v>0</v>
      </c>
      <c r="I29" s="280">
        <f t="shared" si="5"/>
        <v>0</v>
      </c>
      <c r="J29" s="280">
        <f t="shared" si="6"/>
        <v>0</v>
      </c>
      <c r="K29" s="280">
        <f t="shared" si="7"/>
        <v>0</v>
      </c>
      <c r="L29" s="280">
        <f t="shared" si="8"/>
        <v>0</v>
      </c>
      <c r="M29" s="280">
        <f t="shared" si="9"/>
        <v>0</v>
      </c>
      <c r="N29" s="280">
        <f t="shared" si="10"/>
        <v>0</v>
      </c>
      <c r="O29" s="280">
        <f t="shared" si="11"/>
        <v>0</v>
      </c>
      <c r="P29" s="280">
        <f t="shared" si="12"/>
        <v>0</v>
      </c>
      <c r="Q29" s="280">
        <f t="shared" si="13"/>
        <v>0</v>
      </c>
      <c r="R29" s="280">
        <f t="shared" si="13"/>
        <v>0</v>
      </c>
      <c r="S29" s="280">
        <f t="shared" si="13"/>
        <v>0</v>
      </c>
      <c r="T29" s="280">
        <f t="shared" si="13"/>
        <v>0</v>
      </c>
      <c r="U29" s="280">
        <f t="shared" si="13"/>
        <v>0</v>
      </c>
      <c r="V29" s="280">
        <f t="shared" si="13"/>
        <v>0</v>
      </c>
      <c r="W29" s="280">
        <f t="shared" si="13"/>
        <v>0</v>
      </c>
      <c r="X29" s="280">
        <f t="shared" si="1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15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16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17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18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19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20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1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2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23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s="275" customFormat="1" ht="12" customHeight="1">
      <c r="A30" s="270" t="s">
        <v>502</v>
      </c>
      <c r="B30" s="271" t="s">
        <v>548</v>
      </c>
      <c r="C30" s="270" t="s">
        <v>549</v>
      </c>
      <c r="D30" s="280">
        <f t="shared" si="0"/>
        <v>0</v>
      </c>
      <c r="E30" s="280">
        <f t="shared" si="1"/>
        <v>0</v>
      </c>
      <c r="F30" s="280">
        <f t="shared" si="2"/>
        <v>0</v>
      </c>
      <c r="G30" s="280">
        <f t="shared" si="3"/>
        <v>0</v>
      </c>
      <c r="H30" s="280">
        <f t="shared" si="4"/>
        <v>0</v>
      </c>
      <c r="I30" s="280">
        <f t="shared" si="5"/>
        <v>0</v>
      </c>
      <c r="J30" s="280">
        <f t="shared" si="6"/>
        <v>0</v>
      </c>
      <c r="K30" s="280">
        <f t="shared" si="7"/>
        <v>0</v>
      </c>
      <c r="L30" s="280">
        <f t="shared" si="8"/>
        <v>0</v>
      </c>
      <c r="M30" s="280">
        <f t="shared" si="9"/>
        <v>0</v>
      </c>
      <c r="N30" s="280">
        <f t="shared" si="10"/>
        <v>0</v>
      </c>
      <c r="O30" s="280">
        <f t="shared" si="11"/>
        <v>0</v>
      </c>
      <c r="P30" s="280">
        <f t="shared" si="12"/>
        <v>0</v>
      </c>
      <c r="Q30" s="280">
        <f t="shared" si="13"/>
        <v>0</v>
      </c>
      <c r="R30" s="280">
        <f t="shared" si="13"/>
        <v>0</v>
      </c>
      <c r="S30" s="280">
        <f t="shared" si="13"/>
        <v>0</v>
      </c>
      <c r="T30" s="280">
        <f t="shared" si="13"/>
        <v>0</v>
      </c>
      <c r="U30" s="280">
        <f t="shared" si="13"/>
        <v>0</v>
      </c>
      <c r="V30" s="280">
        <f t="shared" si="13"/>
        <v>0</v>
      </c>
      <c r="W30" s="280">
        <f t="shared" si="13"/>
        <v>0</v>
      </c>
      <c r="X30" s="280">
        <f t="shared" si="1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15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16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17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18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19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20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1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2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23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s="275" customFormat="1" ht="12" customHeight="1">
      <c r="A31" s="270" t="s">
        <v>502</v>
      </c>
      <c r="B31" s="271" t="s">
        <v>550</v>
      </c>
      <c r="C31" s="270" t="s">
        <v>551</v>
      </c>
      <c r="D31" s="280">
        <f t="shared" si="0"/>
        <v>0</v>
      </c>
      <c r="E31" s="280">
        <f t="shared" si="1"/>
        <v>0</v>
      </c>
      <c r="F31" s="280">
        <f t="shared" si="2"/>
        <v>0</v>
      </c>
      <c r="G31" s="280">
        <f t="shared" si="3"/>
        <v>0</v>
      </c>
      <c r="H31" s="280">
        <f t="shared" si="4"/>
        <v>0</v>
      </c>
      <c r="I31" s="280">
        <f t="shared" si="5"/>
        <v>0</v>
      </c>
      <c r="J31" s="280">
        <f t="shared" si="6"/>
        <v>0</v>
      </c>
      <c r="K31" s="280">
        <f t="shared" si="7"/>
        <v>0</v>
      </c>
      <c r="L31" s="280">
        <f t="shared" si="8"/>
        <v>0</v>
      </c>
      <c r="M31" s="280">
        <f t="shared" si="9"/>
        <v>0</v>
      </c>
      <c r="N31" s="280">
        <f t="shared" si="10"/>
        <v>0</v>
      </c>
      <c r="O31" s="280">
        <f t="shared" si="11"/>
        <v>0</v>
      </c>
      <c r="P31" s="280">
        <f t="shared" si="12"/>
        <v>0</v>
      </c>
      <c r="Q31" s="280">
        <f t="shared" si="13"/>
        <v>0</v>
      </c>
      <c r="R31" s="280">
        <f t="shared" si="13"/>
        <v>0</v>
      </c>
      <c r="S31" s="280">
        <f t="shared" si="13"/>
        <v>0</v>
      </c>
      <c r="T31" s="280">
        <f t="shared" si="13"/>
        <v>0</v>
      </c>
      <c r="U31" s="280">
        <f t="shared" si="13"/>
        <v>0</v>
      </c>
      <c r="V31" s="280">
        <f t="shared" si="13"/>
        <v>0</v>
      </c>
      <c r="W31" s="280">
        <f t="shared" si="13"/>
        <v>0</v>
      </c>
      <c r="X31" s="280">
        <f t="shared" si="1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15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16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17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18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19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20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1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2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23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s="275" customFormat="1" ht="12" customHeight="1">
      <c r="A32" s="270" t="s">
        <v>502</v>
      </c>
      <c r="B32" s="271" t="s">
        <v>552</v>
      </c>
      <c r="C32" s="270" t="s">
        <v>553</v>
      </c>
      <c r="D32" s="280">
        <f t="shared" si="0"/>
        <v>0</v>
      </c>
      <c r="E32" s="280">
        <f t="shared" si="1"/>
        <v>0</v>
      </c>
      <c r="F32" s="280">
        <f t="shared" si="2"/>
        <v>0</v>
      </c>
      <c r="G32" s="280">
        <f t="shared" si="3"/>
        <v>0</v>
      </c>
      <c r="H32" s="280">
        <f t="shared" si="4"/>
        <v>0</v>
      </c>
      <c r="I32" s="280">
        <f t="shared" si="5"/>
        <v>0</v>
      </c>
      <c r="J32" s="280">
        <f t="shared" si="6"/>
        <v>0</v>
      </c>
      <c r="K32" s="280">
        <f t="shared" si="7"/>
        <v>0</v>
      </c>
      <c r="L32" s="280">
        <f t="shared" si="8"/>
        <v>0</v>
      </c>
      <c r="M32" s="280">
        <f t="shared" si="9"/>
        <v>0</v>
      </c>
      <c r="N32" s="280">
        <f t="shared" si="10"/>
        <v>0</v>
      </c>
      <c r="O32" s="280">
        <f t="shared" si="11"/>
        <v>0</v>
      </c>
      <c r="P32" s="280">
        <f t="shared" si="12"/>
        <v>0</v>
      </c>
      <c r="Q32" s="280">
        <f t="shared" si="13"/>
        <v>0</v>
      </c>
      <c r="R32" s="280">
        <f t="shared" si="13"/>
        <v>0</v>
      </c>
      <c r="S32" s="280">
        <f t="shared" si="13"/>
        <v>0</v>
      </c>
      <c r="T32" s="280">
        <f t="shared" si="13"/>
        <v>0</v>
      </c>
      <c r="U32" s="280">
        <f t="shared" si="13"/>
        <v>0</v>
      </c>
      <c r="V32" s="280">
        <f t="shared" si="13"/>
        <v>0</v>
      </c>
      <c r="W32" s="280">
        <f t="shared" si="13"/>
        <v>0</v>
      </c>
      <c r="X32" s="280">
        <f t="shared" si="1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15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16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17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18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19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20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1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2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23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  <row r="33" spans="1:103" s="275" customFormat="1" ht="12" customHeight="1">
      <c r="A33" s="270" t="s">
        <v>502</v>
      </c>
      <c r="B33" s="271" t="s">
        <v>554</v>
      </c>
      <c r="C33" s="270" t="s">
        <v>555</v>
      </c>
      <c r="D33" s="280">
        <f t="shared" si="0"/>
        <v>0</v>
      </c>
      <c r="E33" s="280">
        <f t="shared" si="1"/>
        <v>0</v>
      </c>
      <c r="F33" s="280">
        <f t="shared" si="2"/>
        <v>0</v>
      </c>
      <c r="G33" s="280">
        <f t="shared" si="3"/>
        <v>0</v>
      </c>
      <c r="H33" s="280">
        <f t="shared" si="4"/>
        <v>0</v>
      </c>
      <c r="I33" s="280">
        <f t="shared" si="5"/>
        <v>0</v>
      </c>
      <c r="J33" s="280">
        <f t="shared" si="6"/>
        <v>0</v>
      </c>
      <c r="K33" s="280">
        <f t="shared" si="7"/>
        <v>0</v>
      </c>
      <c r="L33" s="280">
        <f t="shared" si="8"/>
        <v>0</v>
      </c>
      <c r="M33" s="280">
        <f t="shared" si="9"/>
        <v>0</v>
      </c>
      <c r="N33" s="280">
        <f t="shared" si="10"/>
        <v>0</v>
      </c>
      <c r="O33" s="280">
        <f t="shared" si="11"/>
        <v>0</v>
      </c>
      <c r="P33" s="280">
        <f t="shared" si="12"/>
        <v>0</v>
      </c>
      <c r="Q33" s="280">
        <f t="shared" si="13"/>
        <v>0</v>
      </c>
      <c r="R33" s="280">
        <f t="shared" si="13"/>
        <v>0</v>
      </c>
      <c r="S33" s="280">
        <f t="shared" si="13"/>
        <v>0</v>
      </c>
      <c r="T33" s="280">
        <f t="shared" si="13"/>
        <v>0</v>
      </c>
      <c r="U33" s="280">
        <f t="shared" si="13"/>
        <v>0</v>
      </c>
      <c r="V33" s="280">
        <f t="shared" si="13"/>
        <v>0</v>
      </c>
      <c r="W33" s="280">
        <f t="shared" si="13"/>
        <v>0</v>
      </c>
      <c r="X33" s="280">
        <f t="shared" si="14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15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16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17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18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19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20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1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22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23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  <row r="34" spans="1:103" s="275" customFormat="1" ht="12" customHeight="1">
      <c r="A34" s="270" t="s">
        <v>502</v>
      </c>
      <c r="B34" s="271" t="s">
        <v>556</v>
      </c>
      <c r="C34" s="270" t="s">
        <v>557</v>
      </c>
      <c r="D34" s="280">
        <f t="shared" si="0"/>
        <v>0</v>
      </c>
      <c r="E34" s="280">
        <f t="shared" si="1"/>
        <v>0</v>
      </c>
      <c r="F34" s="280">
        <f t="shared" si="2"/>
        <v>0</v>
      </c>
      <c r="G34" s="280">
        <f t="shared" si="3"/>
        <v>0</v>
      </c>
      <c r="H34" s="280">
        <f t="shared" si="4"/>
        <v>0</v>
      </c>
      <c r="I34" s="280">
        <f t="shared" si="5"/>
        <v>0</v>
      </c>
      <c r="J34" s="280">
        <f t="shared" si="6"/>
        <v>0</v>
      </c>
      <c r="K34" s="280">
        <f t="shared" si="7"/>
        <v>0</v>
      </c>
      <c r="L34" s="280">
        <f t="shared" si="8"/>
        <v>0</v>
      </c>
      <c r="M34" s="280">
        <f t="shared" si="9"/>
        <v>0</v>
      </c>
      <c r="N34" s="280">
        <f t="shared" si="10"/>
        <v>0</v>
      </c>
      <c r="O34" s="280">
        <f t="shared" si="11"/>
        <v>0</v>
      </c>
      <c r="P34" s="280">
        <f t="shared" si="12"/>
        <v>0</v>
      </c>
      <c r="Q34" s="280">
        <f t="shared" si="13"/>
        <v>0</v>
      </c>
      <c r="R34" s="280">
        <f t="shared" si="13"/>
        <v>0</v>
      </c>
      <c r="S34" s="280">
        <f t="shared" si="13"/>
        <v>0</v>
      </c>
      <c r="T34" s="280">
        <f t="shared" si="13"/>
        <v>0</v>
      </c>
      <c r="U34" s="280">
        <f t="shared" si="13"/>
        <v>0</v>
      </c>
      <c r="V34" s="280">
        <f t="shared" si="13"/>
        <v>0</v>
      </c>
      <c r="W34" s="280">
        <f t="shared" si="13"/>
        <v>0</v>
      </c>
      <c r="X34" s="280">
        <f t="shared" si="14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f t="shared" si="15"/>
        <v>0</v>
      </c>
      <c r="AG34" s="280">
        <v>0</v>
      </c>
      <c r="AH34" s="280">
        <v>0</v>
      </c>
      <c r="AI34" s="280">
        <v>0</v>
      </c>
      <c r="AJ34" s="280">
        <v>0</v>
      </c>
      <c r="AK34" s="280">
        <v>0</v>
      </c>
      <c r="AL34" s="280">
        <v>0</v>
      </c>
      <c r="AM34" s="280">
        <v>0</v>
      </c>
      <c r="AN34" s="280">
        <f t="shared" si="16"/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f t="shared" si="17"/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f t="shared" si="18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f t="shared" si="19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f t="shared" si="20"/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21"/>
        <v>0</v>
      </c>
      <c r="CC34" s="280"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22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f t="shared" si="23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v>0</v>
      </c>
    </row>
    <row r="35" spans="1:103" s="275" customFormat="1" ht="12" customHeight="1">
      <c r="A35" s="270" t="s">
        <v>502</v>
      </c>
      <c r="B35" s="271" t="s">
        <v>558</v>
      </c>
      <c r="C35" s="270" t="s">
        <v>559</v>
      </c>
      <c r="D35" s="280">
        <f t="shared" si="0"/>
        <v>0</v>
      </c>
      <c r="E35" s="280">
        <f t="shared" si="1"/>
        <v>0</v>
      </c>
      <c r="F35" s="280">
        <f t="shared" si="2"/>
        <v>0</v>
      </c>
      <c r="G35" s="280">
        <f t="shared" si="3"/>
        <v>0</v>
      </c>
      <c r="H35" s="280">
        <f t="shared" si="4"/>
        <v>0</v>
      </c>
      <c r="I35" s="280">
        <f t="shared" si="5"/>
        <v>0</v>
      </c>
      <c r="J35" s="280">
        <f t="shared" si="6"/>
        <v>0</v>
      </c>
      <c r="K35" s="280">
        <f t="shared" si="7"/>
        <v>0</v>
      </c>
      <c r="L35" s="280">
        <f t="shared" si="8"/>
        <v>0</v>
      </c>
      <c r="M35" s="280">
        <f t="shared" si="9"/>
        <v>0</v>
      </c>
      <c r="N35" s="280">
        <f t="shared" si="10"/>
        <v>0</v>
      </c>
      <c r="O35" s="280">
        <f t="shared" si="11"/>
        <v>0</v>
      </c>
      <c r="P35" s="280">
        <f t="shared" si="12"/>
        <v>0</v>
      </c>
      <c r="Q35" s="280">
        <f t="shared" si="13"/>
        <v>0</v>
      </c>
      <c r="R35" s="280">
        <f t="shared" si="13"/>
        <v>0</v>
      </c>
      <c r="S35" s="280">
        <f t="shared" si="13"/>
        <v>0</v>
      </c>
      <c r="T35" s="280">
        <f t="shared" si="13"/>
        <v>0</v>
      </c>
      <c r="U35" s="280">
        <f t="shared" si="13"/>
        <v>0</v>
      </c>
      <c r="V35" s="280">
        <f t="shared" si="13"/>
        <v>0</v>
      </c>
      <c r="W35" s="280">
        <f t="shared" si="13"/>
        <v>0</v>
      </c>
      <c r="X35" s="280">
        <f t="shared" si="14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f t="shared" si="15"/>
        <v>0</v>
      </c>
      <c r="AG35" s="280">
        <v>0</v>
      </c>
      <c r="AH35" s="280">
        <v>0</v>
      </c>
      <c r="AI35" s="280">
        <v>0</v>
      </c>
      <c r="AJ35" s="280">
        <v>0</v>
      </c>
      <c r="AK35" s="280">
        <v>0</v>
      </c>
      <c r="AL35" s="280">
        <v>0</v>
      </c>
      <c r="AM35" s="280">
        <v>0</v>
      </c>
      <c r="AN35" s="280">
        <f t="shared" si="16"/>
        <v>0</v>
      </c>
      <c r="AO35" s="280">
        <v>0</v>
      </c>
      <c r="AP35" s="280">
        <v>0</v>
      </c>
      <c r="AQ35" s="280"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f t="shared" si="17"/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f t="shared" si="18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f t="shared" si="19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f t="shared" si="20"/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21"/>
        <v>0</v>
      </c>
      <c r="CC35" s="280"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22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f t="shared" si="23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v>0</v>
      </c>
    </row>
    <row r="36" spans="1:103" s="275" customFormat="1" ht="12" customHeight="1">
      <c r="A36" s="270" t="s">
        <v>502</v>
      </c>
      <c r="B36" s="271" t="s">
        <v>560</v>
      </c>
      <c r="C36" s="270" t="s">
        <v>561</v>
      </c>
      <c r="D36" s="280">
        <f t="shared" si="0"/>
        <v>0</v>
      </c>
      <c r="E36" s="280">
        <f t="shared" si="1"/>
        <v>0</v>
      </c>
      <c r="F36" s="280">
        <f t="shared" si="2"/>
        <v>0</v>
      </c>
      <c r="G36" s="280">
        <f t="shared" si="3"/>
        <v>0</v>
      </c>
      <c r="H36" s="280">
        <f t="shared" si="4"/>
        <v>0</v>
      </c>
      <c r="I36" s="280">
        <f t="shared" si="5"/>
        <v>0</v>
      </c>
      <c r="J36" s="280">
        <f t="shared" si="6"/>
        <v>0</v>
      </c>
      <c r="K36" s="280">
        <f t="shared" si="7"/>
        <v>0</v>
      </c>
      <c r="L36" s="280">
        <f t="shared" si="8"/>
        <v>0</v>
      </c>
      <c r="M36" s="280">
        <f t="shared" si="9"/>
        <v>0</v>
      </c>
      <c r="N36" s="280">
        <f t="shared" si="10"/>
        <v>0</v>
      </c>
      <c r="O36" s="280">
        <f t="shared" si="11"/>
        <v>0</v>
      </c>
      <c r="P36" s="280">
        <f t="shared" si="12"/>
        <v>0</v>
      </c>
      <c r="Q36" s="280">
        <f t="shared" si="13"/>
        <v>0</v>
      </c>
      <c r="R36" s="280">
        <f t="shared" si="13"/>
        <v>0</v>
      </c>
      <c r="S36" s="280">
        <f t="shared" si="13"/>
        <v>0</v>
      </c>
      <c r="T36" s="280">
        <f t="shared" si="13"/>
        <v>0</v>
      </c>
      <c r="U36" s="280">
        <f t="shared" si="13"/>
        <v>0</v>
      </c>
      <c r="V36" s="280">
        <f t="shared" si="13"/>
        <v>0</v>
      </c>
      <c r="W36" s="280">
        <f t="shared" si="13"/>
        <v>0</v>
      </c>
      <c r="X36" s="280">
        <f t="shared" si="14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f t="shared" si="15"/>
        <v>0</v>
      </c>
      <c r="AG36" s="280">
        <v>0</v>
      </c>
      <c r="AH36" s="280">
        <v>0</v>
      </c>
      <c r="AI36" s="280">
        <v>0</v>
      </c>
      <c r="AJ36" s="280">
        <v>0</v>
      </c>
      <c r="AK36" s="280">
        <v>0</v>
      </c>
      <c r="AL36" s="280">
        <v>0</v>
      </c>
      <c r="AM36" s="280">
        <v>0</v>
      </c>
      <c r="AN36" s="280">
        <f t="shared" si="16"/>
        <v>0</v>
      </c>
      <c r="AO36" s="280">
        <v>0</v>
      </c>
      <c r="AP36" s="280">
        <v>0</v>
      </c>
      <c r="AQ36" s="280"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f t="shared" si="17"/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f t="shared" si="18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f t="shared" si="19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f t="shared" si="20"/>
        <v>0</v>
      </c>
      <c r="BU36" s="280"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21"/>
        <v>0</v>
      </c>
      <c r="CC36" s="280"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22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0">
        <f t="shared" si="23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v>0</v>
      </c>
    </row>
    <row r="37" spans="1:103" s="275" customFormat="1" ht="12" customHeight="1">
      <c r="A37" s="270" t="s">
        <v>502</v>
      </c>
      <c r="B37" s="271" t="s">
        <v>562</v>
      </c>
      <c r="C37" s="270" t="s">
        <v>563</v>
      </c>
      <c r="D37" s="280">
        <f t="shared" si="0"/>
        <v>0</v>
      </c>
      <c r="E37" s="280">
        <f t="shared" si="1"/>
        <v>0</v>
      </c>
      <c r="F37" s="280">
        <f t="shared" si="2"/>
        <v>0</v>
      </c>
      <c r="G37" s="280">
        <f t="shared" si="3"/>
        <v>0</v>
      </c>
      <c r="H37" s="280">
        <f t="shared" si="4"/>
        <v>0</v>
      </c>
      <c r="I37" s="280">
        <f t="shared" si="5"/>
        <v>0</v>
      </c>
      <c r="J37" s="280">
        <f t="shared" si="6"/>
        <v>0</v>
      </c>
      <c r="K37" s="280">
        <f t="shared" si="7"/>
        <v>0</v>
      </c>
      <c r="L37" s="280">
        <f t="shared" si="8"/>
        <v>0</v>
      </c>
      <c r="M37" s="280">
        <f t="shared" si="9"/>
        <v>0</v>
      </c>
      <c r="N37" s="280">
        <f t="shared" si="10"/>
        <v>0</v>
      </c>
      <c r="O37" s="280">
        <f t="shared" si="11"/>
        <v>0</v>
      </c>
      <c r="P37" s="280">
        <f t="shared" si="12"/>
        <v>0</v>
      </c>
      <c r="Q37" s="280">
        <f t="shared" si="13"/>
        <v>0</v>
      </c>
      <c r="R37" s="280">
        <f t="shared" si="13"/>
        <v>0</v>
      </c>
      <c r="S37" s="280">
        <f t="shared" si="13"/>
        <v>0</v>
      </c>
      <c r="T37" s="280">
        <f t="shared" si="13"/>
        <v>0</v>
      </c>
      <c r="U37" s="280">
        <f t="shared" si="13"/>
        <v>0</v>
      </c>
      <c r="V37" s="280">
        <f t="shared" si="13"/>
        <v>0</v>
      </c>
      <c r="W37" s="280">
        <f t="shared" si="13"/>
        <v>0</v>
      </c>
      <c r="X37" s="280">
        <f t="shared" si="14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f t="shared" si="15"/>
        <v>0</v>
      </c>
      <c r="AG37" s="280">
        <v>0</v>
      </c>
      <c r="AH37" s="280">
        <v>0</v>
      </c>
      <c r="AI37" s="280">
        <v>0</v>
      </c>
      <c r="AJ37" s="280">
        <v>0</v>
      </c>
      <c r="AK37" s="280">
        <v>0</v>
      </c>
      <c r="AL37" s="280">
        <v>0</v>
      </c>
      <c r="AM37" s="280">
        <v>0</v>
      </c>
      <c r="AN37" s="280">
        <f t="shared" si="16"/>
        <v>0</v>
      </c>
      <c r="AO37" s="280">
        <v>0</v>
      </c>
      <c r="AP37" s="280">
        <v>0</v>
      </c>
      <c r="AQ37" s="280"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f t="shared" si="17"/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f t="shared" si="18"/>
        <v>0</v>
      </c>
      <c r="BE37" s="280">
        <v>0</v>
      </c>
      <c r="BF37" s="280"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f t="shared" si="19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f t="shared" si="20"/>
        <v>0</v>
      </c>
      <c r="BU37" s="280"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21"/>
        <v>0</v>
      </c>
      <c r="CC37" s="280"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22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0">
        <f t="shared" si="23"/>
        <v>0</v>
      </c>
      <c r="CS37" s="280">
        <v>0</v>
      </c>
      <c r="CT37" s="280">
        <v>0</v>
      </c>
      <c r="CU37" s="280">
        <v>0</v>
      </c>
      <c r="CV37" s="280">
        <v>0</v>
      </c>
      <c r="CW37" s="280">
        <v>0</v>
      </c>
      <c r="CX37" s="280">
        <v>0</v>
      </c>
      <c r="CY37" s="280">
        <v>0</v>
      </c>
    </row>
    <row r="38" spans="1:103" s="275" customFormat="1" ht="12" customHeight="1">
      <c r="A38" s="270" t="s">
        <v>502</v>
      </c>
      <c r="B38" s="271" t="s">
        <v>564</v>
      </c>
      <c r="C38" s="270" t="s">
        <v>565</v>
      </c>
      <c r="D38" s="280">
        <f t="shared" si="0"/>
        <v>0</v>
      </c>
      <c r="E38" s="280">
        <f t="shared" si="1"/>
        <v>0</v>
      </c>
      <c r="F38" s="280">
        <f t="shared" si="2"/>
        <v>0</v>
      </c>
      <c r="G38" s="280">
        <f t="shared" si="3"/>
        <v>0</v>
      </c>
      <c r="H38" s="280">
        <f t="shared" si="4"/>
        <v>0</v>
      </c>
      <c r="I38" s="280">
        <f t="shared" si="5"/>
        <v>0</v>
      </c>
      <c r="J38" s="280">
        <f t="shared" si="6"/>
        <v>0</v>
      </c>
      <c r="K38" s="280">
        <f t="shared" si="7"/>
        <v>0</v>
      </c>
      <c r="L38" s="280">
        <f t="shared" si="8"/>
        <v>0</v>
      </c>
      <c r="M38" s="280">
        <f t="shared" si="9"/>
        <v>0</v>
      </c>
      <c r="N38" s="280">
        <f t="shared" si="10"/>
        <v>0</v>
      </c>
      <c r="O38" s="280">
        <f t="shared" si="11"/>
        <v>0</v>
      </c>
      <c r="P38" s="280">
        <f t="shared" si="12"/>
        <v>0</v>
      </c>
      <c r="Q38" s="280">
        <f t="shared" si="13"/>
        <v>0</v>
      </c>
      <c r="R38" s="280">
        <f t="shared" si="13"/>
        <v>0</v>
      </c>
      <c r="S38" s="280">
        <f t="shared" si="13"/>
        <v>0</v>
      </c>
      <c r="T38" s="280">
        <f t="shared" si="13"/>
        <v>0</v>
      </c>
      <c r="U38" s="280">
        <f t="shared" si="13"/>
        <v>0</v>
      </c>
      <c r="V38" s="280">
        <f t="shared" si="13"/>
        <v>0</v>
      </c>
      <c r="W38" s="280">
        <f t="shared" si="13"/>
        <v>0</v>
      </c>
      <c r="X38" s="280">
        <f t="shared" si="14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f t="shared" si="15"/>
        <v>0</v>
      </c>
      <c r="AG38" s="280">
        <v>0</v>
      </c>
      <c r="AH38" s="280">
        <v>0</v>
      </c>
      <c r="AI38" s="280">
        <v>0</v>
      </c>
      <c r="AJ38" s="280">
        <v>0</v>
      </c>
      <c r="AK38" s="280">
        <v>0</v>
      </c>
      <c r="AL38" s="280">
        <v>0</v>
      </c>
      <c r="AM38" s="280">
        <v>0</v>
      </c>
      <c r="AN38" s="280">
        <f t="shared" si="16"/>
        <v>0</v>
      </c>
      <c r="AO38" s="280">
        <v>0</v>
      </c>
      <c r="AP38" s="280">
        <v>0</v>
      </c>
      <c r="AQ38" s="280"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f t="shared" si="17"/>
        <v>0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f t="shared" si="18"/>
        <v>0</v>
      </c>
      <c r="BE38" s="280">
        <v>0</v>
      </c>
      <c r="BF38" s="280"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f t="shared" si="19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f t="shared" si="20"/>
        <v>0</v>
      </c>
      <c r="BU38" s="280"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21"/>
        <v>0</v>
      </c>
      <c r="CC38" s="280"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22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0">
        <f t="shared" si="23"/>
        <v>0</v>
      </c>
      <c r="CS38" s="280">
        <v>0</v>
      </c>
      <c r="CT38" s="280">
        <v>0</v>
      </c>
      <c r="CU38" s="280">
        <v>0</v>
      </c>
      <c r="CV38" s="280">
        <v>0</v>
      </c>
      <c r="CW38" s="280">
        <v>0</v>
      </c>
      <c r="CX38" s="280">
        <v>0</v>
      </c>
      <c r="CY38" s="280">
        <v>0</v>
      </c>
    </row>
    <row r="39" spans="1:103" s="275" customFormat="1" ht="12" customHeight="1">
      <c r="A39" s="270" t="s">
        <v>502</v>
      </c>
      <c r="B39" s="271" t="s">
        <v>566</v>
      </c>
      <c r="C39" s="270" t="s">
        <v>567</v>
      </c>
      <c r="D39" s="280">
        <f t="shared" si="0"/>
        <v>0</v>
      </c>
      <c r="E39" s="280">
        <f t="shared" si="1"/>
        <v>0</v>
      </c>
      <c r="F39" s="280">
        <f t="shared" si="2"/>
        <v>0</v>
      </c>
      <c r="G39" s="280">
        <f t="shared" si="3"/>
        <v>0</v>
      </c>
      <c r="H39" s="280">
        <f t="shared" si="4"/>
        <v>0</v>
      </c>
      <c r="I39" s="280">
        <f t="shared" si="5"/>
        <v>0</v>
      </c>
      <c r="J39" s="280">
        <f t="shared" si="6"/>
        <v>0</v>
      </c>
      <c r="K39" s="280">
        <f t="shared" si="7"/>
        <v>0</v>
      </c>
      <c r="L39" s="280">
        <f t="shared" si="8"/>
        <v>0</v>
      </c>
      <c r="M39" s="280">
        <f t="shared" si="9"/>
        <v>0</v>
      </c>
      <c r="N39" s="280">
        <f t="shared" si="10"/>
        <v>0</v>
      </c>
      <c r="O39" s="280">
        <f t="shared" si="11"/>
        <v>0</v>
      </c>
      <c r="P39" s="280">
        <f t="shared" si="12"/>
        <v>0</v>
      </c>
      <c r="Q39" s="280">
        <f t="shared" si="13"/>
        <v>0</v>
      </c>
      <c r="R39" s="280">
        <f t="shared" si="13"/>
        <v>0</v>
      </c>
      <c r="S39" s="280">
        <f t="shared" si="13"/>
        <v>0</v>
      </c>
      <c r="T39" s="280">
        <f t="shared" si="13"/>
        <v>0</v>
      </c>
      <c r="U39" s="280">
        <f t="shared" si="13"/>
        <v>0</v>
      </c>
      <c r="V39" s="280">
        <f t="shared" si="13"/>
        <v>0</v>
      </c>
      <c r="W39" s="280">
        <f t="shared" si="13"/>
        <v>0</v>
      </c>
      <c r="X39" s="280">
        <f t="shared" si="14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f t="shared" si="15"/>
        <v>0</v>
      </c>
      <c r="AG39" s="280">
        <v>0</v>
      </c>
      <c r="AH39" s="280">
        <v>0</v>
      </c>
      <c r="AI39" s="280">
        <v>0</v>
      </c>
      <c r="AJ39" s="280">
        <v>0</v>
      </c>
      <c r="AK39" s="280">
        <v>0</v>
      </c>
      <c r="AL39" s="280">
        <v>0</v>
      </c>
      <c r="AM39" s="280">
        <v>0</v>
      </c>
      <c r="AN39" s="280">
        <f t="shared" si="16"/>
        <v>0</v>
      </c>
      <c r="AO39" s="280">
        <v>0</v>
      </c>
      <c r="AP39" s="280">
        <v>0</v>
      </c>
      <c r="AQ39" s="280"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f t="shared" si="17"/>
        <v>0</v>
      </c>
      <c r="AW39" s="280">
        <v>0</v>
      </c>
      <c r="AX39" s="280">
        <v>0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f t="shared" si="18"/>
        <v>0</v>
      </c>
      <c r="BE39" s="280">
        <v>0</v>
      </c>
      <c r="BF39" s="280"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f t="shared" si="19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f t="shared" si="20"/>
        <v>0</v>
      </c>
      <c r="BU39" s="280"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21"/>
        <v>0</v>
      </c>
      <c r="CC39" s="280"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22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0">
        <f t="shared" si="23"/>
        <v>0</v>
      </c>
      <c r="CS39" s="280">
        <v>0</v>
      </c>
      <c r="CT39" s="280">
        <v>0</v>
      </c>
      <c r="CU39" s="280">
        <v>0</v>
      </c>
      <c r="CV39" s="280">
        <v>0</v>
      </c>
      <c r="CW39" s="280">
        <v>0</v>
      </c>
      <c r="CX39" s="280">
        <v>0</v>
      </c>
      <c r="CY39" s="280">
        <v>0</v>
      </c>
    </row>
    <row r="40" spans="1:103" s="275" customFormat="1" ht="12" customHeight="1">
      <c r="A40" s="270" t="s">
        <v>502</v>
      </c>
      <c r="B40" s="271" t="s">
        <v>568</v>
      </c>
      <c r="C40" s="270" t="s">
        <v>569</v>
      </c>
      <c r="D40" s="280">
        <f t="shared" si="0"/>
        <v>0</v>
      </c>
      <c r="E40" s="280">
        <f t="shared" si="1"/>
        <v>0</v>
      </c>
      <c r="F40" s="280">
        <f t="shared" si="2"/>
        <v>0</v>
      </c>
      <c r="G40" s="280">
        <f t="shared" si="3"/>
        <v>0</v>
      </c>
      <c r="H40" s="280">
        <f t="shared" si="4"/>
        <v>0</v>
      </c>
      <c r="I40" s="280">
        <f t="shared" si="5"/>
        <v>0</v>
      </c>
      <c r="J40" s="280">
        <f t="shared" si="6"/>
        <v>0</v>
      </c>
      <c r="K40" s="280">
        <f t="shared" si="7"/>
        <v>0</v>
      </c>
      <c r="L40" s="280">
        <f t="shared" si="8"/>
        <v>0</v>
      </c>
      <c r="M40" s="280">
        <f t="shared" si="9"/>
        <v>0</v>
      </c>
      <c r="N40" s="280">
        <f t="shared" si="10"/>
        <v>0</v>
      </c>
      <c r="O40" s="280">
        <f t="shared" si="11"/>
        <v>0</v>
      </c>
      <c r="P40" s="280">
        <f t="shared" si="12"/>
        <v>0</v>
      </c>
      <c r="Q40" s="280">
        <f t="shared" si="13"/>
        <v>0</v>
      </c>
      <c r="R40" s="280">
        <f t="shared" si="13"/>
        <v>0</v>
      </c>
      <c r="S40" s="280">
        <f t="shared" si="13"/>
        <v>0</v>
      </c>
      <c r="T40" s="280">
        <f t="shared" si="13"/>
        <v>0</v>
      </c>
      <c r="U40" s="280">
        <f t="shared" si="13"/>
        <v>0</v>
      </c>
      <c r="V40" s="280">
        <f t="shared" si="13"/>
        <v>0</v>
      </c>
      <c r="W40" s="280">
        <f t="shared" si="13"/>
        <v>0</v>
      </c>
      <c r="X40" s="280">
        <f t="shared" si="14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f t="shared" si="15"/>
        <v>0</v>
      </c>
      <c r="AG40" s="280">
        <v>0</v>
      </c>
      <c r="AH40" s="280">
        <v>0</v>
      </c>
      <c r="AI40" s="280">
        <v>0</v>
      </c>
      <c r="AJ40" s="280">
        <v>0</v>
      </c>
      <c r="AK40" s="280">
        <v>0</v>
      </c>
      <c r="AL40" s="280">
        <v>0</v>
      </c>
      <c r="AM40" s="280">
        <v>0</v>
      </c>
      <c r="AN40" s="280">
        <f t="shared" si="16"/>
        <v>0</v>
      </c>
      <c r="AO40" s="280">
        <v>0</v>
      </c>
      <c r="AP40" s="280">
        <v>0</v>
      </c>
      <c r="AQ40" s="280"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f t="shared" si="17"/>
        <v>0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f t="shared" si="18"/>
        <v>0</v>
      </c>
      <c r="BE40" s="280">
        <v>0</v>
      </c>
      <c r="BF40" s="280"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f t="shared" si="19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f t="shared" si="20"/>
        <v>0</v>
      </c>
      <c r="BU40" s="280"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21"/>
        <v>0</v>
      </c>
      <c r="CC40" s="280"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22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0">
        <f t="shared" si="23"/>
        <v>0</v>
      </c>
      <c r="CS40" s="280">
        <v>0</v>
      </c>
      <c r="CT40" s="280">
        <v>0</v>
      </c>
      <c r="CU40" s="280">
        <v>0</v>
      </c>
      <c r="CV40" s="280">
        <v>0</v>
      </c>
      <c r="CW40" s="280">
        <v>0</v>
      </c>
      <c r="CX40" s="280">
        <v>0</v>
      </c>
      <c r="CY40" s="280">
        <v>0</v>
      </c>
    </row>
    <row r="41" spans="1:103" s="275" customFormat="1" ht="12" customHeight="1">
      <c r="A41" s="270" t="s">
        <v>502</v>
      </c>
      <c r="B41" s="271" t="s">
        <v>570</v>
      </c>
      <c r="C41" s="270" t="s">
        <v>571</v>
      </c>
      <c r="D41" s="280">
        <f t="shared" si="0"/>
        <v>0</v>
      </c>
      <c r="E41" s="280">
        <f t="shared" si="1"/>
        <v>0</v>
      </c>
      <c r="F41" s="280">
        <f t="shared" si="2"/>
        <v>0</v>
      </c>
      <c r="G41" s="280">
        <f t="shared" si="3"/>
        <v>0</v>
      </c>
      <c r="H41" s="280">
        <f t="shared" si="4"/>
        <v>0</v>
      </c>
      <c r="I41" s="280">
        <f t="shared" si="5"/>
        <v>0</v>
      </c>
      <c r="J41" s="280">
        <f t="shared" si="6"/>
        <v>0</v>
      </c>
      <c r="K41" s="280">
        <f t="shared" si="7"/>
        <v>0</v>
      </c>
      <c r="L41" s="280">
        <f t="shared" si="8"/>
        <v>0</v>
      </c>
      <c r="M41" s="280">
        <f t="shared" si="9"/>
        <v>0</v>
      </c>
      <c r="N41" s="280">
        <f t="shared" si="10"/>
        <v>0</v>
      </c>
      <c r="O41" s="280">
        <f t="shared" si="11"/>
        <v>0</v>
      </c>
      <c r="P41" s="280">
        <f t="shared" si="12"/>
        <v>0</v>
      </c>
      <c r="Q41" s="280">
        <f t="shared" si="13"/>
        <v>0</v>
      </c>
      <c r="R41" s="280">
        <f t="shared" si="13"/>
        <v>0</v>
      </c>
      <c r="S41" s="280">
        <f t="shared" si="13"/>
        <v>0</v>
      </c>
      <c r="T41" s="280">
        <f t="shared" si="13"/>
        <v>0</v>
      </c>
      <c r="U41" s="280">
        <f t="shared" si="13"/>
        <v>0</v>
      </c>
      <c r="V41" s="280">
        <f t="shared" si="13"/>
        <v>0</v>
      </c>
      <c r="W41" s="280">
        <f t="shared" si="13"/>
        <v>0</v>
      </c>
      <c r="X41" s="280">
        <f t="shared" si="14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f t="shared" si="15"/>
        <v>0</v>
      </c>
      <c r="AG41" s="280">
        <v>0</v>
      </c>
      <c r="AH41" s="280">
        <v>0</v>
      </c>
      <c r="AI41" s="280">
        <v>0</v>
      </c>
      <c r="AJ41" s="280">
        <v>0</v>
      </c>
      <c r="AK41" s="280">
        <v>0</v>
      </c>
      <c r="AL41" s="280">
        <v>0</v>
      </c>
      <c r="AM41" s="280">
        <v>0</v>
      </c>
      <c r="AN41" s="280">
        <f t="shared" si="16"/>
        <v>0</v>
      </c>
      <c r="AO41" s="280">
        <v>0</v>
      </c>
      <c r="AP41" s="280">
        <v>0</v>
      </c>
      <c r="AQ41" s="280"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f t="shared" si="17"/>
        <v>0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f t="shared" si="18"/>
        <v>0</v>
      </c>
      <c r="BE41" s="280">
        <v>0</v>
      </c>
      <c r="BF41" s="280"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f t="shared" si="19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f t="shared" si="20"/>
        <v>0</v>
      </c>
      <c r="BU41" s="280"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21"/>
        <v>0</v>
      </c>
      <c r="CC41" s="280"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22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0">
        <f t="shared" si="23"/>
        <v>0</v>
      </c>
      <c r="CS41" s="280">
        <v>0</v>
      </c>
      <c r="CT41" s="280">
        <v>0</v>
      </c>
      <c r="CU41" s="280">
        <v>0</v>
      </c>
      <c r="CV41" s="280">
        <v>0</v>
      </c>
      <c r="CW41" s="280">
        <v>0</v>
      </c>
      <c r="CX41" s="280">
        <v>0</v>
      </c>
      <c r="CY41" s="280">
        <v>0</v>
      </c>
    </row>
    <row r="42" spans="1:103" s="275" customFormat="1" ht="12" customHeight="1">
      <c r="A42" s="270" t="s">
        <v>502</v>
      </c>
      <c r="B42" s="271" t="s">
        <v>572</v>
      </c>
      <c r="C42" s="270" t="s">
        <v>573</v>
      </c>
      <c r="D42" s="280">
        <f t="shared" si="0"/>
        <v>0</v>
      </c>
      <c r="E42" s="280">
        <f t="shared" si="1"/>
        <v>0</v>
      </c>
      <c r="F42" s="280">
        <f t="shared" si="2"/>
        <v>0</v>
      </c>
      <c r="G42" s="280">
        <f t="shared" si="3"/>
        <v>0</v>
      </c>
      <c r="H42" s="280">
        <f t="shared" si="4"/>
        <v>0</v>
      </c>
      <c r="I42" s="280">
        <f t="shared" si="5"/>
        <v>0</v>
      </c>
      <c r="J42" s="280">
        <f t="shared" si="6"/>
        <v>0</v>
      </c>
      <c r="K42" s="280">
        <f t="shared" si="7"/>
        <v>0</v>
      </c>
      <c r="L42" s="280">
        <f t="shared" si="8"/>
        <v>0</v>
      </c>
      <c r="M42" s="280">
        <f t="shared" si="9"/>
        <v>0</v>
      </c>
      <c r="N42" s="280">
        <f t="shared" si="10"/>
        <v>0</v>
      </c>
      <c r="O42" s="280">
        <f t="shared" si="11"/>
        <v>0</v>
      </c>
      <c r="P42" s="280">
        <f t="shared" si="12"/>
        <v>0</v>
      </c>
      <c r="Q42" s="280">
        <f t="shared" si="13"/>
        <v>0</v>
      </c>
      <c r="R42" s="280">
        <f t="shared" si="13"/>
        <v>0</v>
      </c>
      <c r="S42" s="280">
        <f t="shared" si="13"/>
        <v>0</v>
      </c>
      <c r="T42" s="280">
        <f t="shared" si="13"/>
        <v>0</v>
      </c>
      <c r="U42" s="280">
        <f t="shared" si="13"/>
        <v>0</v>
      </c>
      <c r="V42" s="280">
        <f t="shared" si="13"/>
        <v>0</v>
      </c>
      <c r="W42" s="280">
        <f t="shared" si="13"/>
        <v>0</v>
      </c>
      <c r="X42" s="280">
        <f t="shared" si="14"/>
        <v>0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f t="shared" si="15"/>
        <v>0</v>
      </c>
      <c r="AG42" s="280">
        <v>0</v>
      </c>
      <c r="AH42" s="280">
        <v>0</v>
      </c>
      <c r="AI42" s="280">
        <v>0</v>
      </c>
      <c r="AJ42" s="280">
        <v>0</v>
      </c>
      <c r="AK42" s="280">
        <v>0</v>
      </c>
      <c r="AL42" s="280">
        <v>0</v>
      </c>
      <c r="AM42" s="280">
        <v>0</v>
      </c>
      <c r="AN42" s="280">
        <f t="shared" si="16"/>
        <v>0</v>
      </c>
      <c r="AO42" s="280">
        <v>0</v>
      </c>
      <c r="AP42" s="280">
        <v>0</v>
      </c>
      <c r="AQ42" s="280"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f t="shared" si="17"/>
        <v>0</v>
      </c>
      <c r="AW42" s="280">
        <v>0</v>
      </c>
      <c r="AX42" s="280">
        <v>0</v>
      </c>
      <c r="AY42" s="280"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f t="shared" si="18"/>
        <v>0</v>
      </c>
      <c r="BE42" s="280">
        <v>0</v>
      </c>
      <c r="BF42" s="280"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f t="shared" si="19"/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f t="shared" si="20"/>
        <v>0</v>
      </c>
      <c r="BU42" s="280"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21"/>
        <v>0</v>
      </c>
      <c r="CC42" s="280"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22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0</v>
      </c>
      <c r="CR42" s="280">
        <f t="shared" si="23"/>
        <v>0</v>
      </c>
      <c r="CS42" s="280">
        <v>0</v>
      </c>
      <c r="CT42" s="280">
        <v>0</v>
      </c>
      <c r="CU42" s="280">
        <v>0</v>
      </c>
      <c r="CV42" s="280">
        <v>0</v>
      </c>
      <c r="CW42" s="280">
        <v>0</v>
      </c>
      <c r="CX42" s="280">
        <v>0</v>
      </c>
      <c r="CY42" s="280">
        <v>0</v>
      </c>
    </row>
    <row r="43" spans="1:103" s="275" customFormat="1" ht="12" customHeight="1">
      <c r="A43" s="270" t="s">
        <v>502</v>
      </c>
      <c r="B43" s="271" t="s">
        <v>574</v>
      </c>
      <c r="C43" s="270" t="s">
        <v>575</v>
      </c>
      <c r="D43" s="280">
        <f t="shared" si="0"/>
        <v>0</v>
      </c>
      <c r="E43" s="280">
        <f t="shared" si="1"/>
        <v>0</v>
      </c>
      <c r="F43" s="280">
        <f t="shared" si="2"/>
        <v>0</v>
      </c>
      <c r="G43" s="280">
        <f t="shared" si="3"/>
        <v>0</v>
      </c>
      <c r="H43" s="280">
        <f t="shared" si="4"/>
        <v>0</v>
      </c>
      <c r="I43" s="280">
        <f t="shared" si="5"/>
        <v>0</v>
      </c>
      <c r="J43" s="280">
        <f t="shared" si="6"/>
        <v>0</v>
      </c>
      <c r="K43" s="280">
        <f t="shared" si="7"/>
        <v>0</v>
      </c>
      <c r="L43" s="280">
        <f t="shared" si="8"/>
        <v>0</v>
      </c>
      <c r="M43" s="280">
        <f t="shared" si="9"/>
        <v>0</v>
      </c>
      <c r="N43" s="280">
        <f t="shared" si="10"/>
        <v>0</v>
      </c>
      <c r="O43" s="280">
        <f t="shared" si="11"/>
        <v>0</v>
      </c>
      <c r="P43" s="280">
        <f t="shared" si="12"/>
        <v>0</v>
      </c>
      <c r="Q43" s="280">
        <f t="shared" si="13"/>
        <v>0</v>
      </c>
      <c r="R43" s="280">
        <f t="shared" si="13"/>
        <v>0</v>
      </c>
      <c r="S43" s="280">
        <f t="shared" si="13"/>
        <v>0</v>
      </c>
      <c r="T43" s="280">
        <f t="shared" si="13"/>
        <v>0</v>
      </c>
      <c r="U43" s="280">
        <f t="shared" si="13"/>
        <v>0</v>
      </c>
      <c r="V43" s="280">
        <f t="shared" si="13"/>
        <v>0</v>
      </c>
      <c r="W43" s="280">
        <f t="shared" si="13"/>
        <v>0</v>
      </c>
      <c r="X43" s="280">
        <f t="shared" si="14"/>
        <v>0</v>
      </c>
      <c r="Y43" s="280">
        <v>0</v>
      </c>
      <c r="Z43" s="280">
        <v>0</v>
      </c>
      <c r="AA43" s="280">
        <v>0</v>
      </c>
      <c r="AB43" s="280">
        <v>0</v>
      </c>
      <c r="AC43" s="280">
        <v>0</v>
      </c>
      <c r="AD43" s="280">
        <v>0</v>
      </c>
      <c r="AE43" s="280">
        <v>0</v>
      </c>
      <c r="AF43" s="280">
        <f t="shared" si="15"/>
        <v>0</v>
      </c>
      <c r="AG43" s="280">
        <v>0</v>
      </c>
      <c r="AH43" s="280">
        <v>0</v>
      </c>
      <c r="AI43" s="280">
        <v>0</v>
      </c>
      <c r="AJ43" s="280">
        <v>0</v>
      </c>
      <c r="AK43" s="280">
        <v>0</v>
      </c>
      <c r="AL43" s="280">
        <v>0</v>
      </c>
      <c r="AM43" s="280">
        <v>0</v>
      </c>
      <c r="AN43" s="280">
        <f t="shared" si="16"/>
        <v>0</v>
      </c>
      <c r="AO43" s="280">
        <v>0</v>
      </c>
      <c r="AP43" s="280">
        <v>0</v>
      </c>
      <c r="AQ43" s="280">
        <v>0</v>
      </c>
      <c r="AR43" s="280">
        <v>0</v>
      </c>
      <c r="AS43" s="280">
        <v>0</v>
      </c>
      <c r="AT43" s="280">
        <v>0</v>
      </c>
      <c r="AU43" s="280">
        <v>0</v>
      </c>
      <c r="AV43" s="280">
        <f t="shared" si="17"/>
        <v>0</v>
      </c>
      <c r="AW43" s="280">
        <v>0</v>
      </c>
      <c r="AX43" s="280">
        <v>0</v>
      </c>
      <c r="AY43" s="280"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f t="shared" si="18"/>
        <v>0</v>
      </c>
      <c r="BE43" s="280">
        <v>0</v>
      </c>
      <c r="BF43" s="280"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f t="shared" si="19"/>
        <v>0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f t="shared" si="20"/>
        <v>0</v>
      </c>
      <c r="BU43" s="280"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f t="shared" si="21"/>
        <v>0</v>
      </c>
      <c r="CC43" s="280">
        <v>0</v>
      </c>
      <c r="CD43" s="280">
        <v>0</v>
      </c>
      <c r="CE43" s="280">
        <v>0</v>
      </c>
      <c r="CF43" s="280">
        <v>0</v>
      </c>
      <c r="CG43" s="280">
        <v>0</v>
      </c>
      <c r="CH43" s="280">
        <v>0</v>
      </c>
      <c r="CI43" s="280">
        <v>0</v>
      </c>
      <c r="CJ43" s="280">
        <f t="shared" si="22"/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v>0</v>
      </c>
      <c r="CR43" s="280">
        <f t="shared" si="23"/>
        <v>0</v>
      </c>
      <c r="CS43" s="280">
        <v>0</v>
      </c>
      <c r="CT43" s="280">
        <v>0</v>
      </c>
      <c r="CU43" s="280">
        <v>0</v>
      </c>
      <c r="CV43" s="280">
        <v>0</v>
      </c>
      <c r="CW43" s="280">
        <v>0</v>
      </c>
      <c r="CX43" s="280">
        <v>0</v>
      </c>
      <c r="CY43" s="280">
        <v>0</v>
      </c>
    </row>
    <row r="44" spans="1:103" s="275" customFormat="1" ht="12" customHeight="1">
      <c r="A44" s="270" t="s">
        <v>502</v>
      </c>
      <c r="B44" s="271" t="s">
        <v>576</v>
      </c>
      <c r="C44" s="270" t="s">
        <v>577</v>
      </c>
      <c r="D44" s="280">
        <f t="shared" si="0"/>
        <v>0</v>
      </c>
      <c r="E44" s="280">
        <f t="shared" si="1"/>
        <v>0</v>
      </c>
      <c r="F44" s="280">
        <f t="shared" si="2"/>
        <v>0</v>
      </c>
      <c r="G44" s="280">
        <f t="shared" si="3"/>
        <v>0</v>
      </c>
      <c r="H44" s="280">
        <f t="shared" si="4"/>
        <v>0</v>
      </c>
      <c r="I44" s="280">
        <f t="shared" si="5"/>
        <v>0</v>
      </c>
      <c r="J44" s="280">
        <f t="shared" si="6"/>
        <v>0</v>
      </c>
      <c r="K44" s="280">
        <f t="shared" si="7"/>
        <v>0</v>
      </c>
      <c r="L44" s="280">
        <f t="shared" si="8"/>
        <v>0</v>
      </c>
      <c r="M44" s="280">
        <f t="shared" si="9"/>
        <v>0</v>
      </c>
      <c r="N44" s="280">
        <f t="shared" si="10"/>
        <v>0</v>
      </c>
      <c r="O44" s="280">
        <f t="shared" si="11"/>
        <v>0</v>
      </c>
      <c r="P44" s="280">
        <f t="shared" si="12"/>
        <v>0</v>
      </c>
      <c r="Q44" s="280">
        <f t="shared" si="13"/>
        <v>0</v>
      </c>
      <c r="R44" s="280">
        <f t="shared" si="13"/>
        <v>0</v>
      </c>
      <c r="S44" s="280">
        <f t="shared" si="13"/>
        <v>0</v>
      </c>
      <c r="T44" s="280">
        <f aca="true" t="shared" si="24" ref="T44:T51">SUM(AB44,AJ44,AR44,AZ44,BH44,BP44,BX44,CF44,CN44,CV44)</f>
        <v>0</v>
      </c>
      <c r="U44" s="280">
        <f aca="true" t="shared" si="25" ref="U44:U51">SUM(AC44,AK44,AS44,BA44,BI44,BQ44,BY44,CG44,CO44,CW44)</f>
        <v>0</v>
      </c>
      <c r="V44" s="280">
        <f aca="true" t="shared" si="26" ref="V44:V51">SUM(AD44,AL44,AT44,BB44,BJ44,BR44,BZ44,CH44,CP44,CX44)</f>
        <v>0</v>
      </c>
      <c r="W44" s="280">
        <f aca="true" t="shared" si="27" ref="W44:W51">SUM(AE44,AM44,AU44,BC44,BK44,BS44,CA44,CI44,CQ44,CY44)</f>
        <v>0</v>
      </c>
      <c r="X44" s="280">
        <f t="shared" si="14"/>
        <v>0</v>
      </c>
      <c r="Y44" s="280"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f t="shared" si="15"/>
        <v>0</v>
      </c>
      <c r="AG44" s="280">
        <v>0</v>
      </c>
      <c r="AH44" s="280">
        <v>0</v>
      </c>
      <c r="AI44" s="280">
        <v>0</v>
      </c>
      <c r="AJ44" s="280">
        <v>0</v>
      </c>
      <c r="AK44" s="280">
        <v>0</v>
      </c>
      <c r="AL44" s="280">
        <v>0</v>
      </c>
      <c r="AM44" s="280">
        <v>0</v>
      </c>
      <c r="AN44" s="280">
        <f t="shared" si="16"/>
        <v>0</v>
      </c>
      <c r="AO44" s="280">
        <v>0</v>
      </c>
      <c r="AP44" s="280">
        <v>0</v>
      </c>
      <c r="AQ44" s="280">
        <v>0</v>
      </c>
      <c r="AR44" s="280">
        <v>0</v>
      </c>
      <c r="AS44" s="280">
        <v>0</v>
      </c>
      <c r="AT44" s="280">
        <v>0</v>
      </c>
      <c r="AU44" s="280">
        <v>0</v>
      </c>
      <c r="AV44" s="280">
        <f t="shared" si="17"/>
        <v>0</v>
      </c>
      <c r="AW44" s="280">
        <v>0</v>
      </c>
      <c r="AX44" s="280">
        <v>0</v>
      </c>
      <c r="AY44" s="280"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f t="shared" si="18"/>
        <v>0</v>
      </c>
      <c r="BE44" s="280">
        <v>0</v>
      </c>
      <c r="BF44" s="280"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f t="shared" si="19"/>
        <v>0</v>
      </c>
      <c r="BM44" s="280">
        <v>0</v>
      </c>
      <c r="BN44" s="280"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f t="shared" si="20"/>
        <v>0</v>
      </c>
      <c r="BU44" s="280"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f t="shared" si="21"/>
        <v>0</v>
      </c>
      <c r="CC44" s="280">
        <v>0</v>
      </c>
      <c r="CD44" s="280">
        <v>0</v>
      </c>
      <c r="CE44" s="280">
        <v>0</v>
      </c>
      <c r="CF44" s="280">
        <v>0</v>
      </c>
      <c r="CG44" s="280">
        <v>0</v>
      </c>
      <c r="CH44" s="280">
        <v>0</v>
      </c>
      <c r="CI44" s="280">
        <v>0</v>
      </c>
      <c r="CJ44" s="280">
        <f t="shared" si="22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v>0</v>
      </c>
      <c r="CR44" s="280">
        <f t="shared" si="23"/>
        <v>0</v>
      </c>
      <c r="CS44" s="280">
        <v>0</v>
      </c>
      <c r="CT44" s="280">
        <v>0</v>
      </c>
      <c r="CU44" s="280">
        <v>0</v>
      </c>
      <c r="CV44" s="280">
        <v>0</v>
      </c>
      <c r="CW44" s="280">
        <v>0</v>
      </c>
      <c r="CX44" s="280">
        <v>0</v>
      </c>
      <c r="CY44" s="280">
        <v>0</v>
      </c>
    </row>
    <row r="45" spans="1:103" s="275" customFormat="1" ht="12" customHeight="1">
      <c r="A45" s="270" t="s">
        <v>502</v>
      </c>
      <c r="B45" s="271" t="s">
        <v>578</v>
      </c>
      <c r="C45" s="270" t="s">
        <v>579</v>
      </c>
      <c r="D45" s="280">
        <f t="shared" si="0"/>
        <v>0</v>
      </c>
      <c r="E45" s="280">
        <f t="shared" si="1"/>
        <v>0</v>
      </c>
      <c r="F45" s="280">
        <f t="shared" si="2"/>
        <v>0</v>
      </c>
      <c r="G45" s="280">
        <f t="shared" si="3"/>
        <v>0</v>
      </c>
      <c r="H45" s="280">
        <f t="shared" si="4"/>
        <v>0</v>
      </c>
      <c r="I45" s="280">
        <f t="shared" si="5"/>
        <v>0</v>
      </c>
      <c r="J45" s="280">
        <f t="shared" si="6"/>
        <v>0</v>
      </c>
      <c r="K45" s="280">
        <f t="shared" si="7"/>
        <v>0</v>
      </c>
      <c r="L45" s="280">
        <f t="shared" si="8"/>
        <v>0</v>
      </c>
      <c r="M45" s="280">
        <f t="shared" si="9"/>
        <v>0</v>
      </c>
      <c r="N45" s="280">
        <f t="shared" si="10"/>
        <v>0</v>
      </c>
      <c r="O45" s="280">
        <f t="shared" si="11"/>
        <v>0</v>
      </c>
      <c r="P45" s="280">
        <f t="shared" si="12"/>
        <v>0</v>
      </c>
      <c r="Q45" s="280">
        <f aca="true" t="shared" si="28" ref="Q45:Q51">SUM(Y45,AG45,AO45,AW45,BE45,BM45,BU45,CC45,CK45,CS45)</f>
        <v>0</v>
      </c>
      <c r="R45" s="280">
        <f aca="true" t="shared" si="29" ref="R45:R51">SUM(Z45,AH45,AP45,AX45,BF45,BN45,BV45,CD45,CL45,CT45)</f>
        <v>0</v>
      </c>
      <c r="S45" s="280">
        <f aca="true" t="shared" si="30" ref="S45:S51">SUM(AA45,AI45,AQ45,AY45,BG45,BO45,BW45,CE45,CM45,CU45)</f>
        <v>0</v>
      </c>
      <c r="T45" s="280">
        <f t="shared" si="24"/>
        <v>0</v>
      </c>
      <c r="U45" s="280">
        <f t="shared" si="25"/>
        <v>0</v>
      </c>
      <c r="V45" s="280">
        <f t="shared" si="26"/>
        <v>0</v>
      </c>
      <c r="W45" s="280">
        <f t="shared" si="27"/>
        <v>0</v>
      </c>
      <c r="X45" s="280">
        <f t="shared" si="14"/>
        <v>0</v>
      </c>
      <c r="Y45" s="280">
        <v>0</v>
      </c>
      <c r="Z45" s="280">
        <v>0</v>
      </c>
      <c r="AA45" s="280">
        <v>0</v>
      </c>
      <c r="AB45" s="280">
        <v>0</v>
      </c>
      <c r="AC45" s="280">
        <v>0</v>
      </c>
      <c r="AD45" s="280">
        <v>0</v>
      </c>
      <c r="AE45" s="280">
        <v>0</v>
      </c>
      <c r="AF45" s="280">
        <f t="shared" si="15"/>
        <v>0</v>
      </c>
      <c r="AG45" s="280">
        <v>0</v>
      </c>
      <c r="AH45" s="280">
        <v>0</v>
      </c>
      <c r="AI45" s="280">
        <v>0</v>
      </c>
      <c r="AJ45" s="280">
        <v>0</v>
      </c>
      <c r="AK45" s="280">
        <v>0</v>
      </c>
      <c r="AL45" s="280">
        <v>0</v>
      </c>
      <c r="AM45" s="280">
        <v>0</v>
      </c>
      <c r="AN45" s="280">
        <f t="shared" si="16"/>
        <v>0</v>
      </c>
      <c r="AO45" s="280">
        <v>0</v>
      </c>
      <c r="AP45" s="280">
        <v>0</v>
      </c>
      <c r="AQ45" s="280">
        <v>0</v>
      </c>
      <c r="AR45" s="280">
        <v>0</v>
      </c>
      <c r="AS45" s="280">
        <v>0</v>
      </c>
      <c r="AT45" s="280">
        <v>0</v>
      </c>
      <c r="AU45" s="280">
        <v>0</v>
      </c>
      <c r="AV45" s="280">
        <f t="shared" si="17"/>
        <v>0</v>
      </c>
      <c r="AW45" s="280">
        <v>0</v>
      </c>
      <c r="AX45" s="280">
        <v>0</v>
      </c>
      <c r="AY45" s="280"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f t="shared" si="18"/>
        <v>0</v>
      </c>
      <c r="BE45" s="280">
        <v>0</v>
      </c>
      <c r="BF45" s="280">
        <v>0</v>
      </c>
      <c r="BG45" s="280">
        <v>0</v>
      </c>
      <c r="BH45" s="280">
        <v>0</v>
      </c>
      <c r="BI45" s="280">
        <v>0</v>
      </c>
      <c r="BJ45" s="280">
        <v>0</v>
      </c>
      <c r="BK45" s="280">
        <v>0</v>
      </c>
      <c r="BL45" s="280">
        <f t="shared" si="19"/>
        <v>0</v>
      </c>
      <c r="BM45" s="280">
        <v>0</v>
      </c>
      <c r="BN45" s="280"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f t="shared" si="20"/>
        <v>0</v>
      </c>
      <c r="BU45" s="280"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>
        <f t="shared" si="21"/>
        <v>0</v>
      </c>
      <c r="CC45" s="280">
        <v>0</v>
      </c>
      <c r="CD45" s="280">
        <v>0</v>
      </c>
      <c r="CE45" s="280">
        <v>0</v>
      </c>
      <c r="CF45" s="280">
        <v>0</v>
      </c>
      <c r="CG45" s="280">
        <v>0</v>
      </c>
      <c r="CH45" s="280">
        <v>0</v>
      </c>
      <c r="CI45" s="280">
        <v>0</v>
      </c>
      <c r="CJ45" s="280">
        <f t="shared" si="22"/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v>0</v>
      </c>
      <c r="CR45" s="280">
        <f t="shared" si="23"/>
        <v>0</v>
      </c>
      <c r="CS45" s="280">
        <v>0</v>
      </c>
      <c r="CT45" s="280">
        <v>0</v>
      </c>
      <c r="CU45" s="280">
        <v>0</v>
      </c>
      <c r="CV45" s="280">
        <v>0</v>
      </c>
      <c r="CW45" s="280">
        <v>0</v>
      </c>
      <c r="CX45" s="280">
        <v>0</v>
      </c>
      <c r="CY45" s="280">
        <v>0</v>
      </c>
    </row>
    <row r="46" spans="1:103" s="275" customFormat="1" ht="12" customHeight="1">
      <c r="A46" s="270" t="s">
        <v>502</v>
      </c>
      <c r="B46" s="271" t="s">
        <v>580</v>
      </c>
      <c r="C46" s="270" t="s">
        <v>581</v>
      </c>
      <c r="D46" s="280">
        <f t="shared" si="0"/>
        <v>0</v>
      </c>
      <c r="E46" s="280">
        <f t="shared" si="1"/>
        <v>0</v>
      </c>
      <c r="F46" s="280">
        <f t="shared" si="2"/>
        <v>0</v>
      </c>
      <c r="G46" s="280">
        <f t="shared" si="3"/>
        <v>0</v>
      </c>
      <c r="H46" s="280">
        <f t="shared" si="4"/>
        <v>0</v>
      </c>
      <c r="I46" s="280">
        <f t="shared" si="5"/>
        <v>0</v>
      </c>
      <c r="J46" s="280">
        <f t="shared" si="6"/>
        <v>0</v>
      </c>
      <c r="K46" s="280">
        <f t="shared" si="7"/>
        <v>0</v>
      </c>
      <c r="L46" s="280">
        <f t="shared" si="8"/>
        <v>0</v>
      </c>
      <c r="M46" s="280">
        <f t="shared" si="9"/>
        <v>0</v>
      </c>
      <c r="N46" s="280">
        <f t="shared" si="10"/>
        <v>0</v>
      </c>
      <c r="O46" s="280">
        <f t="shared" si="11"/>
        <v>0</v>
      </c>
      <c r="P46" s="280">
        <f t="shared" si="12"/>
        <v>0</v>
      </c>
      <c r="Q46" s="280">
        <f t="shared" si="28"/>
        <v>0</v>
      </c>
      <c r="R46" s="280">
        <f t="shared" si="29"/>
        <v>0</v>
      </c>
      <c r="S46" s="280">
        <f t="shared" si="30"/>
        <v>0</v>
      </c>
      <c r="T46" s="280">
        <f t="shared" si="24"/>
        <v>0</v>
      </c>
      <c r="U46" s="280">
        <f t="shared" si="25"/>
        <v>0</v>
      </c>
      <c r="V46" s="280">
        <f t="shared" si="26"/>
        <v>0</v>
      </c>
      <c r="W46" s="280">
        <f t="shared" si="27"/>
        <v>0</v>
      </c>
      <c r="X46" s="280">
        <f t="shared" si="14"/>
        <v>0</v>
      </c>
      <c r="Y46" s="280">
        <v>0</v>
      </c>
      <c r="Z46" s="280">
        <v>0</v>
      </c>
      <c r="AA46" s="280">
        <v>0</v>
      </c>
      <c r="AB46" s="280">
        <v>0</v>
      </c>
      <c r="AC46" s="280">
        <v>0</v>
      </c>
      <c r="AD46" s="280">
        <v>0</v>
      </c>
      <c r="AE46" s="280">
        <v>0</v>
      </c>
      <c r="AF46" s="280">
        <f t="shared" si="15"/>
        <v>0</v>
      </c>
      <c r="AG46" s="280">
        <v>0</v>
      </c>
      <c r="AH46" s="280">
        <v>0</v>
      </c>
      <c r="AI46" s="280">
        <v>0</v>
      </c>
      <c r="AJ46" s="280">
        <v>0</v>
      </c>
      <c r="AK46" s="280">
        <v>0</v>
      </c>
      <c r="AL46" s="280">
        <v>0</v>
      </c>
      <c r="AM46" s="280">
        <v>0</v>
      </c>
      <c r="AN46" s="280">
        <f t="shared" si="16"/>
        <v>0</v>
      </c>
      <c r="AO46" s="280">
        <v>0</v>
      </c>
      <c r="AP46" s="280">
        <v>0</v>
      </c>
      <c r="AQ46" s="280">
        <v>0</v>
      </c>
      <c r="AR46" s="280">
        <v>0</v>
      </c>
      <c r="AS46" s="280">
        <v>0</v>
      </c>
      <c r="AT46" s="280">
        <v>0</v>
      </c>
      <c r="AU46" s="280">
        <v>0</v>
      </c>
      <c r="AV46" s="280">
        <f t="shared" si="17"/>
        <v>0</v>
      </c>
      <c r="AW46" s="280">
        <v>0</v>
      </c>
      <c r="AX46" s="280">
        <v>0</v>
      </c>
      <c r="AY46" s="280">
        <v>0</v>
      </c>
      <c r="AZ46" s="280">
        <v>0</v>
      </c>
      <c r="BA46" s="280">
        <v>0</v>
      </c>
      <c r="BB46" s="280">
        <v>0</v>
      </c>
      <c r="BC46" s="280">
        <v>0</v>
      </c>
      <c r="BD46" s="280">
        <f t="shared" si="18"/>
        <v>0</v>
      </c>
      <c r="BE46" s="280">
        <v>0</v>
      </c>
      <c r="BF46" s="280">
        <v>0</v>
      </c>
      <c r="BG46" s="280">
        <v>0</v>
      </c>
      <c r="BH46" s="280">
        <v>0</v>
      </c>
      <c r="BI46" s="280">
        <v>0</v>
      </c>
      <c r="BJ46" s="280">
        <v>0</v>
      </c>
      <c r="BK46" s="280">
        <v>0</v>
      </c>
      <c r="BL46" s="280">
        <f t="shared" si="19"/>
        <v>0</v>
      </c>
      <c r="BM46" s="280">
        <v>0</v>
      </c>
      <c r="BN46" s="280"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f t="shared" si="20"/>
        <v>0</v>
      </c>
      <c r="BU46" s="280">
        <v>0</v>
      </c>
      <c r="BV46" s="280">
        <v>0</v>
      </c>
      <c r="BW46" s="280">
        <v>0</v>
      </c>
      <c r="BX46" s="280">
        <v>0</v>
      </c>
      <c r="BY46" s="280">
        <v>0</v>
      </c>
      <c r="BZ46" s="280">
        <v>0</v>
      </c>
      <c r="CA46" s="280">
        <v>0</v>
      </c>
      <c r="CB46" s="280">
        <f t="shared" si="21"/>
        <v>0</v>
      </c>
      <c r="CC46" s="280">
        <v>0</v>
      </c>
      <c r="CD46" s="280">
        <v>0</v>
      </c>
      <c r="CE46" s="280">
        <v>0</v>
      </c>
      <c r="CF46" s="280">
        <v>0</v>
      </c>
      <c r="CG46" s="280">
        <v>0</v>
      </c>
      <c r="CH46" s="280">
        <v>0</v>
      </c>
      <c r="CI46" s="280">
        <v>0</v>
      </c>
      <c r="CJ46" s="280">
        <f t="shared" si="22"/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v>0</v>
      </c>
      <c r="CR46" s="280">
        <f t="shared" si="23"/>
        <v>0</v>
      </c>
      <c r="CS46" s="280">
        <v>0</v>
      </c>
      <c r="CT46" s="280">
        <v>0</v>
      </c>
      <c r="CU46" s="280">
        <v>0</v>
      </c>
      <c r="CV46" s="280">
        <v>0</v>
      </c>
      <c r="CW46" s="280">
        <v>0</v>
      </c>
      <c r="CX46" s="280">
        <v>0</v>
      </c>
      <c r="CY46" s="280">
        <v>0</v>
      </c>
    </row>
    <row r="47" spans="1:103" s="275" customFormat="1" ht="12" customHeight="1">
      <c r="A47" s="270" t="s">
        <v>502</v>
      </c>
      <c r="B47" s="271" t="s">
        <v>582</v>
      </c>
      <c r="C47" s="270" t="s">
        <v>583</v>
      </c>
      <c r="D47" s="280">
        <f t="shared" si="0"/>
        <v>0</v>
      </c>
      <c r="E47" s="280">
        <f t="shared" si="1"/>
        <v>0</v>
      </c>
      <c r="F47" s="280">
        <f t="shared" si="2"/>
        <v>0</v>
      </c>
      <c r="G47" s="280">
        <f t="shared" si="3"/>
        <v>0</v>
      </c>
      <c r="H47" s="280">
        <f t="shared" si="4"/>
        <v>0</v>
      </c>
      <c r="I47" s="280">
        <f t="shared" si="5"/>
        <v>0</v>
      </c>
      <c r="J47" s="280">
        <f t="shared" si="6"/>
        <v>0</v>
      </c>
      <c r="K47" s="280">
        <f t="shared" si="7"/>
        <v>0</v>
      </c>
      <c r="L47" s="280">
        <f t="shared" si="8"/>
        <v>0</v>
      </c>
      <c r="M47" s="280">
        <f t="shared" si="9"/>
        <v>0</v>
      </c>
      <c r="N47" s="280">
        <f t="shared" si="10"/>
        <v>0</v>
      </c>
      <c r="O47" s="280">
        <f t="shared" si="11"/>
        <v>0</v>
      </c>
      <c r="P47" s="280">
        <f t="shared" si="12"/>
        <v>0</v>
      </c>
      <c r="Q47" s="280">
        <f t="shared" si="28"/>
        <v>0</v>
      </c>
      <c r="R47" s="280">
        <f t="shared" si="29"/>
        <v>0</v>
      </c>
      <c r="S47" s="280">
        <f t="shared" si="30"/>
        <v>0</v>
      </c>
      <c r="T47" s="280">
        <f t="shared" si="24"/>
        <v>0</v>
      </c>
      <c r="U47" s="280">
        <f t="shared" si="25"/>
        <v>0</v>
      </c>
      <c r="V47" s="280">
        <f t="shared" si="26"/>
        <v>0</v>
      </c>
      <c r="W47" s="280">
        <f t="shared" si="27"/>
        <v>0</v>
      </c>
      <c r="X47" s="280">
        <f t="shared" si="14"/>
        <v>0</v>
      </c>
      <c r="Y47" s="280">
        <v>0</v>
      </c>
      <c r="Z47" s="280">
        <v>0</v>
      </c>
      <c r="AA47" s="280">
        <v>0</v>
      </c>
      <c r="AB47" s="280">
        <v>0</v>
      </c>
      <c r="AC47" s="280">
        <v>0</v>
      </c>
      <c r="AD47" s="280">
        <v>0</v>
      </c>
      <c r="AE47" s="280">
        <v>0</v>
      </c>
      <c r="AF47" s="280">
        <f t="shared" si="15"/>
        <v>0</v>
      </c>
      <c r="AG47" s="280">
        <v>0</v>
      </c>
      <c r="AH47" s="280">
        <v>0</v>
      </c>
      <c r="AI47" s="280">
        <v>0</v>
      </c>
      <c r="AJ47" s="280">
        <v>0</v>
      </c>
      <c r="AK47" s="280">
        <v>0</v>
      </c>
      <c r="AL47" s="280">
        <v>0</v>
      </c>
      <c r="AM47" s="280">
        <v>0</v>
      </c>
      <c r="AN47" s="280">
        <f t="shared" si="16"/>
        <v>0</v>
      </c>
      <c r="AO47" s="280">
        <v>0</v>
      </c>
      <c r="AP47" s="280">
        <v>0</v>
      </c>
      <c r="AQ47" s="280">
        <v>0</v>
      </c>
      <c r="AR47" s="280">
        <v>0</v>
      </c>
      <c r="AS47" s="280">
        <v>0</v>
      </c>
      <c r="AT47" s="280">
        <v>0</v>
      </c>
      <c r="AU47" s="280">
        <v>0</v>
      </c>
      <c r="AV47" s="280">
        <f t="shared" si="17"/>
        <v>0</v>
      </c>
      <c r="AW47" s="280">
        <v>0</v>
      </c>
      <c r="AX47" s="280">
        <v>0</v>
      </c>
      <c r="AY47" s="280">
        <v>0</v>
      </c>
      <c r="AZ47" s="280">
        <v>0</v>
      </c>
      <c r="BA47" s="280">
        <v>0</v>
      </c>
      <c r="BB47" s="280">
        <v>0</v>
      </c>
      <c r="BC47" s="280">
        <v>0</v>
      </c>
      <c r="BD47" s="280">
        <f t="shared" si="18"/>
        <v>0</v>
      </c>
      <c r="BE47" s="280">
        <v>0</v>
      </c>
      <c r="BF47" s="280">
        <v>0</v>
      </c>
      <c r="BG47" s="280">
        <v>0</v>
      </c>
      <c r="BH47" s="280">
        <v>0</v>
      </c>
      <c r="BI47" s="280">
        <v>0</v>
      </c>
      <c r="BJ47" s="280">
        <v>0</v>
      </c>
      <c r="BK47" s="280">
        <v>0</v>
      </c>
      <c r="BL47" s="280">
        <f t="shared" si="19"/>
        <v>0</v>
      </c>
      <c r="BM47" s="280">
        <v>0</v>
      </c>
      <c r="BN47" s="280"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f t="shared" si="20"/>
        <v>0</v>
      </c>
      <c r="BU47" s="280">
        <v>0</v>
      </c>
      <c r="BV47" s="280">
        <v>0</v>
      </c>
      <c r="BW47" s="280">
        <v>0</v>
      </c>
      <c r="BX47" s="280">
        <v>0</v>
      </c>
      <c r="BY47" s="280">
        <v>0</v>
      </c>
      <c r="BZ47" s="280">
        <v>0</v>
      </c>
      <c r="CA47" s="280">
        <v>0</v>
      </c>
      <c r="CB47" s="280">
        <f t="shared" si="21"/>
        <v>0</v>
      </c>
      <c r="CC47" s="280">
        <v>0</v>
      </c>
      <c r="CD47" s="280">
        <v>0</v>
      </c>
      <c r="CE47" s="280">
        <v>0</v>
      </c>
      <c r="CF47" s="280">
        <v>0</v>
      </c>
      <c r="CG47" s="280">
        <v>0</v>
      </c>
      <c r="CH47" s="280">
        <v>0</v>
      </c>
      <c r="CI47" s="280">
        <v>0</v>
      </c>
      <c r="CJ47" s="280">
        <f t="shared" si="22"/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v>0</v>
      </c>
      <c r="CR47" s="280">
        <f t="shared" si="23"/>
        <v>0</v>
      </c>
      <c r="CS47" s="280">
        <v>0</v>
      </c>
      <c r="CT47" s="280">
        <v>0</v>
      </c>
      <c r="CU47" s="280">
        <v>0</v>
      </c>
      <c r="CV47" s="280">
        <v>0</v>
      </c>
      <c r="CW47" s="280">
        <v>0</v>
      </c>
      <c r="CX47" s="280">
        <v>0</v>
      </c>
      <c r="CY47" s="280">
        <v>0</v>
      </c>
    </row>
    <row r="48" spans="1:103" s="275" customFormat="1" ht="12" customHeight="1">
      <c r="A48" s="270" t="s">
        <v>502</v>
      </c>
      <c r="B48" s="271" t="s">
        <v>584</v>
      </c>
      <c r="C48" s="270" t="s">
        <v>585</v>
      </c>
      <c r="D48" s="280">
        <f t="shared" si="0"/>
        <v>0</v>
      </c>
      <c r="E48" s="280">
        <f t="shared" si="1"/>
        <v>0</v>
      </c>
      <c r="F48" s="280">
        <f t="shared" si="2"/>
        <v>0</v>
      </c>
      <c r="G48" s="280">
        <f t="shared" si="3"/>
        <v>0</v>
      </c>
      <c r="H48" s="280">
        <f t="shared" si="4"/>
        <v>0</v>
      </c>
      <c r="I48" s="280">
        <f t="shared" si="5"/>
        <v>0</v>
      </c>
      <c r="J48" s="280">
        <f t="shared" si="6"/>
        <v>0</v>
      </c>
      <c r="K48" s="280">
        <f t="shared" si="7"/>
        <v>0</v>
      </c>
      <c r="L48" s="280">
        <f t="shared" si="8"/>
        <v>0</v>
      </c>
      <c r="M48" s="280">
        <f t="shared" si="9"/>
        <v>0</v>
      </c>
      <c r="N48" s="280">
        <f t="shared" si="10"/>
        <v>0</v>
      </c>
      <c r="O48" s="280">
        <f t="shared" si="11"/>
        <v>0</v>
      </c>
      <c r="P48" s="280">
        <f t="shared" si="12"/>
        <v>0</v>
      </c>
      <c r="Q48" s="280">
        <f t="shared" si="28"/>
        <v>0</v>
      </c>
      <c r="R48" s="280">
        <f t="shared" si="29"/>
        <v>0</v>
      </c>
      <c r="S48" s="280">
        <f t="shared" si="30"/>
        <v>0</v>
      </c>
      <c r="T48" s="280">
        <f t="shared" si="24"/>
        <v>0</v>
      </c>
      <c r="U48" s="280">
        <f t="shared" si="25"/>
        <v>0</v>
      </c>
      <c r="V48" s="280">
        <f t="shared" si="26"/>
        <v>0</v>
      </c>
      <c r="W48" s="280">
        <f t="shared" si="27"/>
        <v>0</v>
      </c>
      <c r="X48" s="280">
        <f t="shared" si="14"/>
        <v>0</v>
      </c>
      <c r="Y48" s="280">
        <v>0</v>
      </c>
      <c r="Z48" s="280">
        <v>0</v>
      </c>
      <c r="AA48" s="280">
        <v>0</v>
      </c>
      <c r="AB48" s="280">
        <v>0</v>
      </c>
      <c r="AC48" s="280">
        <v>0</v>
      </c>
      <c r="AD48" s="280">
        <v>0</v>
      </c>
      <c r="AE48" s="280">
        <v>0</v>
      </c>
      <c r="AF48" s="280">
        <f t="shared" si="15"/>
        <v>0</v>
      </c>
      <c r="AG48" s="280">
        <v>0</v>
      </c>
      <c r="AH48" s="280">
        <v>0</v>
      </c>
      <c r="AI48" s="280">
        <v>0</v>
      </c>
      <c r="AJ48" s="280">
        <v>0</v>
      </c>
      <c r="AK48" s="280">
        <v>0</v>
      </c>
      <c r="AL48" s="280">
        <v>0</v>
      </c>
      <c r="AM48" s="280">
        <v>0</v>
      </c>
      <c r="AN48" s="280">
        <f t="shared" si="16"/>
        <v>0</v>
      </c>
      <c r="AO48" s="280">
        <v>0</v>
      </c>
      <c r="AP48" s="280">
        <v>0</v>
      </c>
      <c r="AQ48" s="280">
        <v>0</v>
      </c>
      <c r="AR48" s="280">
        <v>0</v>
      </c>
      <c r="AS48" s="280">
        <v>0</v>
      </c>
      <c r="AT48" s="280">
        <v>0</v>
      </c>
      <c r="AU48" s="280">
        <v>0</v>
      </c>
      <c r="AV48" s="280">
        <f t="shared" si="17"/>
        <v>0</v>
      </c>
      <c r="AW48" s="280">
        <v>0</v>
      </c>
      <c r="AX48" s="280">
        <v>0</v>
      </c>
      <c r="AY48" s="280">
        <v>0</v>
      </c>
      <c r="AZ48" s="280">
        <v>0</v>
      </c>
      <c r="BA48" s="280">
        <v>0</v>
      </c>
      <c r="BB48" s="280">
        <v>0</v>
      </c>
      <c r="BC48" s="280">
        <v>0</v>
      </c>
      <c r="BD48" s="280">
        <f t="shared" si="18"/>
        <v>0</v>
      </c>
      <c r="BE48" s="280">
        <v>0</v>
      </c>
      <c r="BF48" s="280">
        <v>0</v>
      </c>
      <c r="BG48" s="280">
        <v>0</v>
      </c>
      <c r="BH48" s="280">
        <v>0</v>
      </c>
      <c r="BI48" s="280">
        <v>0</v>
      </c>
      <c r="BJ48" s="280">
        <v>0</v>
      </c>
      <c r="BK48" s="280">
        <v>0</v>
      </c>
      <c r="BL48" s="280">
        <f t="shared" si="19"/>
        <v>0</v>
      </c>
      <c r="BM48" s="280">
        <v>0</v>
      </c>
      <c r="BN48" s="280">
        <v>0</v>
      </c>
      <c r="BO48" s="280">
        <v>0</v>
      </c>
      <c r="BP48" s="280">
        <v>0</v>
      </c>
      <c r="BQ48" s="280">
        <v>0</v>
      </c>
      <c r="BR48" s="280">
        <v>0</v>
      </c>
      <c r="BS48" s="280">
        <v>0</v>
      </c>
      <c r="BT48" s="280">
        <f t="shared" si="20"/>
        <v>0</v>
      </c>
      <c r="BU48" s="280">
        <v>0</v>
      </c>
      <c r="BV48" s="280">
        <v>0</v>
      </c>
      <c r="BW48" s="280">
        <v>0</v>
      </c>
      <c r="BX48" s="280">
        <v>0</v>
      </c>
      <c r="BY48" s="280">
        <v>0</v>
      </c>
      <c r="BZ48" s="280">
        <v>0</v>
      </c>
      <c r="CA48" s="280">
        <v>0</v>
      </c>
      <c r="CB48" s="280">
        <f t="shared" si="21"/>
        <v>0</v>
      </c>
      <c r="CC48" s="280">
        <v>0</v>
      </c>
      <c r="CD48" s="280">
        <v>0</v>
      </c>
      <c r="CE48" s="280">
        <v>0</v>
      </c>
      <c r="CF48" s="280">
        <v>0</v>
      </c>
      <c r="CG48" s="280">
        <v>0</v>
      </c>
      <c r="CH48" s="280">
        <v>0</v>
      </c>
      <c r="CI48" s="280">
        <v>0</v>
      </c>
      <c r="CJ48" s="280">
        <f t="shared" si="22"/>
        <v>0</v>
      </c>
      <c r="CK48" s="280">
        <v>0</v>
      </c>
      <c r="CL48" s="280">
        <v>0</v>
      </c>
      <c r="CM48" s="280">
        <v>0</v>
      </c>
      <c r="CN48" s="280">
        <v>0</v>
      </c>
      <c r="CO48" s="280">
        <v>0</v>
      </c>
      <c r="CP48" s="280">
        <v>0</v>
      </c>
      <c r="CQ48" s="280">
        <v>0</v>
      </c>
      <c r="CR48" s="280">
        <f t="shared" si="23"/>
        <v>0</v>
      </c>
      <c r="CS48" s="280">
        <v>0</v>
      </c>
      <c r="CT48" s="280">
        <v>0</v>
      </c>
      <c r="CU48" s="280">
        <v>0</v>
      </c>
      <c r="CV48" s="280">
        <v>0</v>
      </c>
      <c r="CW48" s="280">
        <v>0</v>
      </c>
      <c r="CX48" s="280">
        <v>0</v>
      </c>
      <c r="CY48" s="280">
        <v>0</v>
      </c>
    </row>
    <row r="49" spans="1:103" s="275" customFormat="1" ht="12" customHeight="1">
      <c r="A49" s="270" t="s">
        <v>502</v>
      </c>
      <c r="B49" s="271" t="s">
        <v>586</v>
      </c>
      <c r="C49" s="270" t="s">
        <v>587</v>
      </c>
      <c r="D49" s="280">
        <f t="shared" si="0"/>
        <v>0</v>
      </c>
      <c r="E49" s="280">
        <f t="shared" si="1"/>
        <v>0</v>
      </c>
      <c r="F49" s="280">
        <f t="shared" si="2"/>
        <v>0</v>
      </c>
      <c r="G49" s="280">
        <f t="shared" si="3"/>
        <v>0</v>
      </c>
      <c r="H49" s="280">
        <f t="shared" si="4"/>
        <v>0</v>
      </c>
      <c r="I49" s="280">
        <f t="shared" si="5"/>
        <v>0</v>
      </c>
      <c r="J49" s="280">
        <f t="shared" si="6"/>
        <v>0</v>
      </c>
      <c r="K49" s="280">
        <f t="shared" si="7"/>
        <v>0</v>
      </c>
      <c r="L49" s="280">
        <f t="shared" si="8"/>
        <v>0</v>
      </c>
      <c r="M49" s="280">
        <f t="shared" si="9"/>
        <v>0</v>
      </c>
      <c r="N49" s="280">
        <f t="shared" si="10"/>
        <v>0</v>
      </c>
      <c r="O49" s="280">
        <f t="shared" si="11"/>
        <v>0</v>
      </c>
      <c r="P49" s="280">
        <f t="shared" si="12"/>
        <v>0</v>
      </c>
      <c r="Q49" s="280">
        <f t="shared" si="28"/>
        <v>0</v>
      </c>
      <c r="R49" s="280">
        <f t="shared" si="29"/>
        <v>0</v>
      </c>
      <c r="S49" s="280">
        <f t="shared" si="30"/>
        <v>0</v>
      </c>
      <c r="T49" s="280">
        <f t="shared" si="24"/>
        <v>0</v>
      </c>
      <c r="U49" s="280">
        <f t="shared" si="25"/>
        <v>0</v>
      </c>
      <c r="V49" s="280">
        <f t="shared" si="26"/>
        <v>0</v>
      </c>
      <c r="W49" s="280">
        <f t="shared" si="27"/>
        <v>0</v>
      </c>
      <c r="X49" s="280">
        <f t="shared" si="14"/>
        <v>0</v>
      </c>
      <c r="Y49" s="280">
        <v>0</v>
      </c>
      <c r="Z49" s="280">
        <v>0</v>
      </c>
      <c r="AA49" s="280">
        <v>0</v>
      </c>
      <c r="AB49" s="280">
        <v>0</v>
      </c>
      <c r="AC49" s="280">
        <v>0</v>
      </c>
      <c r="AD49" s="280">
        <v>0</v>
      </c>
      <c r="AE49" s="280">
        <v>0</v>
      </c>
      <c r="AF49" s="280">
        <f t="shared" si="15"/>
        <v>0</v>
      </c>
      <c r="AG49" s="280">
        <v>0</v>
      </c>
      <c r="AH49" s="280">
        <v>0</v>
      </c>
      <c r="AI49" s="280">
        <v>0</v>
      </c>
      <c r="AJ49" s="280">
        <v>0</v>
      </c>
      <c r="AK49" s="280">
        <v>0</v>
      </c>
      <c r="AL49" s="280">
        <v>0</v>
      </c>
      <c r="AM49" s="280">
        <v>0</v>
      </c>
      <c r="AN49" s="280">
        <f t="shared" si="16"/>
        <v>0</v>
      </c>
      <c r="AO49" s="280">
        <v>0</v>
      </c>
      <c r="AP49" s="280">
        <v>0</v>
      </c>
      <c r="AQ49" s="280">
        <v>0</v>
      </c>
      <c r="AR49" s="280">
        <v>0</v>
      </c>
      <c r="AS49" s="280">
        <v>0</v>
      </c>
      <c r="AT49" s="280">
        <v>0</v>
      </c>
      <c r="AU49" s="280">
        <v>0</v>
      </c>
      <c r="AV49" s="280">
        <f t="shared" si="17"/>
        <v>0</v>
      </c>
      <c r="AW49" s="280">
        <v>0</v>
      </c>
      <c r="AX49" s="280">
        <v>0</v>
      </c>
      <c r="AY49" s="280">
        <v>0</v>
      </c>
      <c r="AZ49" s="280">
        <v>0</v>
      </c>
      <c r="BA49" s="280">
        <v>0</v>
      </c>
      <c r="BB49" s="280">
        <v>0</v>
      </c>
      <c r="BC49" s="280">
        <v>0</v>
      </c>
      <c r="BD49" s="280">
        <f t="shared" si="18"/>
        <v>0</v>
      </c>
      <c r="BE49" s="280">
        <v>0</v>
      </c>
      <c r="BF49" s="280">
        <v>0</v>
      </c>
      <c r="BG49" s="280">
        <v>0</v>
      </c>
      <c r="BH49" s="280">
        <v>0</v>
      </c>
      <c r="BI49" s="280">
        <v>0</v>
      </c>
      <c r="BJ49" s="280">
        <v>0</v>
      </c>
      <c r="BK49" s="280">
        <v>0</v>
      </c>
      <c r="BL49" s="280">
        <f t="shared" si="19"/>
        <v>0</v>
      </c>
      <c r="BM49" s="280">
        <v>0</v>
      </c>
      <c r="BN49" s="280">
        <v>0</v>
      </c>
      <c r="BO49" s="280">
        <v>0</v>
      </c>
      <c r="BP49" s="280">
        <v>0</v>
      </c>
      <c r="BQ49" s="280">
        <v>0</v>
      </c>
      <c r="BR49" s="280">
        <v>0</v>
      </c>
      <c r="BS49" s="280">
        <v>0</v>
      </c>
      <c r="BT49" s="280">
        <f t="shared" si="20"/>
        <v>0</v>
      </c>
      <c r="BU49" s="280">
        <v>0</v>
      </c>
      <c r="BV49" s="280">
        <v>0</v>
      </c>
      <c r="BW49" s="280">
        <v>0</v>
      </c>
      <c r="BX49" s="280">
        <v>0</v>
      </c>
      <c r="BY49" s="280">
        <v>0</v>
      </c>
      <c r="BZ49" s="280">
        <v>0</v>
      </c>
      <c r="CA49" s="280">
        <v>0</v>
      </c>
      <c r="CB49" s="280">
        <f t="shared" si="21"/>
        <v>0</v>
      </c>
      <c r="CC49" s="280">
        <v>0</v>
      </c>
      <c r="CD49" s="280">
        <v>0</v>
      </c>
      <c r="CE49" s="280">
        <v>0</v>
      </c>
      <c r="CF49" s="280">
        <v>0</v>
      </c>
      <c r="CG49" s="280">
        <v>0</v>
      </c>
      <c r="CH49" s="280">
        <v>0</v>
      </c>
      <c r="CI49" s="280">
        <v>0</v>
      </c>
      <c r="CJ49" s="280">
        <f t="shared" si="22"/>
        <v>0</v>
      </c>
      <c r="CK49" s="280">
        <v>0</v>
      </c>
      <c r="CL49" s="280">
        <v>0</v>
      </c>
      <c r="CM49" s="280">
        <v>0</v>
      </c>
      <c r="CN49" s="280">
        <v>0</v>
      </c>
      <c r="CO49" s="280">
        <v>0</v>
      </c>
      <c r="CP49" s="280">
        <v>0</v>
      </c>
      <c r="CQ49" s="280">
        <v>0</v>
      </c>
      <c r="CR49" s="280">
        <f t="shared" si="23"/>
        <v>0</v>
      </c>
      <c r="CS49" s="280">
        <v>0</v>
      </c>
      <c r="CT49" s="280">
        <v>0</v>
      </c>
      <c r="CU49" s="280">
        <v>0</v>
      </c>
      <c r="CV49" s="280">
        <v>0</v>
      </c>
      <c r="CW49" s="280">
        <v>0</v>
      </c>
      <c r="CX49" s="280">
        <v>0</v>
      </c>
      <c r="CY49" s="280">
        <v>0</v>
      </c>
    </row>
    <row r="50" spans="1:103" s="275" customFormat="1" ht="12" customHeight="1">
      <c r="A50" s="270" t="s">
        <v>502</v>
      </c>
      <c r="B50" s="271" t="s">
        <v>588</v>
      </c>
      <c r="C50" s="270" t="s">
        <v>589</v>
      </c>
      <c r="D50" s="280">
        <f t="shared" si="0"/>
        <v>0</v>
      </c>
      <c r="E50" s="280">
        <f t="shared" si="1"/>
        <v>0</v>
      </c>
      <c r="F50" s="280">
        <f t="shared" si="2"/>
        <v>0</v>
      </c>
      <c r="G50" s="280">
        <f t="shared" si="3"/>
        <v>0</v>
      </c>
      <c r="H50" s="280">
        <f t="shared" si="4"/>
        <v>0</v>
      </c>
      <c r="I50" s="280">
        <f t="shared" si="5"/>
        <v>0</v>
      </c>
      <c r="J50" s="280">
        <f t="shared" si="6"/>
        <v>0</v>
      </c>
      <c r="K50" s="280">
        <f t="shared" si="7"/>
        <v>0</v>
      </c>
      <c r="L50" s="280">
        <f t="shared" si="8"/>
        <v>0</v>
      </c>
      <c r="M50" s="280">
        <f t="shared" si="9"/>
        <v>0</v>
      </c>
      <c r="N50" s="280">
        <f t="shared" si="10"/>
        <v>0</v>
      </c>
      <c r="O50" s="280">
        <f t="shared" si="11"/>
        <v>0</v>
      </c>
      <c r="P50" s="280">
        <f t="shared" si="12"/>
        <v>0</v>
      </c>
      <c r="Q50" s="280">
        <f t="shared" si="28"/>
        <v>0</v>
      </c>
      <c r="R50" s="280">
        <f t="shared" si="29"/>
        <v>0</v>
      </c>
      <c r="S50" s="280">
        <f t="shared" si="30"/>
        <v>0</v>
      </c>
      <c r="T50" s="280">
        <f t="shared" si="24"/>
        <v>0</v>
      </c>
      <c r="U50" s="280">
        <f t="shared" si="25"/>
        <v>0</v>
      </c>
      <c r="V50" s="280">
        <f t="shared" si="26"/>
        <v>0</v>
      </c>
      <c r="W50" s="280">
        <f t="shared" si="27"/>
        <v>0</v>
      </c>
      <c r="X50" s="280">
        <f t="shared" si="14"/>
        <v>0</v>
      </c>
      <c r="Y50" s="280">
        <v>0</v>
      </c>
      <c r="Z50" s="280">
        <v>0</v>
      </c>
      <c r="AA50" s="280">
        <v>0</v>
      </c>
      <c r="AB50" s="280">
        <v>0</v>
      </c>
      <c r="AC50" s="280">
        <v>0</v>
      </c>
      <c r="AD50" s="280">
        <v>0</v>
      </c>
      <c r="AE50" s="280">
        <v>0</v>
      </c>
      <c r="AF50" s="280">
        <f t="shared" si="15"/>
        <v>0</v>
      </c>
      <c r="AG50" s="280">
        <v>0</v>
      </c>
      <c r="AH50" s="280">
        <v>0</v>
      </c>
      <c r="AI50" s="280">
        <v>0</v>
      </c>
      <c r="AJ50" s="280">
        <v>0</v>
      </c>
      <c r="AK50" s="280">
        <v>0</v>
      </c>
      <c r="AL50" s="280">
        <v>0</v>
      </c>
      <c r="AM50" s="280">
        <v>0</v>
      </c>
      <c r="AN50" s="280">
        <f t="shared" si="16"/>
        <v>0</v>
      </c>
      <c r="AO50" s="280">
        <v>0</v>
      </c>
      <c r="AP50" s="280">
        <v>0</v>
      </c>
      <c r="AQ50" s="280">
        <v>0</v>
      </c>
      <c r="AR50" s="280">
        <v>0</v>
      </c>
      <c r="AS50" s="280">
        <v>0</v>
      </c>
      <c r="AT50" s="280">
        <v>0</v>
      </c>
      <c r="AU50" s="280">
        <v>0</v>
      </c>
      <c r="AV50" s="280">
        <f t="shared" si="17"/>
        <v>0</v>
      </c>
      <c r="AW50" s="280">
        <v>0</v>
      </c>
      <c r="AX50" s="280">
        <v>0</v>
      </c>
      <c r="AY50" s="280">
        <v>0</v>
      </c>
      <c r="AZ50" s="280">
        <v>0</v>
      </c>
      <c r="BA50" s="280">
        <v>0</v>
      </c>
      <c r="BB50" s="280">
        <v>0</v>
      </c>
      <c r="BC50" s="280">
        <v>0</v>
      </c>
      <c r="BD50" s="280">
        <f t="shared" si="18"/>
        <v>0</v>
      </c>
      <c r="BE50" s="280">
        <v>0</v>
      </c>
      <c r="BF50" s="280">
        <v>0</v>
      </c>
      <c r="BG50" s="280">
        <v>0</v>
      </c>
      <c r="BH50" s="280">
        <v>0</v>
      </c>
      <c r="BI50" s="280">
        <v>0</v>
      </c>
      <c r="BJ50" s="280">
        <v>0</v>
      </c>
      <c r="BK50" s="280">
        <v>0</v>
      </c>
      <c r="BL50" s="280">
        <f t="shared" si="19"/>
        <v>0</v>
      </c>
      <c r="BM50" s="280">
        <v>0</v>
      </c>
      <c r="BN50" s="280">
        <v>0</v>
      </c>
      <c r="BO50" s="280">
        <v>0</v>
      </c>
      <c r="BP50" s="280">
        <v>0</v>
      </c>
      <c r="BQ50" s="280">
        <v>0</v>
      </c>
      <c r="BR50" s="280">
        <v>0</v>
      </c>
      <c r="BS50" s="280">
        <v>0</v>
      </c>
      <c r="BT50" s="280">
        <f t="shared" si="20"/>
        <v>0</v>
      </c>
      <c r="BU50" s="280">
        <v>0</v>
      </c>
      <c r="BV50" s="280">
        <v>0</v>
      </c>
      <c r="BW50" s="280">
        <v>0</v>
      </c>
      <c r="BX50" s="280">
        <v>0</v>
      </c>
      <c r="BY50" s="280">
        <v>0</v>
      </c>
      <c r="BZ50" s="280">
        <v>0</v>
      </c>
      <c r="CA50" s="280">
        <v>0</v>
      </c>
      <c r="CB50" s="280">
        <f t="shared" si="21"/>
        <v>0</v>
      </c>
      <c r="CC50" s="280">
        <v>0</v>
      </c>
      <c r="CD50" s="280">
        <v>0</v>
      </c>
      <c r="CE50" s="280">
        <v>0</v>
      </c>
      <c r="CF50" s="280">
        <v>0</v>
      </c>
      <c r="CG50" s="280">
        <v>0</v>
      </c>
      <c r="CH50" s="280">
        <v>0</v>
      </c>
      <c r="CI50" s="280">
        <v>0</v>
      </c>
      <c r="CJ50" s="280">
        <f t="shared" si="22"/>
        <v>0</v>
      </c>
      <c r="CK50" s="280">
        <v>0</v>
      </c>
      <c r="CL50" s="280">
        <v>0</v>
      </c>
      <c r="CM50" s="280">
        <v>0</v>
      </c>
      <c r="CN50" s="280">
        <v>0</v>
      </c>
      <c r="CO50" s="280">
        <v>0</v>
      </c>
      <c r="CP50" s="280">
        <v>0</v>
      </c>
      <c r="CQ50" s="280">
        <v>0</v>
      </c>
      <c r="CR50" s="280">
        <f t="shared" si="23"/>
        <v>0</v>
      </c>
      <c r="CS50" s="280">
        <v>0</v>
      </c>
      <c r="CT50" s="280">
        <v>0</v>
      </c>
      <c r="CU50" s="280">
        <v>0</v>
      </c>
      <c r="CV50" s="280">
        <v>0</v>
      </c>
      <c r="CW50" s="280">
        <v>0</v>
      </c>
      <c r="CX50" s="280">
        <v>0</v>
      </c>
      <c r="CY50" s="280">
        <v>0</v>
      </c>
    </row>
    <row r="51" spans="1:103" s="275" customFormat="1" ht="12" customHeight="1">
      <c r="A51" s="270" t="s">
        <v>502</v>
      </c>
      <c r="B51" s="271" t="s">
        <v>590</v>
      </c>
      <c r="C51" s="270" t="s">
        <v>591</v>
      </c>
      <c r="D51" s="280">
        <f t="shared" si="0"/>
        <v>0</v>
      </c>
      <c r="E51" s="280">
        <f t="shared" si="1"/>
        <v>0</v>
      </c>
      <c r="F51" s="280">
        <f t="shared" si="2"/>
        <v>0</v>
      </c>
      <c r="G51" s="280">
        <f t="shared" si="3"/>
        <v>0</v>
      </c>
      <c r="H51" s="280">
        <f t="shared" si="4"/>
        <v>0</v>
      </c>
      <c r="I51" s="280">
        <f t="shared" si="5"/>
        <v>0</v>
      </c>
      <c r="J51" s="280">
        <f t="shared" si="6"/>
        <v>0</v>
      </c>
      <c r="K51" s="280">
        <f t="shared" si="7"/>
        <v>0</v>
      </c>
      <c r="L51" s="280">
        <f t="shared" si="8"/>
        <v>0</v>
      </c>
      <c r="M51" s="280">
        <f t="shared" si="9"/>
        <v>0</v>
      </c>
      <c r="N51" s="280">
        <f t="shared" si="10"/>
        <v>0</v>
      </c>
      <c r="O51" s="280">
        <f t="shared" si="11"/>
        <v>0</v>
      </c>
      <c r="P51" s="280">
        <f t="shared" si="12"/>
        <v>0</v>
      </c>
      <c r="Q51" s="280">
        <f t="shared" si="28"/>
        <v>0</v>
      </c>
      <c r="R51" s="280">
        <f t="shared" si="29"/>
        <v>0</v>
      </c>
      <c r="S51" s="280">
        <f t="shared" si="30"/>
        <v>0</v>
      </c>
      <c r="T51" s="280">
        <f t="shared" si="24"/>
        <v>0</v>
      </c>
      <c r="U51" s="280">
        <f t="shared" si="25"/>
        <v>0</v>
      </c>
      <c r="V51" s="280">
        <f t="shared" si="26"/>
        <v>0</v>
      </c>
      <c r="W51" s="280">
        <f t="shared" si="27"/>
        <v>0</v>
      </c>
      <c r="X51" s="280">
        <f t="shared" si="14"/>
        <v>0</v>
      </c>
      <c r="Y51" s="280">
        <v>0</v>
      </c>
      <c r="Z51" s="280">
        <v>0</v>
      </c>
      <c r="AA51" s="280">
        <v>0</v>
      </c>
      <c r="AB51" s="280">
        <v>0</v>
      </c>
      <c r="AC51" s="280">
        <v>0</v>
      </c>
      <c r="AD51" s="280">
        <v>0</v>
      </c>
      <c r="AE51" s="280">
        <v>0</v>
      </c>
      <c r="AF51" s="280">
        <f t="shared" si="15"/>
        <v>0</v>
      </c>
      <c r="AG51" s="280">
        <v>0</v>
      </c>
      <c r="AH51" s="280">
        <v>0</v>
      </c>
      <c r="AI51" s="280">
        <v>0</v>
      </c>
      <c r="AJ51" s="280">
        <v>0</v>
      </c>
      <c r="AK51" s="280">
        <v>0</v>
      </c>
      <c r="AL51" s="280">
        <v>0</v>
      </c>
      <c r="AM51" s="280">
        <v>0</v>
      </c>
      <c r="AN51" s="280">
        <f t="shared" si="16"/>
        <v>0</v>
      </c>
      <c r="AO51" s="280">
        <v>0</v>
      </c>
      <c r="AP51" s="280">
        <v>0</v>
      </c>
      <c r="AQ51" s="280">
        <v>0</v>
      </c>
      <c r="AR51" s="280">
        <v>0</v>
      </c>
      <c r="AS51" s="280">
        <v>0</v>
      </c>
      <c r="AT51" s="280">
        <v>0</v>
      </c>
      <c r="AU51" s="280">
        <v>0</v>
      </c>
      <c r="AV51" s="280">
        <f t="shared" si="17"/>
        <v>0</v>
      </c>
      <c r="AW51" s="280">
        <v>0</v>
      </c>
      <c r="AX51" s="280">
        <v>0</v>
      </c>
      <c r="AY51" s="280">
        <v>0</v>
      </c>
      <c r="AZ51" s="280">
        <v>0</v>
      </c>
      <c r="BA51" s="280">
        <v>0</v>
      </c>
      <c r="BB51" s="280">
        <v>0</v>
      </c>
      <c r="BC51" s="280">
        <v>0</v>
      </c>
      <c r="BD51" s="280">
        <f t="shared" si="18"/>
        <v>0</v>
      </c>
      <c r="BE51" s="280">
        <v>0</v>
      </c>
      <c r="BF51" s="280">
        <v>0</v>
      </c>
      <c r="BG51" s="280">
        <v>0</v>
      </c>
      <c r="BH51" s="280">
        <v>0</v>
      </c>
      <c r="BI51" s="280">
        <v>0</v>
      </c>
      <c r="BJ51" s="280">
        <v>0</v>
      </c>
      <c r="BK51" s="280">
        <v>0</v>
      </c>
      <c r="BL51" s="280">
        <f t="shared" si="19"/>
        <v>0</v>
      </c>
      <c r="BM51" s="280">
        <v>0</v>
      </c>
      <c r="BN51" s="280">
        <v>0</v>
      </c>
      <c r="BO51" s="280">
        <v>0</v>
      </c>
      <c r="BP51" s="280">
        <v>0</v>
      </c>
      <c r="BQ51" s="280">
        <v>0</v>
      </c>
      <c r="BR51" s="280">
        <v>0</v>
      </c>
      <c r="BS51" s="280">
        <v>0</v>
      </c>
      <c r="BT51" s="280">
        <f t="shared" si="20"/>
        <v>0</v>
      </c>
      <c r="BU51" s="280">
        <v>0</v>
      </c>
      <c r="BV51" s="280">
        <v>0</v>
      </c>
      <c r="BW51" s="280">
        <v>0</v>
      </c>
      <c r="BX51" s="280">
        <v>0</v>
      </c>
      <c r="BY51" s="280">
        <v>0</v>
      </c>
      <c r="BZ51" s="280">
        <v>0</v>
      </c>
      <c r="CA51" s="280">
        <v>0</v>
      </c>
      <c r="CB51" s="280">
        <f t="shared" si="21"/>
        <v>0</v>
      </c>
      <c r="CC51" s="280">
        <v>0</v>
      </c>
      <c r="CD51" s="280">
        <v>0</v>
      </c>
      <c r="CE51" s="280">
        <v>0</v>
      </c>
      <c r="CF51" s="280">
        <v>0</v>
      </c>
      <c r="CG51" s="280">
        <v>0</v>
      </c>
      <c r="CH51" s="280">
        <v>0</v>
      </c>
      <c r="CI51" s="280">
        <v>0</v>
      </c>
      <c r="CJ51" s="280">
        <f t="shared" si="22"/>
        <v>0</v>
      </c>
      <c r="CK51" s="280">
        <v>0</v>
      </c>
      <c r="CL51" s="280">
        <v>0</v>
      </c>
      <c r="CM51" s="280">
        <v>0</v>
      </c>
      <c r="CN51" s="280">
        <v>0</v>
      </c>
      <c r="CO51" s="280">
        <v>0</v>
      </c>
      <c r="CP51" s="280">
        <v>0</v>
      </c>
      <c r="CQ51" s="280">
        <v>0</v>
      </c>
      <c r="CR51" s="280">
        <f t="shared" si="23"/>
        <v>0</v>
      </c>
      <c r="CS51" s="280">
        <v>0</v>
      </c>
      <c r="CT51" s="280">
        <v>0</v>
      </c>
      <c r="CU51" s="280">
        <v>0</v>
      </c>
      <c r="CV51" s="280">
        <v>0</v>
      </c>
      <c r="CW51" s="280">
        <v>0</v>
      </c>
      <c r="CX51" s="280">
        <v>0</v>
      </c>
      <c r="CY51" s="280">
        <v>0</v>
      </c>
    </row>
  </sheetData>
  <sheetProtection/>
  <autoFilter ref="A6:CY51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2000"/>
  <sheetViews>
    <sheetView zoomScale="85" zoomScaleNormal="85" zoomScalePageLayoutView="0" workbookViewId="0" topLeftCell="A1">
      <selection activeCell="D2" sqref="D2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8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3"/>
      <c r="C2" s="37" t="s">
        <v>380</v>
      </c>
      <c r="D2" s="119" t="s">
        <v>2</v>
      </c>
      <c r="E2" s="252" t="s">
        <v>381</v>
      </c>
      <c r="F2" s="38"/>
      <c r="N2" s="1" t="str">
        <f>LEFT(D2,2)</f>
        <v>08</v>
      </c>
      <c r="O2" s="1" t="str">
        <f>IF(N2&gt;0,VLOOKUP(N2,$AD$6:$AE$52,2,FALSE),"-")</f>
        <v>茨城県</v>
      </c>
      <c r="V2" s="174">
        <f>+IF(VALUE(D2)=0,0,1)</f>
        <v>1</v>
      </c>
      <c r="W2" s="36" t="str">
        <f>IF(V2=0,"",VLOOKUP(D2,'ごみ処理概要'!B7:C247,2,FALSE))</f>
        <v>合計</v>
      </c>
      <c r="Y2" s="174">
        <f>IF(V2=0,1,IF(ISERROR(W2),1,0))</f>
        <v>0</v>
      </c>
      <c r="Z2" s="36"/>
      <c r="AA2" s="177" t="s">
        <v>425</v>
      </c>
      <c r="AB2" s="36">
        <f>IF(V2=0,0,VLOOKUP(D2,AA5:AB2000,2,FALSE))</f>
        <v>7</v>
      </c>
    </row>
    <row r="3" spans="1:26" ht="7.5" customHeight="1">
      <c r="A3" s="173"/>
      <c r="W3" s="175"/>
      <c r="Y3" s="174"/>
      <c r="Z3" s="36"/>
    </row>
    <row r="4" spans="1:26" ht="19.5" customHeight="1" thickBot="1">
      <c r="A4" s="173"/>
      <c r="B4" s="118" t="s">
        <v>424</v>
      </c>
      <c r="C4" s="39"/>
      <c r="D4" s="40"/>
      <c r="E4" s="40"/>
      <c r="F4" s="40"/>
      <c r="Z4" s="36"/>
    </row>
    <row r="5" spans="1:28" ht="15" customHeight="1" thickBot="1">
      <c r="A5" s="173"/>
      <c r="H5" s="353" t="s">
        <v>382</v>
      </c>
      <c r="I5" s="354"/>
      <c r="J5" s="354"/>
      <c r="K5" s="354"/>
      <c r="L5" s="379" t="s">
        <v>383</v>
      </c>
      <c r="M5" s="347" t="s">
        <v>384</v>
      </c>
      <c r="N5" s="348"/>
      <c r="O5" s="349"/>
      <c r="Z5" s="36"/>
      <c r="AA5" s="36">
        <f>+'ごみ処理概要'!B5</f>
        <v>0</v>
      </c>
      <c r="AB5" s="36">
        <v>5</v>
      </c>
    </row>
    <row r="6" spans="1:31" ht="15" customHeight="1" thickBot="1">
      <c r="A6" s="173"/>
      <c r="B6" s="56"/>
      <c r="C6" s="54" t="s">
        <v>341</v>
      </c>
      <c r="D6" s="55"/>
      <c r="E6" s="120">
        <f>Y6</f>
        <v>2979049</v>
      </c>
      <c r="F6" s="58"/>
      <c r="H6" s="355"/>
      <c r="I6" s="356"/>
      <c r="J6" s="356"/>
      <c r="K6" s="356"/>
      <c r="L6" s="378"/>
      <c r="M6" s="259" t="s">
        <v>385</v>
      </c>
      <c r="N6" s="2" t="s">
        <v>386</v>
      </c>
      <c r="O6" s="3" t="s">
        <v>387</v>
      </c>
      <c r="V6" s="36" t="s">
        <v>341</v>
      </c>
      <c r="W6" s="175" t="s">
        <v>388</v>
      </c>
      <c r="X6" s="175" t="s">
        <v>246</v>
      </c>
      <c r="Y6" s="36">
        <f aca="true" ca="1" t="shared" si="0" ref="Y6:Y40">IF(Y$2=0,INDIRECT(W6&amp;"!"&amp;X6&amp;$AB$2),0)</f>
        <v>2979049</v>
      </c>
      <c r="Z6" s="36"/>
      <c r="AA6" s="177">
        <f>+'ごみ処理概要'!B6</f>
        <v>0</v>
      </c>
      <c r="AB6" s="36">
        <v>6</v>
      </c>
      <c r="AD6" s="177" t="s">
        <v>389</v>
      </c>
      <c r="AE6" s="36" t="s">
        <v>257</v>
      </c>
    </row>
    <row r="7" spans="2:31" ht="15" customHeight="1" thickBot="1">
      <c r="B7" s="57"/>
      <c r="C7" s="53" t="s">
        <v>342</v>
      </c>
      <c r="D7" s="14"/>
      <c r="E7" s="41">
        <f>Y7</f>
        <v>1209</v>
      </c>
      <c r="F7" s="58"/>
      <c r="H7" s="350" t="s">
        <v>390</v>
      </c>
      <c r="I7" s="350" t="s">
        <v>391</v>
      </c>
      <c r="J7" s="4" t="s">
        <v>392</v>
      </c>
      <c r="K7" s="5"/>
      <c r="L7" s="125">
        <f aca="true" t="shared" si="1" ref="L7:L14">Y42</f>
        <v>793631</v>
      </c>
      <c r="M7" s="126" t="s">
        <v>245</v>
      </c>
      <c r="N7" s="127" t="s">
        <v>245</v>
      </c>
      <c r="O7" s="128" t="s">
        <v>245</v>
      </c>
      <c r="V7" s="36" t="s">
        <v>342</v>
      </c>
      <c r="W7" s="175" t="s">
        <v>388</v>
      </c>
      <c r="X7" s="175" t="s">
        <v>247</v>
      </c>
      <c r="Y7" s="36">
        <f ca="1" t="shared" si="0"/>
        <v>1209</v>
      </c>
      <c r="Z7" s="36"/>
      <c r="AA7" s="177" t="str">
        <f>+'ごみ処理概要'!B7</f>
        <v>08000</v>
      </c>
      <c r="AB7" s="36">
        <v>7</v>
      </c>
      <c r="AD7" s="177" t="s">
        <v>393</v>
      </c>
      <c r="AE7" s="36" t="s">
        <v>258</v>
      </c>
    </row>
    <row r="8" spans="2:31" ht="15" customHeight="1" thickBot="1">
      <c r="B8" s="378" t="s">
        <v>394</v>
      </c>
      <c r="C8" s="367"/>
      <c r="D8" s="367"/>
      <c r="E8" s="121">
        <f>SUM(E6:E7)</f>
        <v>2980258</v>
      </c>
      <c r="F8" s="58"/>
      <c r="H8" s="351"/>
      <c r="I8" s="352"/>
      <c r="J8" s="363" t="s">
        <v>395</v>
      </c>
      <c r="K8" s="42" t="s">
        <v>379</v>
      </c>
      <c r="L8" s="120">
        <f t="shared" si="1"/>
        <v>28824</v>
      </c>
      <c r="M8" s="129" t="s">
        <v>245</v>
      </c>
      <c r="N8" s="130" t="s">
        <v>245</v>
      </c>
      <c r="O8" s="131" t="s">
        <v>245</v>
      </c>
      <c r="V8" s="36" t="s">
        <v>339</v>
      </c>
      <c r="W8" s="175" t="s">
        <v>388</v>
      </c>
      <c r="X8" s="175" t="s">
        <v>250</v>
      </c>
      <c r="Y8" s="36">
        <f ca="1" t="shared" si="0"/>
        <v>55680</v>
      </c>
      <c r="Z8" s="36"/>
      <c r="AA8" s="177" t="str">
        <f>+'ごみ処理概要'!B8</f>
        <v>08201</v>
      </c>
      <c r="AB8" s="36">
        <v>8</v>
      </c>
      <c r="AD8" s="177" t="s">
        <v>396</v>
      </c>
      <c r="AE8" s="36" t="s">
        <v>259</v>
      </c>
    </row>
    <row r="9" spans="2:31" ht="15" customHeight="1" thickBot="1">
      <c r="B9" s="366" t="s">
        <v>339</v>
      </c>
      <c r="C9" s="367"/>
      <c r="D9" s="367"/>
      <c r="E9" s="121">
        <f>Y8</f>
        <v>55680</v>
      </c>
      <c r="F9" s="58"/>
      <c r="H9" s="351"/>
      <c r="I9" s="352"/>
      <c r="J9" s="364"/>
      <c r="K9" s="43" t="s">
        <v>347</v>
      </c>
      <c r="L9" s="41">
        <f t="shared" si="1"/>
        <v>0</v>
      </c>
      <c r="M9" s="132" t="s">
        <v>245</v>
      </c>
      <c r="N9" s="133" t="s">
        <v>245</v>
      </c>
      <c r="O9" s="134" t="s">
        <v>245</v>
      </c>
      <c r="V9" s="36" t="s">
        <v>355</v>
      </c>
      <c r="W9" s="175" t="s">
        <v>397</v>
      </c>
      <c r="X9" s="175" t="s">
        <v>247</v>
      </c>
      <c r="Y9" s="36">
        <f ca="1" t="shared" si="0"/>
        <v>0</v>
      </c>
      <c r="Z9" s="36"/>
      <c r="AA9" s="177" t="str">
        <f>+'ごみ処理概要'!B9</f>
        <v>08202</v>
      </c>
      <c r="AB9" s="36">
        <v>9</v>
      </c>
      <c r="AD9" s="177" t="s">
        <v>398</v>
      </c>
      <c r="AE9" s="36" t="s">
        <v>260</v>
      </c>
    </row>
    <row r="10" spans="2:31" ht="15" customHeight="1" thickBot="1">
      <c r="B10" s="34"/>
      <c r="C10" s="33"/>
      <c r="D10" s="33"/>
      <c r="E10" s="44"/>
      <c r="F10" s="44"/>
      <c r="H10" s="351"/>
      <c r="I10" s="352"/>
      <c r="J10" s="364"/>
      <c r="K10" s="45" t="s">
        <v>348</v>
      </c>
      <c r="L10" s="41">
        <f t="shared" si="1"/>
        <v>0</v>
      </c>
      <c r="M10" s="132" t="s">
        <v>245</v>
      </c>
      <c r="N10" s="133" t="s">
        <v>245</v>
      </c>
      <c r="O10" s="134" t="s">
        <v>245</v>
      </c>
      <c r="V10" s="36" t="s">
        <v>356</v>
      </c>
      <c r="W10" s="175" t="s">
        <v>397</v>
      </c>
      <c r="X10" s="175" t="s">
        <v>252</v>
      </c>
      <c r="Y10" s="36">
        <f ca="1" t="shared" si="0"/>
        <v>582776</v>
      </c>
      <c r="Z10" s="36"/>
      <c r="AA10" s="177" t="str">
        <f>+'ごみ処理概要'!B10</f>
        <v>08203</v>
      </c>
      <c r="AB10" s="36">
        <v>10</v>
      </c>
      <c r="AD10" s="177" t="s">
        <v>399</v>
      </c>
      <c r="AE10" s="36" t="s">
        <v>261</v>
      </c>
    </row>
    <row r="11" spans="2:31" ht="15" customHeight="1" thickBot="1">
      <c r="B11" s="368"/>
      <c r="C11" s="368"/>
      <c r="D11" s="368"/>
      <c r="E11" s="35" t="s">
        <v>400</v>
      </c>
      <c r="F11" s="35" t="s">
        <v>401</v>
      </c>
      <c r="H11" s="351"/>
      <c r="I11" s="352"/>
      <c r="J11" s="364"/>
      <c r="K11" s="46" t="s">
        <v>349</v>
      </c>
      <c r="L11" s="41">
        <f t="shared" si="1"/>
        <v>0</v>
      </c>
      <c r="M11" s="132" t="s">
        <v>245</v>
      </c>
      <c r="N11" s="133" t="s">
        <v>245</v>
      </c>
      <c r="O11" s="134" t="s">
        <v>245</v>
      </c>
      <c r="V11" s="36" t="s">
        <v>357</v>
      </c>
      <c r="W11" s="175" t="s">
        <v>397</v>
      </c>
      <c r="X11" s="175" t="s">
        <v>256</v>
      </c>
      <c r="Y11" s="36">
        <f ca="1" t="shared" si="0"/>
        <v>46375</v>
      </c>
      <c r="Z11" s="36"/>
      <c r="AA11" s="177" t="str">
        <f>+'ごみ処理概要'!B11</f>
        <v>08204</v>
      </c>
      <c r="AB11" s="36">
        <v>11</v>
      </c>
      <c r="AD11" s="177" t="s">
        <v>402</v>
      </c>
      <c r="AE11" s="36" t="s">
        <v>262</v>
      </c>
    </row>
    <row r="12" spans="2:31" ht="15" customHeight="1">
      <c r="B12" s="372" t="s">
        <v>343</v>
      </c>
      <c r="C12" s="375" t="s">
        <v>403</v>
      </c>
      <c r="D12" s="9" t="s">
        <v>355</v>
      </c>
      <c r="E12" s="120">
        <f aca="true" t="shared" si="2" ref="E12:E17">Y17</f>
        <v>0</v>
      </c>
      <c r="F12" s="120">
        <f aca="true" t="shared" si="3" ref="F12:F17">Y29</f>
        <v>0</v>
      </c>
      <c r="H12" s="351"/>
      <c r="I12" s="352"/>
      <c r="J12" s="364"/>
      <c r="K12" s="46" t="s">
        <v>350</v>
      </c>
      <c r="L12" s="41">
        <f t="shared" si="1"/>
        <v>0</v>
      </c>
      <c r="M12" s="132" t="s">
        <v>245</v>
      </c>
      <c r="N12" s="133" t="s">
        <v>245</v>
      </c>
      <c r="O12" s="134" t="s">
        <v>245</v>
      </c>
      <c r="V12" s="36" t="s">
        <v>358</v>
      </c>
      <c r="W12" s="175" t="s">
        <v>397</v>
      </c>
      <c r="X12" s="175" t="s">
        <v>404</v>
      </c>
      <c r="Y12" s="36">
        <f ca="1" t="shared" si="0"/>
        <v>66484</v>
      </c>
      <c r="Z12" s="36"/>
      <c r="AA12" s="177" t="str">
        <f>+'ごみ処理概要'!B12</f>
        <v>08205</v>
      </c>
      <c r="AB12" s="36">
        <v>12</v>
      </c>
      <c r="AD12" s="177" t="s">
        <v>405</v>
      </c>
      <c r="AE12" s="36" t="s">
        <v>263</v>
      </c>
    </row>
    <row r="13" spans="2:31" ht="15" customHeight="1">
      <c r="B13" s="373"/>
      <c r="C13" s="376"/>
      <c r="D13" s="10" t="s">
        <v>356</v>
      </c>
      <c r="E13" s="41">
        <f t="shared" si="2"/>
        <v>582776</v>
      </c>
      <c r="F13" s="41">
        <f t="shared" si="3"/>
        <v>196532</v>
      </c>
      <c r="H13" s="351"/>
      <c r="I13" s="352"/>
      <c r="J13" s="364"/>
      <c r="K13" s="46" t="s">
        <v>351</v>
      </c>
      <c r="L13" s="41">
        <f t="shared" si="1"/>
        <v>2829</v>
      </c>
      <c r="M13" s="132" t="s">
        <v>245</v>
      </c>
      <c r="N13" s="133" t="s">
        <v>245</v>
      </c>
      <c r="O13" s="134" t="s">
        <v>245</v>
      </c>
      <c r="V13" s="36" t="s">
        <v>361</v>
      </c>
      <c r="W13" s="175" t="s">
        <v>397</v>
      </c>
      <c r="X13" s="175" t="s">
        <v>406</v>
      </c>
      <c r="Y13" s="36">
        <f ca="1" t="shared" si="0"/>
        <v>331</v>
      </c>
      <c r="Z13" s="36"/>
      <c r="AA13" s="177" t="str">
        <f>+'ごみ処理概要'!B13</f>
        <v>08207</v>
      </c>
      <c r="AB13" s="36">
        <v>13</v>
      </c>
      <c r="AD13" s="177" t="s">
        <v>407</v>
      </c>
      <c r="AE13" s="36" t="s">
        <v>264</v>
      </c>
    </row>
    <row r="14" spans="2:31" ht="15" customHeight="1" thickBot="1">
      <c r="B14" s="373"/>
      <c r="C14" s="376"/>
      <c r="D14" s="10" t="s">
        <v>357</v>
      </c>
      <c r="E14" s="41">
        <f t="shared" si="2"/>
        <v>46375</v>
      </c>
      <c r="F14" s="41">
        <f t="shared" si="3"/>
        <v>6440</v>
      </c>
      <c r="H14" s="351"/>
      <c r="I14" s="352"/>
      <c r="J14" s="365"/>
      <c r="K14" s="47" t="s">
        <v>408</v>
      </c>
      <c r="L14" s="121">
        <f t="shared" si="1"/>
        <v>0</v>
      </c>
      <c r="M14" s="135" t="s">
        <v>245</v>
      </c>
      <c r="N14" s="136" t="s">
        <v>245</v>
      </c>
      <c r="O14" s="137" t="s">
        <v>245</v>
      </c>
      <c r="V14" s="36" t="s">
        <v>359</v>
      </c>
      <c r="W14" s="175" t="s">
        <v>397</v>
      </c>
      <c r="X14" s="175" t="s">
        <v>409</v>
      </c>
      <c r="Y14" s="36">
        <f ca="1" t="shared" si="0"/>
        <v>8131</v>
      </c>
      <c r="Z14" s="36"/>
      <c r="AA14" s="177" t="str">
        <f>+'ごみ処理概要'!B14</f>
        <v>08208</v>
      </c>
      <c r="AB14" s="36">
        <v>14</v>
      </c>
      <c r="AD14" s="177" t="s">
        <v>410</v>
      </c>
      <c r="AE14" s="36" t="s">
        <v>265</v>
      </c>
    </row>
    <row r="15" spans="2:31" ht="15" customHeight="1" thickBot="1">
      <c r="B15" s="373"/>
      <c r="C15" s="376"/>
      <c r="D15" s="10" t="s">
        <v>358</v>
      </c>
      <c r="E15" s="41">
        <f t="shared" si="2"/>
        <v>66484</v>
      </c>
      <c r="F15" s="41">
        <f t="shared" si="3"/>
        <v>2183</v>
      </c>
      <c r="H15" s="351"/>
      <c r="I15" s="11"/>
      <c r="J15" s="12" t="s">
        <v>411</v>
      </c>
      <c r="K15" s="13"/>
      <c r="L15" s="138">
        <f>SUM(L7:L14)</f>
        <v>825284</v>
      </c>
      <c r="M15" s="139" t="s">
        <v>245</v>
      </c>
      <c r="N15" s="140">
        <f aca="true" t="shared" si="4" ref="N15:N22">Y59</f>
        <v>89539</v>
      </c>
      <c r="O15" s="141">
        <f aca="true" t="shared" si="5" ref="O15:O21">Y67</f>
        <v>24621</v>
      </c>
      <c r="V15" s="36" t="s">
        <v>360</v>
      </c>
      <c r="W15" s="175" t="s">
        <v>397</v>
      </c>
      <c r="X15" s="175" t="s">
        <v>412</v>
      </c>
      <c r="Y15" s="36">
        <f ca="1" t="shared" si="0"/>
        <v>75335</v>
      </c>
      <c r="Z15" s="36"/>
      <c r="AA15" s="177" t="str">
        <f>+'ごみ処理概要'!B15</f>
        <v>08210</v>
      </c>
      <c r="AB15" s="36">
        <v>15</v>
      </c>
      <c r="AD15" s="177" t="s">
        <v>413</v>
      </c>
      <c r="AE15" s="36" t="s">
        <v>266</v>
      </c>
    </row>
    <row r="16" spans="2:31" ht="15" customHeight="1">
      <c r="B16" s="373"/>
      <c r="C16" s="376"/>
      <c r="D16" s="10" t="s">
        <v>361</v>
      </c>
      <c r="E16" s="41">
        <f t="shared" si="2"/>
        <v>331</v>
      </c>
      <c r="F16" s="41">
        <f t="shared" si="3"/>
        <v>8</v>
      </c>
      <c r="H16" s="351"/>
      <c r="I16" s="350" t="s">
        <v>414</v>
      </c>
      <c r="J16" s="15" t="s">
        <v>379</v>
      </c>
      <c r="K16" s="16"/>
      <c r="L16" s="142">
        <f aca="true" t="shared" si="6" ref="L16:L22">Y50</f>
        <v>68544</v>
      </c>
      <c r="M16" s="143">
        <f aca="true" t="shared" si="7" ref="M16:M22">L8</f>
        <v>28824</v>
      </c>
      <c r="N16" s="144">
        <f t="shared" si="4"/>
        <v>16663</v>
      </c>
      <c r="O16" s="145">
        <f t="shared" si="5"/>
        <v>20522</v>
      </c>
      <c r="V16" s="36" t="s">
        <v>344</v>
      </c>
      <c r="W16" s="175" t="s">
        <v>388</v>
      </c>
      <c r="X16" s="175" t="s">
        <v>252</v>
      </c>
      <c r="Y16" s="36">
        <f ca="1" t="shared" si="0"/>
        <v>43350</v>
      </c>
      <c r="Z16" s="36"/>
      <c r="AA16" s="177" t="str">
        <f>+'ごみ処理概要'!B16</f>
        <v>08211</v>
      </c>
      <c r="AB16" s="36">
        <v>16</v>
      </c>
      <c r="AD16" s="177" t="s">
        <v>415</v>
      </c>
      <c r="AE16" s="36" t="s">
        <v>267</v>
      </c>
    </row>
    <row r="17" spans="2:31" ht="15" customHeight="1">
      <c r="B17" s="373"/>
      <c r="C17" s="376"/>
      <c r="D17" s="10" t="s">
        <v>359</v>
      </c>
      <c r="E17" s="41">
        <f t="shared" si="2"/>
        <v>8131</v>
      </c>
      <c r="F17" s="41">
        <f t="shared" si="3"/>
        <v>798</v>
      </c>
      <c r="H17" s="351"/>
      <c r="I17" s="352"/>
      <c r="J17" s="17" t="s">
        <v>347</v>
      </c>
      <c r="K17" s="18"/>
      <c r="L17" s="41">
        <f t="shared" si="6"/>
        <v>1587</v>
      </c>
      <c r="M17" s="146">
        <f t="shared" si="7"/>
        <v>0</v>
      </c>
      <c r="N17" s="147">
        <f t="shared" si="4"/>
        <v>0</v>
      </c>
      <c r="O17" s="148">
        <f t="shared" si="5"/>
        <v>762</v>
      </c>
      <c r="V17" s="36" t="s">
        <v>416</v>
      </c>
      <c r="W17" s="175" t="s">
        <v>397</v>
      </c>
      <c r="X17" s="175" t="s">
        <v>417</v>
      </c>
      <c r="Y17" s="36">
        <f ca="1" t="shared" si="0"/>
        <v>0</v>
      </c>
      <c r="Z17" s="36"/>
      <c r="AA17" s="177" t="str">
        <f>+'ごみ処理概要'!B17</f>
        <v>08212</v>
      </c>
      <c r="AB17" s="36">
        <v>17</v>
      </c>
      <c r="AD17" s="177" t="s">
        <v>418</v>
      </c>
      <c r="AE17" s="36" t="s">
        <v>268</v>
      </c>
    </row>
    <row r="18" spans="2:31" ht="15" customHeight="1">
      <c r="B18" s="373"/>
      <c r="C18" s="377"/>
      <c r="D18" s="61" t="s">
        <v>411</v>
      </c>
      <c r="E18" s="122">
        <f>SUM(E12:E17)</f>
        <v>704097</v>
      </c>
      <c r="F18" s="122">
        <f>SUM(F12:F17)</f>
        <v>205961</v>
      </c>
      <c r="H18" s="351"/>
      <c r="I18" s="352"/>
      <c r="J18" s="19" t="s">
        <v>348</v>
      </c>
      <c r="K18" s="16"/>
      <c r="L18" s="41">
        <f t="shared" si="6"/>
        <v>0</v>
      </c>
      <c r="M18" s="146">
        <f t="shared" si="7"/>
        <v>0</v>
      </c>
      <c r="N18" s="147">
        <f t="shared" si="4"/>
        <v>0</v>
      </c>
      <c r="O18" s="148">
        <f t="shared" si="5"/>
        <v>0</v>
      </c>
      <c r="V18" s="36" t="s">
        <v>419</v>
      </c>
      <c r="W18" s="175" t="s">
        <v>397</v>
      </c>
      <c r="X18" s="175" t="s">
        <v>420</v>
      </c>
      <c r="Y18" s="36">
        <f ca="1" t="shared" si="0"/>
        <v>582776</v>
      </c>
      <c r="Z18" s="36"/>
      <c r="AA18" s="177" t="str">
        <f>+'ごみ処理概要'!B18</f>
        <v>08214</v>
      </c>
      <c r="AB18" s="36">
        <v>18</v>
      </c>
      <c r="AD18" s="177" t="s">
        <v>421</v>
      </c>
      <c r="AE18" s="36" t="s">
        <v>269</v>
      </c>
    </row>
    <row r="19" spans="2:31" ht="15" customHeight="1">
      <c r="B19" s="373"/>
      <c r="C19" s="369" t="s">
        <v>360</v>
      </c>
      <c r="D19" s="10" t="s">
        <v>355</v>
      </c>
      <c r="E19" s="123">
        <f aca="true" t="shared" si="8" ref="E19:E24">Y23</f>
        <v>0</v>
      </c>
      <c r="F19" s="41">
        <f aca="true" t="shared" si="9" ref="F19:F24">Y35</f>
        <v>0</v>
      </c>
      <c r="H19" s="351"/>
      <c r="I19" s="352"/>
      <c r="J19" s="19" t="s">
        <v>349</v>
      </c>
      <c r="K19" s="16"/>
      <c r="L19" s="41">
        <f t="shared" si="6"/>
        <v>0</v>
      </c>
      <c r="M19" s="146">
        <f t="shared" si="7"/>
        <v>0</v>
      </c>
      <c r="N19" s="147">
        <f t="shared" si="4"/>
        <v>0</v>
      </c>
      <c r="O19" s="148">
        <f t="shared" si="5"/>
        <v>0</v>
      </c>
      <c r="V19" s="36" t="s">
        <v>422</v>
      </c>
      <c r="W19" s="175" t="s">
        <v>397</v>
      </c>
      <c r="X19" s="175" t="s">
        <v>423</v>
      </c>
      <c r="Y19" s="36">
        <f ca="1" t="shared" si="0"/>
        <v>46375</v>
      </c>
      <c r="Z19" s="36"/>
      <c r="AA19" s="177" t="str">
        <f>+'ごみ処理概要'!B19</f>
        <v>08215</v>
      </c>
      <c r="AB19" s="36">
        <v>19</v>
      </c>
      <c r="AD19" s="177" t="s">
        <v>82</v>
      </c>
      <c r="AE19" s="36" t="s">
        <v>270</v>
      </c>
    </row>
    <row r="20" spans="2:31" ht="15" customHeight="1">
      <c r="B20" s="373"/>
      <c r="C20" s="370"/>
      <c r="D20" s="10" t="s">
        <v>356</v>
      </c>
      <c r="E20" s="123">
        <f t="shared" si="8"/>
        <v>23193</v>
      </c>
      <c r="F20" s="41">
        <f t="shared" si="9"/>
        <v>27983</v>
      </c>
      <c r="H20" s="351"/>
      <c r="I20" s="352"/>
      <c r="J20" s="17" t="s">
        <v>350</v>
      </c>
      <c r="K20" s="18"/>
      <c r="L20" s="41">
        <f t="shared" si="6"/>
        <v>42381</v>
      </c>
      <c r="M20" s="146">
        <f t="shared" si="7"/>
        <v>0</v>
      </c>
      <c r="N20" s="147">
        <f t="shared" si="4"/>
        <v>0</v>
      </c>
      <c r="O20" s="148">
        <f t="shared" si="5"/>
        <v>25127</v>
      </c>
      <c r="V20" s="36" t="s">
        <v>83</v>
      </c>
      <c r="W20" s="175" t="s">
        <v>397</v>
      </c>
      <c r="X20" s="175" t="s">
        <v>84</v>
      </c>
      <c r="Y20" s="36">
        <f ca="1" t="shared" si="0"/>
        <v>66484</v>
      </c>
      <c r="Z20" s="36"/>
      <c r="AA20" s="177" t="str">
        <f>+'ごみ処理概要'!B20</f>
        <v>08216</v>
      </c>
      <c r="AB20" s="36">
        <v>20</v>
      </c>
      <c r="AD20" s="177" t="s">
        <v>85</v>
      </c>
      <c r="AE20" s="36" t="s">
        <v>271</v>
      </c>
    </row>
    <row r="21" spans="2:31" ht="15" customHeight="1">
      <c r="B21" s="373"/>
      <c r="C21" s="370"/>
      <c r="D21" s="10" t="s">
        <v>357</v>
      </c>
      <c r="E21" s="123">
        <f t="shared" si="8"/>
        <v>4386</v>
      </c>
      <c r="F21" s="41">
        <f t="shared" si="9"/>
        <v>2336</v>
      </c>
      <c r="H21" s="351"/>
      <c r="I21" s="352"/>
      <c r="J21" s="17" t="s">
        <v>351</v>
      </c>
      <c r="K21" s="18"/>
      <c r="L21" s="41">
        <f t="shared" si="6"/>
        <v>42251</v>
      </c>
      <c r="M21" s="146">
        <f t="shared" si="7"/>
        <v>2829</v>
      </c>
      <c r="N21" s="147">
        <f t="shared" si="4"/>
        <v>1683</v>
      </c>
      <c r="O21" s="148">
        <f t="shared" si="5"/>
        <v>27921</v>
      </c>
      <c r="V21" s="36" t="s">
        <v>86</v>
      </c>
      <c r="W21" s="175" t="s">
        <v>397</v>
      </c>
      <c r="X21" s="175" t="s">
        <v>87</v>
      </c>
      <c r="Y21" s="36">
        <f ca="1" t="shared" si="0"/>
        <v>331</v>
      </c>
      <c r="Z21" s="36"/>
      <c r="AA21" s="177" t="str">
        <f>+'ごみ処理概要'!B21</f>
        <v>08217</v>
      </c>
      <c r="AB21" s="36">
        <v>21</v>
      </c>
      <c r="AD21" s="177" t="s">
        <v>88</v>
      </c>
      <c r="AE21" s="36" t="s">
        <v>272</v>
      </c>
    </row>
    <row r="22" spans="2:31" ht="15" customHeight="1" thickBot="1">
      <c r="B22" s="373"/>
      <c r="C22" s="370"/>
      <c r="D22" s="10" t="s">
        <v>358</v>
      </c>
      <c r="E22" s="123">
        <f t="shared" si="8"/>
        <v>3843</v>
      </c>
      <c r="F22" s="41">
        <f t="shared" si="9"/>
        <v>1338</v>
      </c>
      <c r="H22" s="351"/>
      <c r="I22" s="352"/>
      <c r="J22" s="20" t="s">
        <v>408</v>
      </c>
      <c r="K22" s="21"/>
      <c r="L22" s="121">
        <f t="shared" si="6"/>
        <v>1164</v>
      </c>
      <c r="M22" s="149">
        <f t="shared" si="7"/>
        <v>0</v>
      </c>
      <c r="N22" s="150">
        <f t="shared" si="4"/>
        <v>415</v>
      </c>
      <c r="O22" s="137" t="s">
        <v>245</v>
      </c>
      <c r="V22" s="36" t="s">
        <v>89</v>
      </c>
      <c r="W22" s="175" t="s">
        <v>397</v>
      </c>
      <c r="X22" s="175" t="s">
        <v>90</v>
      </c>
      <c r="Y22" s="36">
        <f ca="1" t="shared" si="0"/>
        <v>8131</v>
      </c>
      <c r="Z22" s="36"/>
      <c r="AA22" s="177" t="str">
        <f>+'ごみ処理概要'!B22</f>
        <v>08219</v>
      </c>
      <c r="AB22" s="36">
        <v>22</v>
      </c>
      <c r="AD22" s="177" t="s">
        <v>91</v>
      </c>
      <c r="AE22" s="36" t="s">
        <v>273</v>
      </c>
    </row>
    <row r="23" spans="2:31" ht="15" customHeight="1" thickBot="1">
      <c r="B23" s="373"/>
      <c r="C23" s="370"/>
      <c r="D23" s="10" t="s">
        <v>361</v>
      </c>
      <c r="E23" s="123">
        <f t="shared" si="8"/>
        <v>61</v>
      </c>
      <c r="F23" s="41">
        <f t="shared" si="9"/>
        <v>314</v>
      </c>
      <c r="H23" s="351"/>
      <c r="I23" s="11"/>
      <c r="J23" s="22" t="s">
        <v>411</v>
      </c>
      <c r="K23" s="23"/>
      <c r="L23" s="151">
        <f>SUM(L16:L22)</f>
        <v>155927</v>
      </c>
      <c r="M23" s="152">
        <f>SUM(M16:M22)</f>
        <v>31653</v>
      </c>
      <c r="N23" s="153">
        <f>SUM(N16:N22)</f>
        <v>18761</v>
      </c>
      <c r="O23" s="154">
        <f>SUM(O16:O21)</f>
        <v>74332</v>
      </c>
      <c r="V23" s="36" t="s">
        <v>92</v>
      </c>
      <c r="W23" s="175" t="s">
        <v>397</v>
      </c>
      <c r="X23" s="175" t="s">
        <v>93</v>
      </c>
      <c r="Y23" s="36">
        <f ca="1" t="shared" si="0"/>
        <v>0</v>
      </c>
      <c r="Z23" s="36"/>
      <c r="AA23" s="177" t="str">
        <f>+'ごみ処理概要'!B23</f>
        <v>08220</v>
      </c>
      <c r="AB23" s="36">
        <v>23</v>
      </c>
      <c r="AD23" s="177" t="s">
        <v>94</v>
      </c>
      <c r="AE23" s="36" t="s">
        <v>274</v>
      </c>
    </row>
    <row r="24" spans="2:31" ht="15" customHeight="1" thickBot="1">
      <c r="B24" s="373"/>
      <c r="C24" s="370"/>
      <c r="D24" s="10" t="s">
        <v>359</v>
      </c>
      <c r="E24" s="123">
        <f t="shared" si="8"/>
        <v>10363</v>
      </c>
      <c r="F24" s="41">
        <f t="shared" si="9"/>
        <v>1518</v>
      </c>
      <c r="H24" s="24"/>
      <c r="I24" s="250" t="s">
        <v>95</v>
      </c>
      <c r="J24" s="22"/>
      <c r="K24" s="22"/>
      <c r="L24" s="125">
        <f>SUM(L7,L23)</f>
        <v>949558</v>
      </c>
      <c r="M24" s="155">
        <f>M23</f>
        <v>31653</v>
      </c>
      <c r="N24" s="156">
        <f>SUM(N15,N23)</f>
        <v>108300</v>
      </c>
      <c r="O24" s="157">
        <f>SUM(O15,O23)</f>
        <v>98953</v>
      </c>
      <c r="V24" s="36" t="s">
        <v>96</v>
      </c>
      <c r="W24" s="175" t="s">
        <v>397</v>
      </c>
      <c r="X24" s="175" t="s">
        <v>97</v>
      </c>
      <c r="Y24" s="36">
        <f ca="1" t="shared" si="0"/>
        <v>23193</v>
      </c>
      <c r="Z24" s="36"/>
      <c r="AA24" s="177" t="str">
        <f>+'ごみ処理概要'!B24</f>
        <v>08221</v>
      </c>
      <c r="AB24" s="36">
        <v>24</v>
      </c>
      <c r="AD24" s="177" t="s">
        <v>98</v>
      </c>
      <c r="AE24" s="36" t="s">
        <v>275</v>
      </c>
    </row>
    <row r="25" spans="2:31" ht="15" customHeight="1">
      <c r="B25" s="373"/>
      <c r="C25" s="371"/>
      <c r="D25" s="14" t="s">
        <v>411</v>
      </c>
      <c r="E25" s="124">
        <f>SUM(E19:E24)</f>
        <v>41846</v>
      </c>
      <c r="F25" s="41">
        <f>SUM(F19:F24)</f>
        <v>33489</v>
      </c>
      <c r="H25" s="25" t="s">
        <v>378</v>
      </c>
      <c r="I25" s="26"/>
      <c r="J25" s="26"/>
      <c r="K25" s="27"/>
      <c r="L25" s="142">
        <f>Y57</f>
        <v>44363</v>
      </c>
      <c r="M25" s="158" t="s">
        <v>245</v>
      </c>
      <c r="N25" s="159" t="s">
        <v>245</v>
      </c>
      <c r="O25" s="145">
        <f>L25</f>
        <v>44363</v>
      </c>
      <c r="V25" s="36" t="s">
        <v>99</v>
      </c>
      <c r="W25" s="175" t="s">
        <v>397</v>
      </c>
      <c r="X25" s="175" t="s">
        <v>100</v>
      </c>
      <c r="Y25" s="36">
        <f ca="1" t="shared" si="0"/>
        <v>4386</v>
      </c>
      <c r="Z25" s="36"/>
      <c r="AA25" s="177" t="str">
        <f>+'ごみ処理概要'!B25</f>
        <v>08222</v>
      </c>
      <c r="AB25" s="36">
        <v>25</v>
      </c>
      <c r="AD25" s="177" t="s">
        <v>101</v>
      </c>
      <c r="AE25" s="36" t="s">
        <v>276</v>
      </c>
    </row>
    <row r="26" spans="2:31" ht="15" customHeight="1" thickBot="1">
      <c r="B26" s="374"/>
      <c r="C26" s="59" t="s">
        <v>243</v>
      </c>
      <c r="D26" s="60"/>
      <c r="E26" s="121">
        <f>E18+E25</f>
        <v>745943</v>
      </c>
      <c r="F26" s="121">
        <f>F18+F25</f>
        <v>239450</v>
      </c>
      <c r="H26" s="28" t="s">
        <v>377</v>
      </c>
      <c r="I26" s="29"/>
      <c r="J26" s="29"/>
      <c r="K26" s="30"/>
      <c r="L26" s="122">
        <f>Y58</f>
        <v>544</v>
      </c>
      <c r="M26" s="160" t="s">
        <v>245</v>
      </c>
      <c r="N26" s="161">
        <f>L26</f>
        <v>544</v>
      </c>
      <c r="O26" s="162" t="s">
        <v>245</v>
      </c>
      <c r="V26" s="36" t="s">
        <v>102</v>
      </c>
      <c r="W26" s="175" t="s">
        <v>397</v>
      </c>
      <c r="X26" s="175" t="s">
        <v>103</v>
      </c>
      <c r="Y26" s="36">
        <f ca="1" t="shared" si="0"/>
        <v>3843</v>
      </c>
      <c r="Z26" s="36"/>
      <c r="AA26" s="177" t="str">
        <f>+'ごみ処理概要'!B26</f>
        <v>08223</v>
      </c>
      <c r="AB26" s="36">
        <v>26</v>
      </c>
      <c r="AD26" s="177" t="s">
        <v>104</v>
      </c>
      <c r="AE26" s="36" t="s">
        <v>277</v>
      </c>
    </row>
    <row r="27" spans="8:31" ht="15" customHeight="1" thickBot="1">
      <c r="H27" s="360" t="s">
        <v>243</v>
      </c>
      <c r="I27" s="361"/>
      <c r="J27" s="361"/>
      <c r="K27" s="362"/>
      <c r="L27" s="163">
        <f>SUM(L24:L26)</f>
        <v>994465</v>
      </c>
      <c r="M27" s="164">
        <f>SUM(M24:M26)</f>
        <v>31653</v>
      </c>
      <c r="N27" s="165">
        <f>SUM(N24:N26)</f>
        <v>108844</v>
      </c>
      <c r="O27" s="166">
        <f>SUM(O24:O26)</f>
        <v>143316</v>
      </c>
      <c r="V27" s="36" t="s">
        <v>105</v>
      </c>
      <c r="W27" s="175" t="s">
        <v>397</v>
      </c>
      <c r="X27" s="175" t="s">
        <v>106</v>
      </c>
      <c r="Y27" s="36">
        <f ca="1" t="shared" si="0"/>
        <v>61</v>
      </c>
      <c r="Z27" s="36"/>
      <c r="AA27" s="177" t="str">
        <f>+'ごみ処理概要'!B27</f>
        <v>08224</v>
      </c>
      <c r="AB27" s="36">
        <v>27</v>
      </c>
      <c r="AD27" s="177" t="s">
        <v>107</v>
      </c>
      <c r="AE27" s="36" t="s">
        <v>278</v>
      </c>
    </row>
    <row r="28" spans="6:31" ht="15" customHeight="1" thickBot="1">
      <c r="F28" s="5"/>
      <c r="H28" s="31" t="s">
        <v>108</v>
      </c>
      <c r="I28" s="31"/>
      <c r="J28" s="31"/>
      <c r="K28" s="31"/>
      <c r="V28" s="36" t="s">
        <v>109</v>
      </c>
      <c r="W28" s="175" t="s">
        <v>397</v>
      </c>
      <c r="X28" s="175" t="s">
        <v>110</v>
      </c>
      <c r="Y28" s="36">
        <f ca="1" t="shared" si="0"/>
        <v>10363</v>
      </c>
      <c r="Z28" s="36"/>
      <c r="AA28" s="177" t="str">
        <f>+'ごみ処理概要'!B28</f>
        <v>08225</v>
      </c>
      <c r="AB28" s="36">
        <v>28</v>
      </c>
      <c r="AD28" s="177" t="s">
        <v>111</v>
      </c>
      <c r="AE28" s="36" t="s">
        <v>279</v>
      </c>
    </row>
    <row r="29" spans="2:31" ht="15" customHeight="1">
      <c r="B29" s="63"/>
      <c r="C29" s="260" t="s">
        <v>353</v>
      </c>
      <c r="D29" s="7"/>
      <c r="E29" s="120">
        <f>E26</f>
        <v>745943</v>
      </c>
      <c r="F29" s="66"/>
      <c r="L29" s="67"/>
      <c r="M29" s="6" t="s">
        <v>378</v>
      </c>
      <c r="N29" s="6" t="s">
        <v>112</v>
      </c>
      <c r="O29" s="7" t="s">
        <v>344</v>
      </c>
      <c r="V29" s="36" t="s">
        <v>113</v>
      </c>
      <c r="W29" s="175" t="s">
        <v>397</v>
      </c>
      <c r="X29" s="175" t="s">
        <v>114</v>
      </c>
      <c r="Y29" s="36">
        <f ca="1" t="shared" si="0"/>
        <v>0</v>
      </c>
      <c r="Z29" s="36"/>
      <c r="AA29" s="177" t="str">
        <f>+'ごみ処理概要'!B29</f>
        <v>08226</v>
      </c>
      <c r="AB29" s="36">
        <v>29</v>
      </c>
      <c r="AD29" s="177" t="s">
        <v>115</v>
      </c>
      <c r="AE29" s="36" t="s">
        <v>280</v>
      </c>
    </row>
    <row r="30" spans="2:31" ht="15" customHeight="1">
      <c r="B30" s="64"/>
      <c r="C30" s="62" t="s">
        <v>354</v>
      </c>
      <c r="D30" s="8"/>
      <c r="E30" s="41">
        <f>F26</f>
        <v>239450</v>
      </c>
      <c r="F30" s="66"/>
      <c r="L30" s="68" t="s">
        <v>116</v>
      </c>
      <c r="M30" s="147">
        <f aca="true" t="shared" si="10" ref="M30:M39">Y74</f>
        <v>29722</v>
      </c>
      <c r="N30" s="147">
        <f aca="true" t="shared" si="11" ref="N30:N49">Y93</f>
        <v>7714</v>
      </c>
      <c r="O30" s="148">
        <f aca="true" t="shared" si="12" ref="O30:O39">Y113</f>
        <v>35615</v>
      </c>
      <c r="V30" s="36" t="s">
        <v>117</v>
      </c>
      <c r="W30" s="175" t="s">
        <v>397</v>
      </c>
      <c r="X30" s="175" t="s">
        <v>118</v>
      </c>
      <c r="Y30" s="36">
        <f ca="1" t="shared" si="0"/>
        <v>196532</v>
      </c>
      <c r="Z30" s="36"/>
      <c r="AA30" s="177" t="str">
        <f>+'ごみ処理概要'!B30</f>
        <v>08227</v>
      </c>
      <c r="AB30" s="36">
        <v>30</v>
      </c>
      <c r="AD30" s="177" t="s">
        <v>119</v>
      </c>
      <c r="AE30" s="36" t="s">
        <v>281</v>
      </c>
    </row>
    <row r="31" spans="2:31" ht="15" customHeight="1">
      <c r="B31" s="65"/>
      <c r="C31" s="62" t="s">
        <v>344</v>
      </c>
      <c r="D31" s="8"/>
      <c r="E31" s="41">
        <f>O50</f>
        <v>43350</v>
      </c>
      <c r="F31" s="66"/>
      <c r="L31" s="68" t="s">
        <v>363</v>
      </c>
      <c r="M31" s="147">
        <f t="shared" si="10"/>
        <v>159</v>
      </c>
      <c r="N31" s="147">
        <f t="shared" si="11"/>
        <v>9</v>
      </c>
      <c r="O31" s="148">
        <f t="shared" si="12"/>
        <v>117</v>
      </c>
      <c r="V31" s="36" t="s">
        <v>120</v>
      </c>
      <c r="W31" s="175" t="s">
        <v>397</v>
      </c>
      <c r="X31" s="175" t="s">
        <v>121</v>
      </c>
      <c r="Y31" s="36">
        <f ca="1" t="shared" si="0"/>
        <v>6440</v>
      </c>
      <c r="Z31" s="36"/>
      <c r="AA31" s="177" t="str">
        <f>+'ごみ処理概要'!B31</f>
        <v>08228</v>
      </c>
      <c r="AB31" s="36">
        <v>31</v>
      </c>
      <c r="AD31" s="177" t="s">
        <v>122</v>
      </c>
      <c r="AE31" s="36" t="s">
        <v>282</v>
      </c>
    </row>
    <row r="32" spans="2:31" ht="15" customHeight="1" thickBot="1">
      <c r="B32" s="357" t="s">
        <v>123</v>
      </c>
      <c r="C32" s="358"/>
      <c r="D32" s="359"/>
      <c r="E32" s="121">
        <f>SUM(E29:E31)</f>
        <v>1028743</v>
      </c>
      <c r="F32" s="66"/>
      <c r="L32" s="68" t="s">
        <v>364</v>
      </c>
      <c r="M32" s="147">
        <f t="shared" si="10"/>
        <v>1325</v>
      </c>
      <c r="N32" s="147">
        <f t="shared" si="11"/>
        <v>0</v>
      </c>
      <c r="O32" s="148">
        <f t="shared" si="12"/>
        <v>1193</v>
      </c>
      <c r="V32" s="36" t="s">
        <v>124</v>
      </c>
      <c r="W32" s="175" t="s">
        <v>397</v>
      </c>
      <c r="X32" s="175" t="s">
        <v>125</v>
      </c>
      <c r="Y32" s="36">
        <f ca="1" t="shared" si="0"/>
        <v>2183</v>
      </c>
      <c r="Z32" s="36"/>
      <c r="AA32" s="177" t="str">
        <f>+'ごみ処理概要'!B32</f>
        <v>08229</v>
      </c>
      <c r="AB32" s="36">
        <v>32</v>
      </c>
      <c r="AD32" s="177" t="s">
        <v>126</v>
      </c>
      <c r="AE32" s="36" t="s">
        <v>283</v>
      </c>
    </row>
    <row r="33" spans="12:31" ht="15" customHeight="1">
      <c r="L33" s="68" t="s">
        <v>365</v>
      </c>
      <c r="M33" s="147">
        <f t="shared" si="10"/>
        <v>2289</v>
      </c>
      <c r="N33" s="147">
        <f t="shared" si="11"/>
        <v>23362</v>
      </c>
      <c r="O33" s="148">
        <f t="shared" si="12"/>
        <v>1963</v>
      </c>
      <c r="V33" s="36" t="s">
        <v>127</v>
      </c>
      <c r="W33" s="175" t="s">
        <v>397</v>
      </c>
      <c r="X33" s="175" t="s">
        <v>128</v>
      </c>
      <c r="Y33" s="36">
        <f ca="1" t="shared" si="0"/>
        <v>8</v>
      </c>
      <c r="Z33" s="36"/>
      <c r="AA33" s="177" t="str">
        <f>+'ごみ処理概要'!B33</f>
        <v>08230</v>
      </c>
      <c r="AB33" s="36">
        <v>33</v>
      </c>
      <c r="AD33" s="177" t="s">
        <v>129</v>
      </c>
      <c r="AE33" s="36" t="s">
        <v>284</v>
      </c>
    </row>
    <row r="34" spans="12:31" ht="15" customHeight="1">
      <c r="L34" s="68" t="s">
        <v>366</v>
      </c>
      <c r="M34" s="147">
        <f t="shared" si="10"/>
        <v>6631</v>
      </c>
      <c r="N34" s="147">
        <f t="shared" si="11"/>
        <v>12002</v>
      </c>
      <c r="O34" s="148">
        <f t="shared" si="12"/>
        <v>2545</v>
      </c>
      <c r="V34" s="36" t="s">
        <v>130</v>
      </c>
      <c r="W34" s="175" t="s">
        <v>397</v>
      </c>
      <c r="X34" s="175" t="s">
        <v>131</v>
      </c>
      <c r="Y34" s="36">
        <f ca="1" t="shared" si="0"/>
        <v>798</v>
      </c>
      <c r="Z34" s="36"/>
      <c r="AA34" s="177" t="str">
        <f>+'ごみ処理概要'!B34</f>
        <v>08231</v>
      </c>
      <c r="AB34" s="36">
        <v>34</v>
      </c>
      <c r="AD34" s="177" t="s">
        <v>132</v>
      </c>
      <c r="AE34" s="36" t="s">
        <v>285</v>
      </c>
    </row>
    <row r="35" spans="12:31" ht="15" customHeight="1">
      <c r="L35" s="68" t="s">
        <v>244</v>
      </c>
      <c r="M35" s="147">
        <f t="shared" si="10"/>
        <v>1319</v>
      </c>
      <c r="N35" s="147">
        <f t="shared" si="11"/>
        <v>3576</v>
      </c>
      <c r="O35" s="148">
        <f t="shared" si="12"/>
        <v>858</v>
      </c>
      <c r="V35" s="36" t="s">
        <v>133</v>
      </c>
      <c r="W35" s="175" t="s">
        <v>397</v>
      </c>
      <c r="X35" s="175" t="s">
        <v>134</v>
      </c>
      <c r="Y35" s="36">
        <f ca="1" t="shared" si="0"/>
        <v>0</v>
      </c>
      <c r="Z35" s="36"/>
      <c r="AA35" s="177" t="str">
        <f>+'ごみ処理概要'!B35</f>
        <v>08232</v>
      </c>
      <c r="AB35" s="36">
        <v>35</v>
      </c>
      <c r="AD35" s="177" t="s">
        <v>135</v>
      </c>
      <c r="AE35" s="36" t="s">
        <v>286</v>
      </c>
    </row>
    <row r="36" spans="2:31" ht="15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収集ごみ（混合ごみ＋可燃ごみ＋不燃ごみ＋資源ごみ＋粗大ごみ＋その他）＝910,058t/年</v>
      </c>
      <c r="C36" s="252"/>
      <c r="L36" s="68" t="s">
        <v>367</v>
      </c>
      <c r="M36" s="147">
        <f t="shared" si="10"/>
        <v>39</v>
      </c>
      <c r="N36" s="147">
        <f t="shared" si="11"/>
        <v>54</v>
      </c>
      <c r="O36" s="148">
        <f t="shared" si="12"/>
        <v>27</v>
      </c>
      <c r="V36" s="36" t="s">
        <v>136</v>
      </c>
      <c r="W36" s="175" t="s">
        <v>397</v>
      </c>
      <c r="X36" s="175" t="s">
        <v>137</v>
      </c>
      <c r="Y36" s="36">
        <f ca="1" t="shared" si="0"/>
        <v>27983</v>
      </c>
      <c r="Z36" s="36"/>
      <c r="AA36" s="177" t="str">
        <f>+'ごみ処理概要'!B36</f>
        <v>08233</v>
      </c>
      <c r="AB36" s="36">
        <v>36</v>
      </c>
      <c r="AD36" s="177" t="s">
        <v>138</v>
      </c>
      <c r="AE36" s="36" t="s">
        <v>287</v>
      </c>
    </row>
    <row r="37" spans="2:31" ht="15" customHeight="1">
      <c r="B37" s="48" t="str">
        <f>"計画収集量（収集ごみ＋直接搬入ごみ）＝"&amp;TEXT(E18+E25+F18+F25,"#,##0")&amp;"t/年"</f>
        <v>計画収集量（収集ごみ＋直接搬入ごみ）＝985,393t/年</v>
      </c>
      <c r="L37" s="68" t="s">
        <v>139</v>
      </c>
      <c r="M37" s="147">
        <f t="shared" si="10"/>
        <v>61</v>
      </c>
      <c r="N37" s="147">
        <f t="shared" si="11"/>
        <v>1509</v>
      </c>
      <c r="O37" s="148">
        <f t="shared" si="12"/>
        <v>399</v>
      </c>
      <c r="V37" s="36" t="s">
        <v>140</v>
      </c>
      <c r="W37" s="175" t="s">
        <v>397</v>
      </c>
      <c r="X37" s="175" t="s">
        <v>141</v>
      </c>
      <c r="Y37" s="36">
        <f ca="1" t="shared" si="0"/>
        <v>2336</v>
      </c>
      <c r="Z37" s="36"/>
      <c r="AA37" s="177" t="str">
        <f>+'ごみ処理概要'!B37</f>
        <v>08234</v>
      </c>
      <c r="AB37" s="36">
        <v>37</v>
      </c>
      <c r="AD37" s="177" t="s">
        <v>142</v>
      </c>
      <c r="AE37" s="36" t="s">
        <v>288</v>
      </c>
    </row>
    <row r="38" spans="2:31" ht="15" customHeight="1">
      <c r="B38" s="49" t="str">
        <f>"ごみ総排出量（計画収集量＋集団回収量）＝"&amp;TEXT(E32,"#,###0")&amp;"t/年"</f>
        <v>ごみ総排出量（計画収集量＋集団回収量）＝1,028,743t/年</v>
      </c>
      <c r="L38" s="68" t="s">
        <v>143</v>
      </c>
      <c r="M38" s="147">
        <f t="shared" si="10"/>
        <v>0</v>
      </c>
      <c r="N38" s="147">
        <f t="shared" si="11"/>
        <v>20</v>
      </c>
      <c r="O38" s="148">
        <f t="shared" si="12"/>
        <v>5</v>
      </c>
      <c r="V38" s="36" t="s">
        <v>144</v>
      </c>
      <c r="W38" s="175" t="s">
        <v>397</v>
      </c>
      <c r="X38" s="175" t="s">
        <v>145</v>
      </c>
      <c r="Y38" s="36">
        <f ca="1" t="shared" si="0"/>
        <v>1338</v>
      </c>
      <c r="Z38" s="36"/>
      <c r="AA38" s="177" t="str">
        <f>+'ごみ処理概要'!B38</f>
        <v>08235</v>
      </c>
      <c r="AB38" s="36">
        <v>38</v>
      </c>
      <c r="AD38" s="177" t="s">
        <v>146</v>
      </c>
      <c r="AE38" s="36" t="s">
        <v>289</v>
      </c>
    </row>
    <row r="39" spans="2:31" ht="15" customHeight="1">
      <c r="B39" s="49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ごみ処理量（直接最終処分量＋直接焼却量＋焼却以外の中間処理量＋直接資源化量）＝994,465t/年</v>
      </c>
      <c r="L39" s="68" t="s">
        <v>370</v>
      </c>
      <c r="M39" s="147">
        <f t="shared" si="10"/>
        <v>2071</v>
      </c>
      <c r="N39" s="147">
        <f t="shared" si="11"/>
        <v>744</v>
      </c>
      <c r="O39" s="148">
        <f t="shared" si="12"/>
        <v>568</v>
      </c>
      <c r="V39" s="36" t="s">
        <v>147</v>
      </c>
      <c r="W39" s="175" t="s">
        <v>397</v>
      </c>
      <c r="X39" s="175" t="s">
        <v>148</v>
      </c>
      <c r="Y39" s="36">
        <f ca="1" t="shared" si="0"/>
        <v>314</v>
      </c>
      <c r="Z39" s="36"/>
      <c r="AA39" s="177" t="str">
        <f>+'ごみ処理概要'!B39</f>
        <v>08236</v>
      </c>
      <c r="AB39" s="36">
        <v>39</v>
      </c>
      <c r="AD39" s="177" t="s">
        <v>149</v>
      </c>
      <c r="AE39" s="36" t="s">
        <v>290</v>
      </c>
    </row>
    <row r="40" spans="2:31" ht="15" customHeight="1">
      <c r="B40" s="48" t="str">
        <f>"１人１日あたりごみ排出量（ごみ総排出量/総人口）＝"&amp;TEXT(E32/E8/365*1000000,"#,##0")&amp;"g/人日"</f>
        <v>１人１日あたりごみ排出量（ごみ総排出量/総人口）＝946g/人日</v>
      </c>
      <c r="L40" s="68" t="s">
        <v>371</v>
      </c>
      <c r="M40" s="133" t="s">
        <v>245</v>
      </c>
      <c r="N40" s="147">
        <f t="shared" si="11"/>
        <v>761</v>
      </c>
      <c r="O40" s="134" t="s">
        <v>245</v>
      </c>
      <c r="V40" s="36" t="s">
        <v>150</v>
      </c>
      <c r="W40" s="175" t="s">
        <v>397</v>
      </c>
      <c r="X40" s="175" t="s">
        <v>151</v>
      </c>
      <c r="Y40" s="36">
        <f ca="1" t="shared" si="0"/>
        <v>1518</v>
      </c>
      <c r="Z40" s="36"/>
      <c r="AA40" s="177" t="str">
        <f>+'ごみ処理概要'!B40</f>
        <v>08302</v>
      </c>
      <c r="AB40" s="36">
        <v>40</v>
      </c>
      <c r="AD40" s="177" t="s">
        <v>152</v>
      </c>
      <c r="AE40" s="36" t="s">
        <v>291</v>
      </c>
    </row>
    <row r="41" spans="2:31" ht="15" customHeight="1">
      <c r="B41" s="48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リサイクル率（[資源化量合計＋集団回収量]/[ごみ処理量＋集団回収量]）＝17.99％</v>
      </c>
      <c r="L41" s="68" t="s">
        <v>372</v>
      </c>
      <c r="M41" s="133" t="s">
        <v>245</v>
      </c>
      <c r="N41" s="147">
        <f t="shared" si="11"/>
        <v>0</v>
      </c>
      <c r="O41" s="134" t="s">
        <v>245</v>
      </c>
      <c r="W41" s="175"/>
      <c r="X41" s="175"/>
      <c r="Z41" s="36"/>
      <c r="AA41" s="177" t="str">
        <f>+'ごみ処理概要'!B41</f>
        <v>08309</v>
      </c>
      <c r="AB41" s="36">
        <v>41</v>
      </c>
      <c r="AD41" s="177" t="s">
        <v>153</v>
      </c>
      <c r="AE41" s="36" t="s">
        <v>292</v>
      </c>
    </row>
    <row r="42" spans="2:31" ht="15" customHeight="1">
      <c r="B42" s="48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中間処理による減量化量（施設処理量-施設処理後資源化量-施設処理後残渣処分量）＝742,305t/年</v>
      </c>
      <c r="L42" s="68" t="s">
        <v>373</v>
      </c>
      <c r="M42" s="133" t="s">
        <v>245</v>
      </c>
      <c r="N42" s="147">
        <f t="shared" si="11"/>
        <v>22370</v>
      </c>
      <c r="O42" s="134" t="s">
        <v>245</v>
      </c>
      <c r="V42" s="36" t="s">
        <v>392</v>
      </c>
      <c r="W42" s="175" t="s">
        <v>154</v>
      </c>
      <c r="X42" s="36" t="s">
        <v>246</v>
      </c>
      <c r="Y42" s="36">
        <f aca="true" ca="1" t="shared" si="13" ref="Y42:Y83">IF(Y$2=0,INDIRECT(W42&amp;"!"&amp;X42&amp;$AB$2),0)</f>
        <v>793631</v>
      </c>
      <c r="Z42" s="36"/>
      <c r="AA42" s="177" t="str">
        <f>+'ごみ処理概要'!B42</f>
        <v>08310</v>
      </c>
      <c r="AB42" s="36">
        <v>42</v>
      </c>
      <c r="AD42" s="177" t="s">
        <v>155</v>
      </c>
      <c r="AE42" s="36" t="s">
        <v>293</v>
      </c>
    </row>
    <row r="43" spans="12:31" ht="15" customHeight="1">
      <c r="L43" s="68" t="s">
        <v>156</v>
      </c>
      <c r="M43" s="133" t="s">
        <v>245</v>
      </c>
      <c r="N43" s="147">
        <f t="shared" si="11"/>
        <v>25127</v>
      </c>
      <c r="O43" s="134" t="s">
        <v>245</v>
      </c>
      <c r="U43" s="1" t="s">
        <v>395</v>
      </c>
      <c r="V43" s="36" t="s">
        <v>379</v>
      </c>
      <c r="W43" s="175" t="s">
        <v>154</v>
      </c>
      <c r="X43" s="36" t="s">
        <v>157</v>
      </c>
      <c r="Y43" s="36">
        <f ca="1" t="shared" si="13"/>
        <v>28824</v>
      </c>
      <c r="Z43" s="36"/>
      <c r="AA43" s="177" t="str">
        <f>+'ごみ処理概要'!B43</f>
        <v>08341</v>
      </c>
      <c r="AB43" s="36">
        <v>43</v>
      </c>
      <c r="AD43" s="177" t="s">
        <v>158</v>
      </c>
      <c r="AE43" s="36" t="s">
        <v>294</v>
      </c>
    </row>
    <row r="44" spans="12:31" ht="15" customHeight="1">
      <c r="L44" s="68" t="s">
        <v>159</v>
      </c>
      <c r="M44" s="133" t="s">
        <v>245</v>
      </c>
      <c r="N44" s="147">
        <f t="shared" si="11"/>
        <v>0</v>
      </c>
      <c r="O44" s="134" t="s">
        <v>245</v>
      </c>
      <c r="U44" s="1" t="s">
        <v>395</v>
      </c>
      <c r="V44" s="36" t="s">
        <v>347</v>
      </c>
      <c r="W44" s="175" t="s">
        <v>154</v>
      </c>
      <c r="X44" s="36" t="s">
        <v>160</v>
      </c>
      <c r="Y44" s="36">
        <f ca="1" t="shared" si="13"/>
        <v>0</v>
      </c>
      <c r="Z44" s="36"/>
      <c r="AA44" s="177" t="str">
        <f>+'ごみ処理概要'!B44</f>
        <v>08364</v>
      </c>
      <c r="AB44" s="36">
        <v>44</v>
      </c>
      <c r="AD44" s="177" t="s">
        <v>161</v>
      </c>
      <c r="AE44" s="36" t="s">
        <v>295</v>
      </c>
    </row>
    <row r="45" spans="11:31" ht="15" customHeight="1">
      <c r="K45" s="50"/>
      <c r="L45" s="68" t="s">
        <v>162</v>
      </c>
      <c r="M45" s="133" t="s">
        <v>245</v>
      </c>
      <c r="N45" s="147">
        <f t="shared" si="11"/>
        <v>0</v>
      </c>
      <c r="O45" s="134" t="s">
        <v>245</v>
      </c>
      <c r="U45" s="1" t="s">
        <v>395</v>
      </c>
      <c r="V45" s="36" t="s">
        <v>348</v>
      </c>
      <c r="W45" s="175" t="s">
        <v>154</v>
      </c>
      <c r="X45" s="36" t="s">
        <v>163</v>
      </c>
      <c r="Y45" s="36">
        <f ca="1" t="shared" si="13"/>
        <v>0</v>
      </c>
      <c r="Z45" s="36"/>
      <c r="AA45" s="177" t="str">
        <f>+'ごみ処理概要'!B45</f>
        <v>08442</v>
      </c>
      <c r="AB45" s="36">
        <v>45</v>
      </c>
      <c r="AD45" s="177" t="s">
        <v>164</v>
      </c>
      <c r="AE45" s="36" t="s">
        <v>296</v>
      </c>
    </row>
    <row r="46" spans="11:31" ht="15" customHeight="1">
      <c r="K46" s="50"/>
      <c r="L46" s="68" t="s">
        <v>335</v>
      </c>
      <c r="M46" s="133" t="s">
        <v>245</v>
      </c>
      <c r="N46" s="147">
        <f t="shared" si="11"/>
        <v>0</v>
      </c>
      <c r="O46" s="134" t="s">
        <v>245</v>
      </c>
      <c r="U46" s="1" t="s">
        <v>395</v>
      </c>
      <c r="V46" s="36" t="s">
        <v>349</v>
      </c>
      <c r="W46" s="175" t="s">
        <v>154</v>
      </c>
      <c r="X46" s="36" t="s">
        <v>406</v>
      </c>
      <c r="Y46" s="36">
        <f ca="1" t="shared" si="13"/>
        <v>0</v>
      </c>
      <c r="Z46" s="36"/>
      <c r="AA46" s="177" t="str">
        <f>+'ごみ処理概要'!B46</f>
        <v>08443</v>
      </c>
      <c r="AB46" s="36">
        <v>46</v>
      </c>
      <c r="AD46" s="177" t="s">
        <v>165</v>
      </c>
      <c r="AE46" s="36" t="s">
        <v>297</v>
      </c>
    </row>
    <row r="47" spans="11:31" ht="15" customHeight="1">
      <c r="K47" s="50"/>
      <c r="L47" s="68" t="s">
        <v>166</v>
      </c>
      <c r="M47" s="133" t="s">
        <v>245</v>
      </c>
      <c r="N47" s="147">
        <f t="shared" si="11"/>
        <v>0</v>
      </c>
      <c r="O47" s="134" t="s">
        <v>245</v>
      </c>
      <c r="U47" s="1" t="s">
        <v>395</v>
      </c>
      <c r="V47" s="36" t="s">
        <v>350</v>
      </c>
      <c r="W47" s="175" t="s">
        <v>154</v>
      </c>
      <c r="X47" s="36" t="s">
        <v>167</v>
      </c>
      <c r="Y47" s="36">
        <f ca="1" t="shared" si="13"/>
        <v>0</v>
      </c>
      <c r="Z47" s="36"/>
      <c r="AA47" s="177" t="str">
        <f>+'ごみ処理概要'!B47</f>
        <v>08447</v>
      </c>
      <c r="AB47" s="36">
        <v>47</v>
      </c>
      <c r="AD47" s="177" t="s">
        <v>168</v>
      </c>
      <c r="AE47" s="36" t="s">
        <v>298</v>
      </c>
    </row>
    <row r="48" spans="11:31" ht="15" customHeight="1">
      <c r="K48" s="50"/>
      <c r="L48" s="69" t="s">
        <v>169</v>
      </c>
      <c r="M48" s="147">
        <f>Y91</f>
        <v>48</v>
      </c>
      <c r="N48" s="147">
        <f t="shared" si="11"/>
        <v>10</v>
      </c>
      <c r="O48" s="148">
        <f>Y130</f>
        <v>1</v>
      </c>
      <c r="U48" s="1" t="s">
        <v>395</v>
      </c>
      <c r="V48" s="36" t="s">
        <v>351</v>
      </c>
      <c r="W48" s="175" t="s">
        <v>154</v>
      </c>
      <c r="X48" s="36" t="s">
        <v>170</v>
      </c>
      <c r="Y48" s="36">
        <f ca="1" t="shared" si="13"/>
        <v>2829</v>
      </c>
      <c r="Z48" s="36"/>
      <c r="AA48" s="177" t="str">
        <f>+'ごみ処理概要'!B48</f>
        <v>08521</v>
      </c>
      <c r="AB48" s="36">
        <v>48</v>
      </c>
      <c r="AD48" s="177" t="s">
        <v>171</v>
      </c>
      <c r="AE48" s="36" t="s">
        <v>299</v>
      </c>
    </row>
    <row r="49" spans="12:31" ht="15" customHeight="1" thickBot="1">
      <c r="L49" s="70" t="s">
        <v>361</v>
      </c>
      <c r="M49" s="150">
        <f>Y92</f>
        <v>699</v>
      </c>
      <c r="N49" s="147">
        <f t="shared" si="11"/>
        <v>1695</v>
      </c>
      <c r="O49" s="167">
        <f>Y131</f>
        <v>59</v>
      </c>
      <c r="U49" s="1" t="s">
        <v>395</v>
      </c>
      <c r="V49" s="36" t="s">
        <v>408</v>
      </c>
      <c r="W49" s="175" t="s">
        <v>154</v>
      </c>
      <c r="X49" s="36" t="s">
        <v>172</v>
      </c>
      <c r="Y49" s="36">
        <f ca="1" t="shared" si="13"/>
        <v>0</v>
      </c>
      <c r="Z49" s="36"/>
      <c r="AA49" s="177" t="str">
        <f>+'ごみ処理概要'!B49</f>
        <v>08542</v>
      </c>
      <c r="AB49" s="36">
        <v>49</v>
      </c>
      <c r="AD49" s="177" t="s">
        <v>173</v>
      </c>
      <c r="AE49" s="36" t="s">
        <v>300</v>
      </c>
    </row>
    <row r="50" spans="12:31" ht="15" customHeight="1" thickBot="1">
      <c r="L50" s="32" t="s">
        <v>243</v>
      </c>
      <c r="M50" s="156">
        <f>SUM(M30:M49)</f>
        <v>44363</v>
      </c>
      <c r="N50" s="156">
        <f>SUM(N30:N49)</f>
        <v>98953</v>
      </c>
      <c r="O50" s="157">
        <f>SUM(O30:O49)</f>
        <v>43350</v>
      </c>
      <c r="U50" s="1" t="s">
        <v>383</v>
      </c>
      <c r="V50" s="36" t="s">
        <v>379</v>
      </c>
      <c r="W50" s="175" t="s">
        <v>154</v>
      </c>
      <c r="X50" s="36" t="s">
        <v>250</v>
      </c>
      <c r="Y50" s="36">
        <f ca="1" t="shared" si="13"/>
        <v>68544</v>
      </c>
      <c r="Z50" s="36"/>
      <c r="AA50" s="177" t="str">
        <f>+'ごみ処理概要'!B50</f>
        <v>08546</v>
      </c>
      <c r="AB50" s="36">
        <v>50</v>
      </c>
      <c r="AD50" s="177" t="s">
        <v>174</v>
      </c>
      <c r="AE50" s="36" t="s">
        <v>301</v>
      </c>
    </row>
    <row r="51" spans="12:31" ht="15" customHeight="1">
      <c r="L51" s="51"/>
      <c r="M51" s="52"/>
      <c r="U51" s="1" t="s">
        <v>383</v>
      </c>
      <c r="V51" s="36" t="s">
        <v>347</v>
      </c>
      <c r="W51" s="175" t="s">
        <v>154</v>
      </c>
      <c r="X51" s="36" t="s">
        <v>251</v>
      </c>
      <c r="Y51" s="36">
        <f ca="1" t="shared" si="13"/>
        <v>1587</v>
      </c>
      <c r="Z51" s="36"/>
      <c r="AA51" s="177" t="str">
        <f>+'ごみ処理概要'!B51</f>
        <v>08564</v>
      </c>
      <c r="AB51" s="36">
        <v>51</v>
      </c>
      <c r="AD51" s="177" t="s">
        <v>175</v>
      </c>
      <c r="AE51" s="36" t="s">
        <v>302</v>
      </c>
    </row>
    <row r="52" spans="21:31" ht="16.5" customHeight="1" hidden="1">
      <c r="U52" s="1" t="s">
        <v>383</v>
      </c>
      <c r="V52" s="36" t="s">
        <v>348</v>
      </c>
      <c r="W52" s="175" t="s">
        <v>154</v>
      </c>
      <c r="X52" s="36" t="s">
        <v>248</v>
      </c>
      <c r="Y52" s="36">
        <f ca="1" t="shared" si="13"/>
        <v>0</v>
      </c>
      <c r="Z52" s="36"/>
      <c r="AA52" s="177" t="e">
        <f>+ごみ処理概要!#REF!</f>
        <v>#REF!</v>
      </c>
      <c r="AB52" s="36">
        <v>52</v>
      </c>
      <c r="AD52" s="177" t="s">
        <v>176</v>
      </c>
      <c r="AE52" s="36" t="s">
        <v>303</v>
      </c>
    </row>
    <row r="53" spans="21:28" ht="15" customHeight="1" hidden="1">
      <c r="U53" s="1" t="s">
        <v>383</v>
      </c>
      <c r="V53" s="36" t="s">
        <v>349</v>
      </c>
      <c r="W53" s="175" t="s">
        <v>154</v>
      </c>
      <c r="X53" s="36" t="s">
        <v>252</v>
      </c>
      <c r="Y53" s="36">
        <f ca="1" t="shared" si="13"/>
        <v>0</v>
      </c>
      <c r="Z53" s="36"/>
      <c r="AA53" s="177" t="e">
        <f>+ごみ処理概要!#REF!</f>
        <v>#REF!</v>
      </c>
      <c r="AB53" s="36">
        <v>53</v>
      </c>
    </row>
    <row r="54" spans="21:28" ht="15" customHeight="1" hidden="1">
      <c r="U54" s="1" t="s">
        <v>383</v>
      </c>
      <c r="V54" s="36" t="s">
        <v>350</v>
      </c>
      <c r="W54" s="175" t="s">
        <v>154</v>
      </c>
      <c r="X54" s="36" t="s">
        <v>253</v>
      </c>
      <c r="Y54" s="36">
        <f ca="1" t="shared" si="13"/>
        <v>42381</v>
      </c>
      <c r="Z54" s="36"/>
      <c r="AA54" s="177" t="e">
        <f>+ごみ処理概要!#REF!</f>
        <v>#REF!</v>
      </c>
      <c r="AB54" s="36">
        <v>54</v>
      </c>
    </row>
    <row r="55" spans="21:28" ht="15" customHeight="1" hidden="1">
      <c r="U55" s="1" t="s">
        <v>383</v>
      </c>
      <c r="V55" s="36" t="s">
        <v>351</v>
      </c>
      <c r="W55" s="175" t="s">
        <v>154</v>
      </c>
      <c r="X55" s="36" t="s">
        <v>254</v>
      </c>
      <c r="Y55" s="36">
        <f ca="1" t="shared" si="13"/>
        <v>42251</v>
      </c>
      <c r="Z55" s="36"/>
      <c r="AA55" s="177" t="e">
        <f>+ごみ処理概要!#REF!</f>
        <v>#REF!</v>
      </c>
      <c r="AB55" s="36">
        <v>55</v>
      </c>
    </row>
    <row r="56" spans="21:28" ht="15" customHeight="1" hidden="1">
      <c r="U56" s="1" t="s">
        <v>383</v>
      </c>
      <c r="V56" s="36" t="s">
        <v>408</v>
      </c>
      <c r="W56" s="175" t="s">
        <v>154</v>
      </c>
      <c r="X56" s="36" t="s">
        <v>249</v>
      </c>
      <c r="Y56" s="36">
        <f ca="1" t="shared" si="13"/>
        <v>1164</v>
      </c>
      <c r="Z56" s="36"/>
      <c r="AA56" s="177" t="e">
        <f>+ごみ処理概要!#REF!</f>
        <v>#REF!</v>
      </c>
      <c r="AB56" s="36">
        <v>56</v>
      </c>
    </row>
    <row r="57" spans="22:28" ht="15" customHeight="1" hidden="1">
      <c r="V57" s="36" t="s">
        <v>378</v>
      </c>
      <c r="W57" s="175" t="s">
        <v>154</v>
      </c>
      <c r="X57" s="36" t="s">
        <v>255</v>
      </c>
      <c r="Y57" s="36">
        <f ca="1" t="shared" si="13"/>
        <v>44363</v>
      </c>
      <c r="Z57" s="36"/>
      <c r="AA57" s="177" t="e">
        <f>+ごみ処理概要!#REF!</f>
        <v>#REF!</v>
      </c>
      <c r="AB57" s="36">
        <v>57</v>
      </c>
    </row>
    <row r="58" spans="22:28" ht="15" customHeight="1" hidden="1">
      <c r="V58" s="36" t="s">
        <v>377</v>
      </c>
      <c r="W58" s="175" t="s">
        <v>154</v>
      </c>
      <c r="X58" s="36" t="s">
        <v>256</v>
      </c>
      <c r="Y58" s="36">
        <f ca="1" t="shared" si="13"/>
        <v>544</v>
      </c>
      <c r="Z58" s="36"/>
      <c r="AA58" s="177" t="e">
        <f>+ごみ処理概要!#REF!</f>
        <v>#REF!</v>
      </c>
      <c r="AB58" s="36">
        <v>58</v>
      </c>
    </row>
    <row r="59" spans="21:28" ht="15" customHeight="1" hidden="1">
      <c r="U59" s="1" t="s">
        <v>177</v>
      </c>
      <c r="V59" s="36" t="s">
        <v>346</v>
      </c>
      <c r="W59" s="175" t="s">
        <v>154</v>
      </c>
      <c r="X59" s="36" t="s">
        <v>178</v>
      </c>
      <c r="Y59" s="36">
        <f ca="1" t="shared" si="13"/>
        <v>89539</v>
      </c>
      <c r="Z59" s="36"/>
      <c r="AA59" s="177" t="e">
        <f>+ごみ処理概要!#REF!</f>
        <v>#REF!</v>
      </c>
      <c r="AB59" s="36">
        <v>59</v>
      </c>
    </row>
    <row r="60" spans="21:28" ht="13.5" hidden="1">
      <c r="U60" s="1" t="s">
        <v>177</v>
      </c>
      <c r="V60" s="36" t="s">
        <v>379</v>
      </c>
      <c r="W60" s="175" t="s">
        <v>154</v>
      </c>
      <c r="X60" s="36" t="s">
        <v>179</v>
      </c>
      <c r="Y60" s="36">
        <f ca="1" t="shared" si="13"/>
        <v>16663</v>
      </c>
      <c r="Z60" s="36"/>
      <c r="AA60" s="177" t="e">
        <f>+ごみ処理概要!#REF!</f>
        <v>#REF!</v>
      </c>
      <c r="AB60" s="36">
        <v>60</v>
      </c>
    </row>
    <row r="61" spans="21:28" ht="13.5" hidden="1">
      <c r="U61" s="1" t="s">
        <v>177</v>
      </c>
      <c r="V61" s="36" t="s">
        <v>347</v>
      </c>
      <c r="W61" s="175" t="s">
        <v>154</v>
      </c>
      <c r="X61" s="36" t="s">
        <v>180</v>
      </c>
      <c r="Y61" s="36">
        <f ca="1" t="shared" si="13"/>
        <v>0</v>
      </c>
      <c r="Z61" s="36"/>
      <c r="AA61" s="177" t="e">
        <f>+ごみ処理概要!#REF!</f>
        <v>#REF!</v>
      </c>
      <c r="AB61" s="36">
        <v>61</v>
      </c>
    </row>
    <row r="62" spans="21:28" ht="13.5" hidden="1">
      <c r="U62" s="1" t="s">
        <v>177</v>
      </c>
      <c r="V62" s="36" t="s">
        <v>348</v>
      </c>
      <c r="W62" s="175" t="s">
        <v>154</v>
      </c>
      <c r="X62" s="36" t="s">
        <v>181</v>
      </c>
      <c r="Y62" s="36">
        <f ca="1" t="shared" si="13"/>
        <v>0</v>
      </c>
      <c r="Z62" s="36"/>
      <c r="AA62" s="177" t="e">
        <f>+ごみ処理概要!#REF!</f>
        <v>#REF!</v>
      </c>
      <c r="AB62" s="36">
        <v>62</v>
      </c>
    </row>
    <row r="63" spans="21:28" ht="13.5" hidden="1">
      <c r="U63" s="1" t="s">
        <v>177</v>
      </c>
      <c r="V63" s="36" t="s">
        <v>349</v>
      </c>
      <c r="W63" s="175" t="s">
        <v>154</v>
      </c>
      <c r="X63" s="36" t="s">
        <v>182</v>
      </c>
      <c r="Y63" s="36">
        <f ca="1" t="shared" si="13"/>
        <v>0</v>
      </c>
      <c r="Z63" s="36"/>
      <c r="AA63" s="177" t="e">
        <f>+ごみ処理概要!#REF!</f>
        <v>#REF!</v>
      </c>
      <c r="AB63" s="36">
        <v>63</v>
      </c>
    </row>
    <row r="64" spans="21:28" ht="13.5" hidden="1">
      <c r="U64" s="1" t="s">
        <v>177</v>
      </c>
      <c r="V64" s="36" t="s">
        <v>350</v>
      </c>
      <c r="W64" s="175" t="s">
        <v>154</v>
      </c>
      <c r="X64" s="36" t="s">
        <v>183</v>
      </c>
      <c r="Y64" s="36">
        <f ca="1" t="shared" si="13"/>
        <v>0</v>
      </c>
      <c r="Z64" s="36"/>
      <c r="AA64" s="177" t="e">
        <f>+ごみ処理概要!#REF!</f>
        <v>#REF!</v>
      </c>
      <c r="AB64" s="36">
        <v>64</v>
      </c>
    </row>
    <row r="65" spans="21:31" ht="13.5" hidden="1">
      <c r="U65" s="1" t="s">
        <v>177</v>
      </c>
      <c r="V65" s="36" t="s">
        <v>351</v>
      </c>
      <c r="W65" s="175" t="s">
        <v>154</v>
      </c>
      <c r="X65" s="36" t="s">
        <v>184</v>
      </c>
      <c r="Y65" s="36">
        <f ca="1" t="shared" si="13"/>
        <v>1683</v>
      </c>
      <c r="Z65" s="36"/>
      <c r="AA65" s="177" t="e">
        <f>+ごみ処理概要!#REF!</f>
        <v>#REF!</v>
      </c>
      <c r="AB65" s="36">
        <v>65</v>
      </c>
      <c r="AC65" s="1"/>
      <c r="AE65" s="1"/>
    </row>
    <row r="66" spans="21:31" ht="13.5" hidden="1">
      <c r="U66" s="1" t="s">
        <v>177</v>
      </c>
      <c r="V66" s="36" t="s">
        <v>408</v>
      </c>
      <c r="W66" s="175" t="s">
        <v>154</v>
      </c>
      <c r="X66" s="36" t="s">
        <v>185</v>
      </c>
      <c r="Y66" s="36">
        <f ca="1" t="shared" si="13"/>
        <v>415</v>
      </c>
      <c r="Z66" s="36"/>
      <c r="AA66" s="177" t="e">
        <f>+ごみ処理概要!#REF!</f>
        <v>#REF!</v>
      </c>
      <c r="AB66" s="36">
        <v>66</v>
      </c>
      <c r="AC66" s="1"/>
      <c r="AE66" s="1"/>
    </row>
    <row r="67" spans="21:31" ht="13.5" hidden="1">
      <c r="U67" s="1" t="s">
        <v>387</v>
      </c>
      <c r="V67" s="36" t="s">
        <v>346</v>
      </c>
      <c r="W67" s="175" t="s">
        <v>242</v>
      </c>
      <c r="X67" s="176" t="s">
        <v>172</v>
      </c>
      <c r="Y67" s="36">
        <f ca="1" t="shared" si="13"/>
        <v>24621</v>
      </c>
      <c r="Z67" s="36"/>
      <c r="AA67" s="177" t="e">
        <f>+ごみ処理概要!#REF!</f>
        <v>#REF!</v>
      </c>
      <c r="AB67" s="36">
        <v>67</v>
      </c>
      <c r="AC67" s="1"/>
      <c r="AE67" s="1"/>
    </row>
    <row r="68" spans="21:31" ht="13.5" hidden="1">
      <c r="U68" s="1" t="s">
        <v>387</v>
      </c>
      <c r="V68" s="36" t="s">
        <v>379</v>
      </c>
      <c r="W68" s="175" t="s">
        <v>242</v>
      </c>
      <c r="X68" s="176" t="s">
        <v>186</v>
      </c>
      <c r="Y68" s="36">
        <f ca="1" t="shared" si="13"/>
        <v>20522</v>
      </c>
      <c r="Z68" s="36"/>
      <c r="AA68" s="177" t="e">
        <f>+ごみ処理概要!#REF!</f>
        <v>#REF!</v>
      </c>
      <c r="AB68" s="36">
        <v>68</v>
      </c>
      <c r="AC68" s="1"/>
      <c r="AE68" s="1"/>
    </row>
    <row r="69" spans="21:31" ht="13.5" hidden="1">
      <c r="U69" s="1" t="s">
        <v>387</v>
      </c>
      <c r="V69" s="36" t="s">
        <v>347</v>
      </c>
      <c r="W69" s="175" t="s">
        <v>242</v>
      </c>
      <c r="X69" s="176" t="s">
        <v>187</v>
      </c>
      <c r="Y69" s="36">
        <f ca="1" t="shared" si="13"/>
        <v>762</v>
      </c>
      <c r="Z69" s="36"/>
      <c r="AA69" s="177" t="e">
        <f>+ごみ処理概要!#REF!</f>
        <v>#REF!</v>
      </c>
      <c r="AB69" s="36">
        <v>69</v>
      </c>
      <c r="AC69" s="1"/>
      <c r="AE69" s="1"/>
    </row>
    <row r="70" spans="21:31" ht="13.5" hidden="1">
      <c r="U70" s="1" t="s">
        <v>387</v>
      </c>
      <c r="V70" s="36" t="s">
        <v>348</v>
      </c>
      <c r="W70" s="175" t="s">
        <v>242</v>
      </c>
      <c r="X70" s="176" t="s">
        <v>103</v>
      </c>
      <c r="Y70" s="36">
        <f ca="1" t="shared" si="13"/>
        <v>0</v>
      </c>
      <c r="Z70" s="36"/>
      <c r="AA70" s="177" t="e">
        <f>+ごみ処理概要!#REF!</f>
        <v>#REF!</v>
      </c>
      <c r="AB70" s="36">
        <v>70</v>
      </c>
      <c r="AC70" s="1"/>
      <c r="AE70" s="1"/>
    </row>
    <row r="71" spans="21:31" ht="13.5" hidden="1">
      <c r="U71" s="1" t="s">
        <v>387</v>
      </c>
      <c r="V71" s="36" t="s">
        <v>349</v>
      </c>
      <c r="W71" s="175" t="s">
        <v>242</v>
      </c>
      <c r="X71" s="176" t="s">
        <v>145</v>
      </c>
      <c r="Y71" s="36">
        <f ca="1" t="shared" si="13"/>
        <v>0</v>
      </c>
      <c r="Z71" s="36"/>
      <c r="AA71" s="177" t="e">
        <f>+ごみ処理概要!#REF!</f>
        <v>#REF!</v>
      </c>
      <c r="AB71" s="36">
        <v>71</v>
      </c>
      <c r="AC71" s="1"/>
      <c r="AE71" s="1"/>
    </row>
    <row r="72" spans="21:31" ht="13.5" hidden="1">
      <c r="U72" s="1" t="s">
        <v>387</v>
      </c>
      <c r="V72" s="36" t="s">
        <v>350</v>
      </c>
      <c r="W72" s="175" t="s">
        <v>242</v>
      </c>
      <c r="X72" s="176" t="s">
        <v>188</v>
      </c>
      <c r="Y72" s="36">
        <f ca="1" t="shared" si="13"/>
        <v>25127</v>
      </c>
      <c r="Z72" s="36"/>
      <c r="AA72" s="177" t="e">
        <f>+ごみ処理概要!#REF!</f>
        <v>#REF!</v>
      </c>
      <c r="AB72" s="36">
        <v>72</v>
      </c>
      <c r="AC72" s="1"/>
      <c r="AE72" s="1"/>
    </row>
    <row r="73" spans="21:31" ht="13.5" hidden="1">
      <c r="U73" s="1" t="s">
        <v>387</v>
      </c>
      <c r="V73" s="36" t="s">
        <v>351</v>
      </c>
      <c r="W73" s="175" t="s">
        <v>242</v>
      </c>
      <c r="X73" s="176" t="s">
        <v>189</v>
      </c>
      <c r="Y73" s="36">
        <f ca="1" t="shared" si="13"/>
        <v>27921</v>
      </c>
      <c r="Z73" s="36"/>
      <c r="AA73" s="177" t="e">
        <f>+ごみ処理概要!#REF!</f>
        <v>#REF!</v>
      </c>
      <c r="AB73" s="36">
        <v>73</v>
      </c>
      <c r="AC73" s="1"/>
      <c r="AE73" s="1"/>
    </row>
    <row r="74" spans="21:31" ht="13.5" hidden="1">
      <c r="U74" s="1" t="s">
        <v>190</v>
      </c>
      <c r="V74" s="36" t="s">
        <v>362</v>
      </c>
      <c r="W74" s="175" t="s">
        <v>337</v>
      </c>
      <c r="X74" s="176" t="s">
        <v>409</v>
      </c>
      <c r="Y74" s="36">
        <f ca="1" t="shared" si="13"/>
        <v>29722</v>
      </c>
      <c r="Z74" s="36"/>
      <c r="AA74" s="177" t="e">
        <f>+ごみ処理概要!#REF!</f>
        <v>#REF!</v>
      </c>
      <c r="AB74" s="36">
        <v>74</v>
      </c>
      <c r="AC74" s="1"/>
      <c r="AE74" s="1"/>
    </row>
    <row r="75" spans="21:31" ht="13.5" hidden="1">
      <c r="U75" s="1" t="s">
        <v>190</v>
      </c>
      <c r="V75" s="36" t="s">
        <v>363</v>
      </c>
      <c r="W75" s="175" t="s">
        <v>337</v>
      </c>
      <c r="X75" s="176" t="s">
        <v>191</v>
      </c>
      <c r="Y75" s="36">
        <f ca="1" t="shared" si="13"/>
        <v>159</v>
      </c>
      <c r="Z75" s="36"/>
      <c r="AA75" s="177" t="e">
        <f>+ごみ処理概要!#REF!</f>
        <v>#REF!</v>
      </c>
      <c r="AB75" s="36">
        <v>75</v>
      </c>
      <c r="AC75" s="1"/>
      <c r="AE75" s="1"/>
    </row>
    <row r="76" spans="21:31" ht="13.5" hidden="1">
      <c r="U76" s="1" t="s">
        <v>190</v>
      </c>
      <c r="V76" s="36" t="s">
        <v>364</v>
      </c>
      <c r="W76" s="175" t="s">
        <v>337</v>
      </c>
      <c r="X76" s="176" t="s">
        <v>178</v>
      </c>
      <c r="Y76" s="36">
        <f ca="1" t="shared" si="13"/>
        <v>1325</v>
      </c>
      <c r="Z76" s="36"/>
      <c r="AA76" s="177" t="e">
        <f>+ごみ処理概要!#REF!</f>
        <v>#REF!</v>
      </c>
      <c r="AB76" s="36">
        <v>76</v>
      </c>
      <c r="AC76" s="1"/>
      <c r="AE76" s="1"/>
    </row>
    <row r="77" spans="21:31" ht="13.5" hidden="1">
      <c r="U77" s="1" t="s">
        <v>190</v>
      </c>
      <c r="V77" s="36" t="s">
        <v>365</v>
      </c>
      <c r="W77" s="175" t="s">
        <v>337</v>
      </c>
      <c r="X77" s="176" t="s">
        <v>192</v>
      </c>
      <c r="Y77" s="36">
        <f ca="1" t="shared" si="13"/>
        <v>2289</v>
      </c>
      <c r="Z77" s="36"/>
      <c r="AA77" s="177" t="e">
        <f>+ごみ処理概要!#REF!</f>
        <v>#REF!</v>
      </c>
      <c r="AB77" s="36">
        <v>77</v>
      </c>
      <c r="AC77" s="1"/>
      <c r="AE77" s="1"/>
    </row>
    <row r="78" spans="21:31" ht="13.5" hidden="1">
      <c r="U78" s="1" t="s">
        <v>190</v>
      </c>
      <c r="V78" s="36" t="s">
        <v>366</v>
      </c>
      <c r="W78" s="175" t="s">
        <v>337</v>
      </c>
      <c r="X78" s="176" t="s">
        <v>179</v>
      </c>
      <c r="Y78" s="36">
        <f ca="1" t="shared" si="13"/>
        <v>6631</v>
      </c>
      <c r="Z78" s="36"/>
      <c r="AA78" s="177" t="e">
        <f>+ごみ処理概要!#REF!</f>
        <v>#REF!</v>
      </c>
      <c r="AB78" s="36">
        <v>78</v>
      </c>
      <c r="AC78" s="1"/>
      <c r="AE78" s="1"/>
    </row>
    <row r="79" spans="21:31" ht="13.5" hidden="1">
      <c r="U79" s="1" t="s">
        <v>190</v>
      </c>
      <c r="V79" s="36" t="s">
        <v>244</v>
      </c>
      <c r="W79" s="175" t="s">
        <v>337</v>
      </c>
      <c r="X79" s="176" t="s">
        <v>180</v>
      </c>
      <c r="Y79" s="36">
        <f ca="1" t="shared" si="13"/>
        <v>1319</v>
      </c>
      <c r="Z79" s="36"/>
      <c r="AA79" s="177" t="e">
        <f>+ごみ処理概要!#REF!</f>
        <v>#REF!</v>
      </c>
      <c r="AB79" s="36">
        <v>79</v>
      </c>
      <c r="AC79" s="1"/>
      <c r="AE79" s="1"/>
    </row>
    <row r="80" spans="21:31" ht="13.5" hidden="1">
      <c r="U80" s="1" t="s">
        <v>190</v>
      </c>
      <c r="V80" s="36" t="s">
        <v>367</v>
      </c>
      <c r="W80" s="175" t="s">
        <v>337</v>
      </c>
      <c r="X80" s="176" t="s">
        <v>181</v>
      </c>
      <c r="Y80" s="36">
        <f ca="1" t="shared" si="13"/>
        <v>39</v>
      </c>
      <c r="Z80" s="36"/>
      <c r="AA80" s="177" t="e">
        <f>+ごみ処理概要!#REF!</f>
        <v>#REF!</v>
      </c>
      <c r="AB80" s="36">
        <v>80</v>
      </c>
      <c r="AC80" s="1"/>
      <c r="AE80" s="1"/>
    </row>
    <row r="81" spans="21:31" ht="13.5" hidden="1">
      <c r="U81" s="1" t="s">
        <v>190</v>
      </c>
      <c r="V81" s="36" t="s">
        <v>368</v>
      </c>
      <c r="W81" s="186" t="s">
        <v>337</v>
      </c>
      <c r="X81" s="176" t="s">
        <v>182</v>
      </c>
      <c r="Y81" s="36">
        <f ca="1" t="shared" si="13"/>
        <v>61</v>
      </c>
      <c r="Z81" s="36"/>
      <c r="AA81" s="177" t="e">
        <f>+ごみ処理概要!#REF!</f>
        <v>#REF!</v>
      </c>
      <c r="AB81" s="36">
        <v>81</v>
      </c>
      <c r="AC81" s="1"/>
      <c r="AE81" s="1"/>
    </row>
    <row r="82" spans="21:31" ht="13.5" hidden="1">
      <c r="U82" s="1" t="s">
        <v>190</v>
      </c>
      <c r="V82" s="36" t="s">
        <v>369</v>
      </c>
      <c r="W82" s="175" t="s">
        <v>337</v>
      </c>
      <c r="X82" s="176" t="s">
        <v>183</v>
      </c>
      <c r="Y82" s="36">
        <f ca="1" t="shared" si="13"/>
        <v>0</v>
      </c>
      <c r="Z82" s="36"/>
      <c r="AA82" s="177" t="e">
        <f>+ごみ処理概要!#REF!</f>
        <v>#REF!</v>
      </c>
      <c r="AB82" s="36">
        <v>82</v>
      </c>
      <c r="AC82" s="1"/>
      <c r="AE82" s="1"/>
    </row>
    <row r="83" spans="21:31" ht="13.5" hidden="1">
      <c r="U83" s="1" t="s">
        <v>190</v>
      </c>
      <c r="V83" s="36" t="s">
        <v>370</v>
      </c>
      <c r="W83" s="175" t="s">
        <v>337</v>
      </c>
      <c r="X83" s="176" t="s">
        <v>184</v>
      </c>
      <c r="Y83" s="36">
        <f ca="1" t="shared" si="13"/>
        <v>2071</v>
      </c>
      <c r="Z83" s="36"/>
      <c r="AA83" s="177" t="e">
        <f>+ごみ処理概要!#REF!</f>
        <v>#REF!</v>
      </c>
      <c r="AB83" s="36">
        <v>83</v>
      </c>
      <c r="AC83" s="1"/>
      <c r="AE83" s="1"/>
    </row>
    <row r="84" spans="21:31" ht="13.5" hidden="1">
      <c r="U84" s="1" t="s">
        <v>190</v>
      </c>
      <c r="V84" s="36" t="s">
        <v>371</v>
      </c>
      <c r="W84" s="175" t="s">
        <v>337</v>
      </c>
      <c r="X84" s="176"/>
      <c r="Z84" s="36"/>
      <c r="AA84" s="177" t="e">
        <f>+ごみ処理概要!#REF!</f>
        <v>#REF!</v>
      </c>
      <c r="AB84" s="36">
        <v>84</v>
      </c>
      <c r="AC84" s="1"/>
      <c r="AE84" s="1"/>
    </row>
    <row r="85" spans="21:31" ht="13.5" hidden="1">
      <c r="U85" s="1" t="s">
        <v>190</v>
      </c>
      <c r="V85" s="36" t="s">
        <v>372</v>
      </c>
      <c r="W85" s="175" t="s">
        <v>337</v>
      </c>
      <c r="X85" s="176"/>
      <c r="Z85" s="36"/>
      <c r="AA85" s="177" t="e">
        <f>+ごみ処理概要!#REF!</f>
        <v>#REF!</v>
      </c>
      <c r="AB85" s="36">
        <v>85</v>
      </c>
      <c r="AC85" s="1"/>
      <c r="AE85" s="1"/>
    </row>
    <row r="86" spans="21:31" ht="13.5" hidden="1">
      <c r="U86" s="1" t="s">
        <v>190</v>
      </c>
      <c r="V86" s="36" t="s">
        <v>373</v>
      </c>
      <c r="W86" s="175" t="s">
        <v>337</v>
      </c>
      <c r="X86" s="176"/>
      <c r="Z86" s="36"/>
      <c r="AA86" s="177" t="e">
        <f>+ごみ処理概要!#REF!</f>
        <v>#REF!</v>
      </c>
      <c r="AB86" s="36">
        <v>86</v>
      </c>
      <c r="AC86" s="1"/>
      <c r="AE86" s="1"/>
    </row>
    <row r="87" spans="21:31" ht="13.5" hidden="1">
      <c r="U87" s="1" t="s">
        <v>190</v>
      </c>
      <c r="V87" s="36" t="s">
        <v>156</v>
      </c>
      <c r="W87" s="175" t="s">
        <v>337</v>
      </c>
      <c r="X87" s="176"/>
      <c r="Z87" s="36"/>
      <c r="AA87" s="177" t="e">
        <f>+ごみ処理概要!#REF!</f>
        <v>#REF!</v>
      </c>
      <c r="AB87" s="36">
        <v>87</v>
      </c>
      <c r="AC87" s="1"/>
      <c r="AE87" s="1"/>
    </row>
    <row r="88" spans="21:31" ht="13.5" hidden="1">
      <c r="U88" s="1" t="s">
        <v>190</v>
      </c>
      <c r="V88" s="36" t="s">
        <v>159</v>
      </c>
      <c r="W88" s="175" t="s">
        <v>337</v>
      </c>
      <c r="X88" s="176"/>
      <c r="Z88" s="36"/>
      <c r="AA88" s="177" t="e">
        <f>+ごみ処理概要!#REF!</f>
        <v>#REF!</v>
      </c>
      <c r="AB88" s="36">
        <v>88</v>
      </c>
      <c r="AC88" s="1"/>
      <c r="AE88" s="1"/>
    </row>
    <row r="89" spans="21:31" ht="13.5" hidden="1">
      <c r="U89" s="1" t="s">
        <v>190</v>
      </c>
      <c r="V89" s="36" t="s">
        <v>374</v>
      </c>
      <c r="W89" s="175" t="s">
        <v>337</v>
      </c>
      <c r="X89" s="176"/>
      <c r="Z89" s="36"/>
      <c r="AA89" s="177" t="e">
        <f>+ごみ処理概要!#REF!</f>
        <v>#REF!</v>
      </c>
      <c r="AB89" s="36">
        <v>89</v>
      </c>
      <c r="AC89" s="1"/>
      <c r="AE89" s="1"/>
    </row>
    <row r="90" spans="21:31" ht="13.5" hidden="1">
      <c r="U90" s="1" t="s">
        <v>190</v>
      </c>
      <c r="V90" s="36" t="s">
        <v>375</v>
      </c>
      <c r="W90" s="175" t="s">
        <v>337</v>
      </c>
      <c r="X90" s="176"/>
      <c r="Z90" s="36"/>
      <c r="AA90" s="177" t="e">
        <f>+ごみ処理概要!#REF!</f>
        <v>#REF!</v>
      </c>
      <c r="AB90" s="36">
        <v>90</v>
      </c>
      <c r="AC90" s="1"/>
      <c r="AE90" s="1"/>
    </row>
    <row r="91" spans="21:31" ht="13.5" hidden="1">
      <c r="U91" s="1" t="s">
        <v>190</v>
      </c>
      <c r="V91" s="36" t="s">
        <v>376</v>
      </c>
      <c r="W91" s="175" t="s">
        <v>337</v>
      </c>
      <c r="X91" s="176" t="s">
        <v>193</v>
      </c>
      <c r="Y91" s="36">
        <f aca="true" ca="1" t="shared" si="14" ref="Y91:Y122">IF(Y$2=0,INDIRECT(W91&amp;"!"&amp;X91&amp;$AB$2),0)</f>
        <v>48</v>
      </c>
      <c r="Z91" s="36"/>
      <c r="AA91" s="177" t="e">
        <f>+ごみ処理概要!#REF!</f>
        <v>#REF!</v>
      </c>
      <c r="AB91" s="36">
        <v>91</v>
      </c>
      <c r="AC91" s="1"/>
      <c r="AE91" s="1"/>
    </row>
    <row r="92" spans="21:31" ht="13.5" hidden="1">
      <c r="U92" s="1" t="s">
        <v>190</v>
      </c>
      <c r="V92" s="36" t="s">
        <v>361</v>
      </c>
      <c r="W92" s="175" t="s">
        <v>337</v>
      </c>
      <c r="X92" s="176" t="s">
        <v>194</v>
      </c>
      <c r="Y92" s="36">
        <f ca="1" t="shared" si="14"/>
        <v>699</v>
      </c>
      <c r="Z92" s="36"/>
      <c r="AA92" s="177" t="e">
        <f>+ごみ処理概要!#REF!</f>
        <v>#REF!</v>
      </c>
      <c r="AB92" s="36">
        <v>92</v>
      </c>
      <c r="AC92" s="1"/>
      <c r="AE92" s="1"/>
    </row>
    <row r="93" spans="21:31" ht="13.5" hidden="1">
      <c r="U93" s="1" t="s">
        <v>336</v>
      </c>
      <c r="V93" s="36" t="s">
        <v>362</v>
      </c>
      <c r="W93" s="175" t="s">
        <v>337</v>
      </c>
      <c r="X93" s="176" t="s">
        <v>195</v>
      </c>
      <c r="Y93" s="36">
        <f ca="1" t="shared" si="14"/>
        <v>7714</v>
      </c>
      <c r="Z93" s="36"/>
      <c r="AA93" s="177" t="e">
        <f>+ごみ処理概要!#REF!</f>
        <v>#REF!</v>
      </c>
      <c r="AB93" s="36">
        <v>93</v>
      </c>
      <c r="AC93" s="1"/>
      <c r="AE93" s="1"/>
    </row>
    <row r="94" spans="21:31" ht="13.5" hidden="1">
      <c r="U94" s="1" t="s">
        <v>336</v>
      </c>
      <c r="V94" s="36" t="s">
        <v>363</v>
      </c>
      <c r="W94" s="175" t="s">
        <v>337</v>
      </c>
      <c r="X94" s="176" t="s">
        <v>196</v>
      </c>
      <c r="Y94" s="36">
        <f ca="1" t="shared" si="14"/>
        <v>9</v>
      </c>
      <c r="AA94" s="177" t="e">
        <f>+ごみ処理概要!#REF!</f>
        <v>#REF!</v>
      </c>
      <c r="AB94" s="36">
        <v>94</v>
      </c>
      <c r="AC94" s="1"/>
      <c r="AE94" s="1"/>
    </row>
    <row r="95" spans="21:31" ht="13.5" hidden="1">
      <c r="U95" s="1" t="s">
        <v>336</v>
      </c>
      <c r="V95" s="36" t="s">
        <v>364</v>
      </c>
      <c r="W95" s="175" t="s">
        <v>337</v>
      </c>
      <c r="X95" s="176" t="s">
        <v>197</v>
      </c>
      <c r="Y95" s="36">
        <f ca="1" t="shared" si="14"/>
        <v>0</v>
      </c>
      <c r="AA95" s="177" t="e">
        <f>+ごみ処理概要!#REF!</f>
        <v>#REF!</v>
      </c>
      <c r="AB95" s="36">
        <v>95</v>
      </c>
      <c r="AC95" s="1"/>
      <c r="AE95" s="1"/>
    </row>
    <row r="96" spans="21:31" ht="13.5" hidden="1">
      <c r="U96" s="1" t="s">
        <v>336</v>
      </c>
      <c r="V96" s="36" t="s">
        <v>365</v>
      </c>
      <c r="W96" s="175" t="s">
        <v>337</v>
      </c>
      <c r="X96" s="176" t="s">
        <v>198</v>
      </c>
      <c r="Y96" s="36">
        <f ca="1" t="shared" si="14"/>
        <v>23362</v>
      </c>
      <c r="AA96" s="177" t="e">
        <f>+ごみ処理概要!#REF!</f>
        <v>#REF!</v>
      </c>
      <c r="AB96" s="36">
        <v>96</v>
      </c>
      <c r="AC96" s="1"/>
      <c r="AE96" s="1"/>
    </row>
    <row r="97" spans="21:31" ht="13.5" hidden="1">
      <c r="U97" s="1" t="s">
        <v>336</v>
      </c>
      <c r="V97" s="36" t="s">
        <v>366</v>
      </c>
      <c r="W97" s="175" t="s">
        <v>337</v>
      </c>
      <c r="X97" s="176" t="s">
        <v>199</v>
      </c>
      <c r="Y97" s="36">
        <f ca="1" t="shared" si="14"/>
        <v>12002</v>
      </c>
      <c r="AA97" s="177" t="e">
        <f>+ごみ処理概要!#REF!</f>
        <v>#REF!</v>
      </c>
      <c r="AB97" s="36">
        <v>97</v>
      </c>
      <c r="AC97" s="1"/>
      <c r="AE97" s="1"/>
    </row>
    <row r="98" spans="21:31" ht="13.5" hidden="1">
      <c r="U98" s="1" t="s">
        <v>336</v>
      </c>
      <c r="V98" s="36" t="s">
        <v>244</v>
      </c>
      <c r="W98" s="175" t="s">
        <v>337</v>
      </c>
      <c r="X98" s="176" t="s">
        <v>200</v>
      </c>
      <c r="Y98" s="36">
        <f ca="1" t="shared" si="14"/>
        <v>3576</v>
      </c>
      <c r="AA98" s="177" t="e">
        <f>+ごみ処理概要!#REF!</f>
        <v>#REF!</v>
      </c>
      <c r="AB98" s="36">
        <v>98</v>
      </c>
      <c r="AC98" s="1"/>
      <c r="AE98" s="1"/>
    </row>
    <row r="99" spans="21:31" ht="13.5" hidden="1">
      <c r="U99" s="1" t="s">
        <v>336</v>
      </c>
      <c r="V99" s="36" t="s">
        <v>367</v>
      </c>
      <c r="W99" s="175" t="s">
        <v>337</v>
      </c>
      <c r="X99" s="176" t="s">
        <v>201</v>
      </c>
      <c r="Y99" s="36">
        <f ca="1" t="shared" si="14"/>
        <v>54</v>
      </c>
      <c r="AA99" s="177" t="e">
        <f>+ごみ処理概要!#REF!</f>
        <v>#REF!</v>
      </c>
      <c r="AB99" s="36">
        <v>99</v>
      </c>
      <c r="AC99" s="1"/>
      <c r="AE99" s="1"/>
    </row>
    <row r="100" spans="21:31" ht="13.5" hidden="1">
      <c r="U100" s="1" t="s">
        <v>336</v>
      </c>
      <c r="V100" s="36" t="s">
        <v>368</v>
      </c>
      <c r="W100" s="186" t="s">
        <v>337</v>
      </c>
      <c r="X100" s="176" t="s">
        <v>202</v>
      </c>
      <c r="Y100" s="36">
        <f ca="1" t="shared" si="14"/>
        <v>1509</v>
      </c>
      <c r="AA100" s="177" t="e">
        <f>+ごみ処理概要!#REF!</f>
        <v>#REF!</v>
      </c>
      <c r="AB100" s="36">
        <v>100</v>
      </c>
      <c r="AC100" s="1"/>
      <c r="AE100" s="1"/>
    </row>
    <row r="101" spans="21:31" ht="13.5" hidden="1">
      <c r="U101" s="1" t="s">
        <v>336</v>
      </c>
      <c r="V101" s="36" t="s">
        <v>369</v>
      </c>
      <c r="W101" s="175" t="s">
        <v>337</v>
      </c>
      <c r="X101" s="176" t="s">
        <v>412</v>
      </c>
      <c r="Y101" s="36">
        <f ca="1" t="shared" si="14"/>
        <v>20</v>
      </c>
      <c r="AA101" s="177" t="e">
        <f>+ごみ処理概要!#REF!</f>
        <v>#REF!</v>
      </c>
      <c r="AB101" s="36">
        <v>101</v>
      </c>
      <c r="AC101" s="1"/>
      <c r="AE101" s="1"/>
    </row>
    <row r="102" spans="21:31" ht="13.5" hidden="1">
      <c r="U102" s="1" t="s">
        <v>336</v>
      </c>
      <c r="V102" s="36" t="s">
        <v>370</v>
      </c>
      <c r="W102" s="175" t="s">
        <v>337</v>
      </c>
      <c r="X102" s="176" t="s">
        <v>203</v>
      </c>
      <c r="Y102" s="36">
        <f ca="1" t="shared" si="14"/>
        <v>744</v>
      </c>
      <c r="AA102" s="177" t="e">
        <f>+ごみ処理概要!#REF!</f>
        <v>#REF!</v>
      </c>
      <c r="AB102" s="36">
        <v>102</v>
      </c>
      <c r="AC102" s="1"/>
      <c r="AE102" s="1"/>
    </row>
    <row r="103" spans="21:31" ht="13.5" hidden="1">
      <c r="U103" s="1" t="s">
        <v>336</v>
      </c>
      <c r="V103" s="36" t="s">
        <v>371</v>
      </c>
      <c r="W103" s="175" t="s">
        <v>337</v>
      </c>
      <c r="X103" s="176" t="s">
        <v>204</v>
      </c>
      <c r="Y103" s="36">
        <f ca="1" t="shared" si="14"/>
        <v>761</v>
      </c>
      <c r="AA103" s="177" t="e">
        <f>+ごみ処理概要!#REF!</f>
        <v>#REF!</v>
      </c>
      <c r="AB103" s="36">
        <v>103</v>
      </c>
      <c r="AC103" s="1"/>
      <c r="AE103" s="1"/>
    </row>
    <row r="104" spans="21:31" ht="13.5" hidden="1">
      <c r="U104" s="1" t="s">
        <v>336</v>
      </c>
      <c r="V104" s="36" t="s">
        <v>372</v>
      </c>
      <c r="W104" s="175" t="s">
        <v>337</v>
      </c>
      <c r="X104" s="176" t="s">
        <v>205</v>
      </c>
      <c r="Y104" s="36">
        <f ca="1" t="shared" si="14"/>
        <v>0</v>
      </c>
      <c r="AA104" s="177" t="e">
        <f>+ごみ処理概要!#REF!</f>
        <v>#REF!</v>
      </c>
      <c r="AB104" s="36">
        <v>104</v>
      </c>
      <c r="AC104" s="1"/>
      <c r="AE104" s="1"/>
    </row>
    <row r="105" spans="21:31" ht="13.5" hidden="1">
      <c r="U105" s="1" t="s">
        <v>336</v>
      </c>
      <c r="V105" s="36" t="s">
        <v>373</v>
      </c>
      <c r="W105" s="175" t="s">
        <v>337</v>
      </c>
      <c r="X105" s="176" t="s">
        <v>206</v>
      </c>
      <c r="Y105" s="36">
        <f ca="1" t="shared" si="14"/>
        <v>22370</v>
      </c>
      <c r="AA105" s="177" t="e">
        <f>+ごみ処理概要!#REF!</f>
        <v>#REF!</v>
      </c>
      <c r="AB105" s="36">
        <v>105</v>
      </c>
      <c r="AC105" s="1"/>
      <c r="AE105" s="1"/>
    </row>
    <row r="106" spans="21:31" ht="13.5" hidden="1">
      <c r="U106" s="1" t="s">
        <v>336</v>
      </c>
      <c r="V106" s="36" t="s">
        <v>156</v>
      </c>
      <c r="W106" s="175" t="s">
        <v>337</v>
      </c>
      <c r="X106" s="176" t="s">
        <v>207</v>
      </c>
      <c r="Y106" s="36">
        <f ca="1" t="shared" si="14"/>
        <v>25127</v>
      </c>
      <c r="AA106" s="177" t="e">
        <f>+ごみ処理概要!#REF!</f>
        <v>#REF!</v>
      </c>
      <c r="AB106" s="36">
        <v>106</v>
      </c>
      <c r="AC106" s="1"/>
      <c r="AE106" s="1"/>
    </row>
    <row r="107" spans="21:31" ht="13.5" hidden="1">
      <c r="U107" s="1" t="s">
        <v>336</v>
      </c>
      <c r="V107" s="36" t="s">
        <v>159</v>
      </c>
      <c r="W107" s="175" t="s">
        <v>337</v>
      </c>
      <c r="X107" s="176" t="s">
        <v>208</v>
      </c>
      <c r="Y107" s="36">
        <f ca="1" t="shared" si="14"/>
        <v>0</v>
      </c>
      <c r="AA107" s="177" t="e">
        <f>+ごみ処理概要!#REF!</f>
        <v>#REF!</v>
      </c>
      <c r="AB107" s="36">
        <v>107</v>
      </c>
      <c r="AC107" s="1"/>
      <c r="AE107" s="1"/>
    </row>
    <row r="108" spans="21:31" ht="13.5" hidden="1">
      <c r="U108" s="1" t="s">
        <v>336</v>
      </c>
      <c r="V108" s="36" t="s">
        <v>374</v>
      </c>
      <c r="W108" s="175" t="s">
        <v>337</v>
      </c>
      <c r="X108" s="176" t="s">
        <v>209</v>
      </c>
      <c r="Y108" s="36">
        <f ca="1" t="shared" si="14"/>
        <v>0</v>
      </c>
      <c r="AA108" s="177" t="e">
        <f>+ごみ処理概要!#REF!</f>
        <v>#REF!</v>
      </c>
      <c r="AB108" s="36">
        <v>108</v>
      </c>
      <c r="AC108" s="1"/>
      <c r="AE108" s="1"/>
    </row>
    <row r="109" spans="21:31" ht="13.5" hidden="1">
      <c r="U109" s="1" t="s">
        <v>336</v>
      </c>
      <c r="V109" s="36" t="s">
        <v>334</v>
      </c>
      <c r="W109" s="175" t="s">
        <v>337</v>
      </c>
      <c r="X109" s="176" t="s">
        <v>210</v>
      </c>
      <c r="Y109" s="36">
        <f ca="1" t="shared" si="14"/>
        <v>0</v>
      </c>
      <c r="AA109" s="177" t="e">
        <f>+ごみ処理概要!#REF!</f>
        <v>#REF!</v>
      </c>
      <c r="AB109" s="36">
        <v>109</v>
      </c>
      <c r="AC109" s="1"/>
      <c r="AE109" s="1"/>
    </row>
    <row r="110" spans="21:31" ht="13.5" hidden="1">
      <c r="U110" s="1" t="s">
        <v>336</v>
      </c>
      <c r="V110" s="36" t="s">
        <v>375</v>
      </c>
      <c r="W110" s="175" t="s">
        <v>337</v>
      </c>
      <c r="X110" s="176" t="s">
        <v>211</v>
      </c>
      <c r="Y110" s="36">
        <f ca="1" t="shared" si="14"/>
        <v>0</v>
      </c>
      <c r="AA110" s="177" t="e">
        <f>+ごみ処理概要!#REF!</f>
        <v>#REF!</v>
      </c>
      <c r="AB110" s="36">
        <v>110</v>
      </c>
      <c r="AC110" s="1"/>
      <c r="AE110" s="1"/>
    </row>
    <row r="111" spans="21:31" ht="13.5" hidden="1">
      <c r="U111" s="1" t="s">
        <v>336</v>
      </c>
      <c r="V111" s="36" t="s">
        <v>376</v>
      </c>
      <c r="W111" s="175" t="s">
        <v>337</v>
      </c>
      <c r="X111" s="176" t="s">
        <v>212</v>
      </c>
      <c r="Y111" s="36">
        <f ca="1" t="shared" si="14"/>
        <v>10</v>
      </c>
      <c r="AA111" s="177" t="e">
        <f>+ごみ処理概要!#REF!</f>
        <v>#REF!</v>
      </c>
      <c r="AB111" s="36">
        <v>111</v>
      </c>
      <c r="AC111" s="1"/>
      <c r="AE111" s="1"/>
    </row>
    <row r="112" spans="21:31" ht="13.5" hidden="1">
      <c r="U112" s="1" t="s">
        <v>336</v>
      </c>
      <c r="V112" s="36" t="s">
        <v>361</v>
      </c>
      <c r="W112" s="175" t="s">
        <v>337</v>
      </c>
      <c r="X112" s="176" t="s">
        <v>213</v>
      </c>
      <c r="Y112" s="36">
        <f ca="1" t="shared" si="14"/>
        <v>1695</v>
      </c>
      <c r="AA112" s="177" t="e">
        <f>+ごみ処理概要!#REF!</f>
        <v>#REF!</v>
      </c>
      <c r="AB112" s="36">
        <v>112</v>
      </c>
      <c r="AC112" s="1"/>
      <c r="AE112" s="1"/>
    </row>
    <row r="113" spans="21:31" ht="13.5" hidden="1">
      <c r="U113" s="1" t="s">
        <v>214</v>
      </c>
      <c r="V113" s="36" t="s">
        <v>362</v>
      </c>
      <c r="W113" s="175" t="s">
        <v>337</v>
      </c>
      <c r="X113" s="176" t="s">
        <v>215</v>
      </c>
      <c r="Y113" s="36">
        <f ca="1" t="shared" si="14"/>
        <v>35615</v>
      </c>
      <c r="AA113" s="177" t="e">
        <f>+ごみ処理概要!#REF!</f>
        <v>#REF!</v>
      </c>
      <c r="AB113" s="36">
        <v>113</v>
      </c>
      <c r="AC113" s="1"/>
      <c r="AE113" s="1"/>
    </row>
    <row r="114" spans="21:31" ht="13.5" hidden="1">
      <c r="U114" s="1" t="s">
        <v>214</v>
      </c>
      <c r="V114" s="36" t="s">
        <v>363</v>
      </c>
      <c r="W114" s="175" t="s">
        <v>337</v>
      </c>
      <c r="X114" s="176" t="s">
        <v>216</v>
      </c>
      <c r="Y114" s="36">
        <f ca="1" t="shared" si="14"/>
        <v>117</v>
      </c>
      <c r="AA114" s="177" t="e">
        <f>+ごみ処理概要!#REF!</f>
        <v>#REF!</v>
      </c>
      <c r="AB114" s="36">
        <v>114</v>
      </c>
      <c r="AC114" s="1"/>
      <c r="AE114" s="1"/>
    </row>
    <row r="115" spans="21:31" ht="13.5" hidden="1">
      <c r="U115" s="1" t="s">
        <v>214</v>
      </c>
      <c r="V115" s="36" t="s">
        <v>364</v>
      </c>
      <c r="W115" s="175" t="s">
        <v>337</v>
      </c>
      <c r="X115" s="176" t="s">
        <v>217</v>
      </c>
      <c r="Y115" s="36">
        <f ca="1" t="shared" si="14"/>
        <v>1193</v>
      </c>
      <c r="AA115" s="177" t="e">
        <f>+ごみ処理概要!#REF!</f>
        <v>#REF!</v>
      </c>
      <c r="AB115" s="36">
        <v>115</v>
      </c>
      <c r="AC115" s="1"/>
      <c r="AE115" s="1"/>
    </row>
    <row r="116" spans="21:31" ht="13.5" hidden="1">
      <c r="U116" s="1" t="s">
        <v>214</v>
      </c>
      <c r="V116" s="36" t="s">
        <v>365</v>
      </c>
      <c r="W116" s="175" t="s">
        <v>337</v>
      </c>
      <c r="X116" s="176" t="s">
        <v>218</v>
      </c>
      <c r="Y116" s="36">
        <f ca="1" t="shared" si="14"/>
        <v>1963</v>
      </c>
      <c r="AA116" s="177" t="e">
        <f>+ごみ処理概要!#REF!</f>
        <v>#REF!</v>
      </c>
      <c r="AB116" s="36">
        <v>116</v>
      </c>
      <c r="AC116" s="1"/>
      <c r="AE116" s="1"/>
    </row>
    <row r="117" spans="21:31" ht="13.5" hidden="1">
      <c r="U117" s="1" t="s">
        <v>214</v>
      </c>
      <c r="V117" s="36" t="s">
        <v>366</v>
      </c>
      <c r="W117" s="175" t="s">
        <v>337</v>
      </c>
      <c r="X117" s="176" t="s">
        <v>219</v>
      </c>
      <c r="Y117" s="36">
        <f ca="1" t="shared" si="14"/>
        <v>2545</v>
      </c>
      <c r="AA117" s="177" t="e">
        <f>+ごみ処理概要!#REF!</f>
        <v>#REF!</v>
      </c>
      <c r="AB117" s="36">
        <v>117</v>
      </c>
      <c r="AC117" s="1"/>
      <c r="AE117" s="1"/>
    </row>
    <row r="118" spans="21:31" ht="13.5" hidden="1">
      <c r="U118" s="1" t="s">
        <v>214</v>
      </c>
      <c r="V118" s="36" t="s">
        <v>244</v>
      </c>
      <c r="W118" s="175" t="s">
        <v>337</v>
      </c>
      <c r="X118" s="176" t="s">
        <v>220</v>
      </c>
      <c r="Y118" s="36">
        <f ca="1" t="shared" si="14"/>
        <v>858</v>
      </c>
      <c r="AA118" s="177" t="e">
        <f>+ごみ処理概要!#REF!</f>
        <v>#REF!</v>
      </c>
      <c r="AB118" s="36">
        <v>118</v>
      </c>
      <c r="AC118" s="1"/>
      <c r="AE118" s="1"/>
    </row>
    <row r="119" spans="21:31" ht="13.5" hidden="1">
      <c r="U119" s="1" t="s">
        <v>214</v>
      </c>
      <c r="V119" s="36" t="s">
        <v>367</v>
      </c>
      <c r="W119" s="175" t="s">
        <v>337</v>
      </c>
      <c r="X119" s="176" t="s">
        <v>221</v>
      </c>
      <c r="Y119" s="36">
        <f ca="1" t="shared" si="14"/>
        <v>27</v>
      </c>
      <c r="AA119" s="177" t="e">
        <f>+ごみ処理概要!#REF!</f>
        <v>#REF!</v>
      </c>
      <c r="AB119" s="36">
        <v>119</v>
      </c>
      <c r="AC119" s="1"/>
      <c r="AE119" s="1"/>
    </row>
    <row r="120" spans="21:31" ht="13.5" hidden="1">
      <c r="U120" s="1" t="s">
        <v>214</v>
      </c>
      <c r="V120" s="36" t="s">
        <v>368</v>
      </c>
      <c r="W120" s="186" t="s">
        <v>337</v>
      </c>
      <c r="X120" s="176" t="s">
        <v>222</v>
      </c>
      <c r="Y120" s="36">
        <f ca="1" t="shared" si="14"/>
        <v>399</v>
      </c>
      <c r="AA120" s="177" t="e">
        <f>+ごみ処理概要!#REF!</f>
        <v>#REF!</v>
      </c>
      <c r="AB120" s="36">
        <v>120</v>
      </c>
      <c r="AC120" s="1"/>
      <c r="AE120" s="1"/>
    </row>
    <row r="121" spans="21:31" ht="13.5" hidden="1">
      <c r="U121" s="1" t="s">
        <v>214</v>
      </c>
      <c r="V121" s="36" t="s">
        <v>369</v>
      </c>
      <c r="W121" s="175" t="s">
        <v>337</v>
      </c>
      <c r="X121" s="176" t="s">
        <v>223</v>
      </c>
      <c r="Y121" s="36">
        <f ca="1" t="shared" si="14"/>
        <v>5</v>
      </c>
      <c r="AA121" s="177" t="e">
        <f>+ごみ処理概要!#REF!</f>
        <v>#REF!</v>
      </c>
      <c r="AB121" s="36">
        <v>121</v>
      </c>
      <c r="AC121" s="1"/>
      <c r="AE121" s="1"/>
    </row>
    <row r="122" spans="21:31" ht="13.5" hidden="1">
      <c r="U122" s="1" t="s">
        <v>214</v>
      </c>
      <c r="V122" s="36" t="s">
        <v>370</v>
      </c>
      <c r="W122" s="175" t="s">
        <v>337</v>
      </c>
      <c r="X122" s="176" t="s">
        <v>224</v>
      </c>
      <c r="Y122" s="36">
        <f ca="1" t="shared" si="14"/>
        <v>568</v>
      </c>
      <c r="AA122" s="177" t="e">
        <f>+ごみ処理概要!#REF!</f>
        <v>#REF!</v>
      </c>
      <c r="AB122" s="36">
        <v>122</v>
      </c>
      <c r="AC122" s="1"/>
      <c r="AE122" s="1"/>
    </row>
    <row r="123" spans="21:31" ht="13.5" hidden="1">
      <c r="U123" s="1" t="s">
        <v>214</v>
      </c>
      <c r="V123" s="36" t="s">
        <v>371</v>
      </c>
      <c r="W123" s="175" t="s">
        <v>337</v>
      </c>
      <c r="X123" s="176"/>
      <c r="AA123" s="177" t="e">
        <f>+ごみ処理概要!#REF!</f>
        <v>#REF!</v>
      </c>
      <c r="AB123" s="36">
        <v>123</v>
      </c>
      <c r="AC123" s="1"/>
      <c r="AE123" s="1"/>
    </row>
    <row r="124" spans="21:31" ht="13.5" hidden="1">
      <c r="U124" s="1" t="s">
        <v>214</v>
      </c>
      <c r="V124" s="36" t="s">
        <v>372</v>
      </c>
      <c r="W124" s="175" t="s">
        <v>337</v>
      </c>
      <c r="X124" s="176"/>
      <c r="AA124" s="177" t="e">
        <f>+ごみ処理概要!#REF!</f>
        <v>#REF!</v>
      </c>
      <c r="AB124" s="36">
        <v>124</v>
      </c>
      <c r="AC124" s="1"/>
      <c r="AE124" s="1"/>
    </row>
    <row r="125" spans="21:31" ht="13.5" hidden="1">
      <c r="U125" s="1" t="s">
        <v>214</v>
      </c>
      <c r="V125" s="36" t="s">
        <v>373</v>
      </c>
      <c r="W125" s="175" t="s">
        <v>337</v>
      </c>
      <c r="X125" s="176"/>
      <c r="AA125" s="177" t="e">
        <f>+ごみ処理概要!#REF!</f>
        <v>#REF!</v>
      </c>
      <c r="AB125" s="36">
        <v>125</v>
      </c>
      <c r="AC125" s="1"/>
      <c r="AE125" s="1"/>
    </row>
    <row r="126" spans="21:31" ht="13.5" hidden="1">
      <c r="U126" s="1" t="s">
        <v>214</v>
      </c>
      <c r="V126" s="36" t="s">
        <v>156</v>
      </c>
      <c r="W126" s="175" t="s">
        <v>337</v>
      </c>
      <c r="X126" s="176"/>
      <c r="AA126" s="177" t="e">
        <f>+ごみ処理概要!#REF!</f>
        <v>#REF!</v>
      </c>
      <c r="AB126" s="36">
        <v>126</v>
      </c>
      <c r="AC126" s="1"/>
      <c r="AE126" s="1"/>
    </row>
    <row r="127" spans="21:31" ht="13.5" hidden="1">
      <c r="U127" s="1" t="s">
        <v>214</v>
      </c>
      <c r="V127" s="36" t="s">
        <v>159</v>
      </c>
      <c r="W127" s="175" t="s">
        <v>337</v>
      </c>
      <c r="X127" s="176"/>
      <c r="AA127" s="177" t="e">
        <f>+ごみ処理概要!#REF!</f>
        <v>#REF!</v>
      </c>
      <c r="AB127" s="36">
        <v>127</v>
      </c>
      <c r="AC127" s="1"/>
      <c r="AE127" s="1"/>
    </row>
    <row r="128" spans="21:31" ht="13.5" hidden="1">
      <c r="U128" s="1" t="s">
        <v>214</v>
      </c>
      <c r="V128" s="36" t="s">
        <v>374</v>
      </c>
      <c r="W128" s="175" t="s">
        <v>337</v>
      </c>
      <c r="X128" s="176"/>
      <c r="AA128" s="177" t="e">
        <f>+ごみ処理概要!#REF!</f>
        <v>#REF!</v>
      </c>
      <c r="AB128" s="36">
        <v>128</v>
      </c>
      <c r="AC128" s="1"/>
      <c r="AE128" s="1"/>
    </row>
    <row r="129" spans="21:31" ht="13.5" hidden="1">
      <c r="U129" s="1" t="s">
        <v>214</v>
      </c>
      <c r="V129" s="36" t="s">
        <v>375</v>
      </c>
      <c r="W129" s="175" t="s">
        <v>337</v>
      </c>
      <c r="X129" s="176"/>
      <c r="AA129" s="177" t="e">
        <f>+ごみ処理概要!#REF!</f>
        <v>#REF!</v>
      </c>
      <c r="AB129" s="36">
        <v>129</v>
      </c>
      <c r="AC129" s="1"/>
      <c r="AE129" s="1"/>
    </row>
    <row r="130" spans="21:31" ht="13.5" hidden="1">
      <c r="U130" s="1" t="s">
        <v>214</v>
      </c>
      <c r="V130" s="36" t="s">
        <v>376</v>
      </c>
      <c r="W130" s="175" t="s">
        <v>337</v>
      </c>
      <c r="X130" s="176" t="s">
        <v>97</v>
      </c>
      <c r="Y130" s="36">
        <f ca="1">IF(Y$2=0,INDIRECT(W130&amp;"!"&amp;X130&amp;$AB$2),0)</f>
        <v>1</v>
      </c>
      <c r="AA130" s="177" t="e">
        <f>+ごみ処理概要!#REF!</f>
        <v>#REF!</v>
      </c>
      <c r="AB130" s="36">
        <v>130</v>
      </c>
      <c r="AC130" s="1"/>
      <c r="AE130" s="1"/>
    </row>
    <row r="131" spans="21:31" ht="13.5" hidden="1">
      <c r="U131" s="1" t="s">
        <v>214</v>
      </c>
      <c r="V131" s="36" t="s">
        <v>361</v>
      </c>
      <c r="W131" s="175" t="s">
        <v>337</v>
      </c>
      <c r="X131" s="176" t="s">
        <v>100</v>
      </c>
      <c r="Y131" s="36">
        <f ca="1">IF(Y$2=0,INDIRECT(W131&amp;"!"&amp;X131&amp;$AB$2),0)</f>
        <v>59</v>
      </c>
      <c r="AA131" s="177" t="e">
        <f>+ごみ処理概要!#REF!</f>
        <v>#REF!</v>
      </c>
      <c r="AB131" s="36">
        <v>131</v>
      </c>
      <c r="AC131" s="1"/>
      <c r="AE131" s="1"/>
    </row>
    <row r="132" spans="27:28" ht="13.5" hidden="1">
      <c r="AA132" s="177" t="e">
        <f>+ごみ処理概要!#REF!</f>
        <v>#REF!</v>
      </c>
      <c r="AB132" s="36">
        <v>132</v>
      </c>
    </row>
    <row r="133" spans="22:28" ht="13.5" hidden="1">
      <c r="V133" s="36" t="s">
        <v>340</v>
      </c>
      <c r="W133" s="175" t="s">
        <v>397</v>
      </c>
      <c r="X133" s="175" t="s">
        <v>225</v>
      </c>
      <c r="Y133" s="36">
        <f ca="1">IF(Y$2=0,INDIRECT(W133&amp;"!"&amp;X133&amp;$AB$2),0)</f>
        <v>261</v>
      </c>
      <c r="AA133" s="177" t="e">
        <f>+ごみ処理概要!#REF!</f>
        <v>#REF!</v>
      </c>
      <c r="AB133" s="36">
        <v>133</v>
      </c>
    </row>
    <row r="134" spans="27:28" ht="13.5" hidden="1">
      <c r="AA134" s="177" t="e">
        <f>+ごみ処理概要!#REF!</f>
        <v>#REF!</v>
      </c>
      <c r="AB134" s="36">
        <v>134</v>
      </c>
    </row>
    <row r="135" spans="27:28" ht="13.5" hidden="1">
      <c r="AA135" s="177" t="e">
        <f>+ごみ処理概要!#REF!</f>
        <v>#REF!</v>
      </c>
      <c r="AB135" s="36">
        <v>135</v>
      </c>
    </row>
    <row r="136" spans="27:28" ht="13.5" hidden="1">
      <c r="AA136" s="177" t="e">
        <f>+ごみ処理概要!#REF!</f>
        <v>#REF!</v>
      </c>
      <c r="AB136" s="36">
        <v>136</v>
      </c>
    </row>
    <row r="137" spans="27:28" ht="13.5" hidden="1">
      <c r="AA137" s="177" t="e">
        <f>+ごみ処理概要!#REF!</f>
        <v>#REF!</v>
      </c>
      <c r="AB137" s="36">
        <v>137</v>
      </c>
    </row>
    <row r="138" spans="27:28" ht="13.5" hidden="1">
      <c r="AA138" s="177" t="e">
        <f>+ごみ処理概要!#REF!</f>
        <v>#REF!</v>
      </c>
      <c r="AB138" s="36">
        <v>138</v>
      </c>
    </row>
    <row r="139" spans="27:28" ht="13.5" hidden="1">
      <c r="AA139" s="177" t="e">
        <f>+ごみ処理概要!#REF!</f>
        <v>#REF!</v>
      </c>
      <c r="AB139" s="36">
        <v>139</v>
      </c>
    </row>
    <row r="140" spans="27:28" ht="13.5" hidden="1">
      <c r="AA140" s="177" t="e">
        <f>+ごみ処理概要!#REF!</f>
        <v>#REF!</v>
      </c>
      <c r="AB140" s="36">
        <v>140</v>
      </c>
    </row>
    <row r="141" spans="27:28" ht="13.5" hidden="1">
      <c r="AA141" s="177" t="e">
        <f>+ごみ処理概要!#REF!</f>
        <v>#REF!</v>
      </c>
      <c r="AB141" s="36">
        <v>141</v>
      </c>
    </row>
    <row r="142" spans="27:28" ht="13.5" hidden="1">
      <c r="AA142" s="177" t="e">
        <f>+ごみ処理概要!#REF!</f>
        <v>#REF!</v>
      </c>
      <c r="AB142" s="36">
        <v>142</v>
      </c>
    </row>
    <row r="143" spans="27:28" ht="13.5" hidden="1">
      <c r="AA143" s="177" t="e">
        <f>+ごみ処理概要!#REF!</f>
        <v>#REF!</v>
      </c>
      <c r="AB143" s="36">
        <v>143</v>
      </c>
    </row>
    <row r="144" spans="27:28" ht="13.5" hidden="1">
      <c r="AA144" s="177" t="e">
        <f>+ごみ処理概要!#REF!</f>
        <v>#REF!</v>
      </c>
      <c r="AB144" s="36">
        <v>144</v>
      </c>
    </row>
    <row r="145" spans="26:31" ht="13.5" hidden="1">
      <c r="Z145" s="1"/>
      <c r="AA145" s="177" t="e">
        <f>+ごみ処理概要!#REF!</f>
        <v>#REF!</v>
      </c>
      <c r="AB145" s="36">
        <v>145</v>
      </c>
      <c r="AC145" s="1"/>
      <c r="AD145" s="1"/>
      <c r="AE145" s="1"/>
    </row>
    <row r="146" spans="26:31" ht="13.5" hidden="1">
      <c r="Z146" s="1"/>
      <c r="AA146" s="177" t="e">
        <f>+ごみ処理概要!#REF!</f>
        <v>#REF!</v>
      </c>
      <c r="AB146" s="36">
        <v>146</v>
      </c>
      <c r="AC146" s="1"/>
      <c r="AD146" s="1"/>
      <c r="AE146" s="1"/>
    </row>
    <row r="147" spans="26:31" ht="13.5" hidden="1">
      <c r="Z147" s="1"/>
      <c r="AA147" s="177" t="e">
        <f>+ごみ処理概要!#REF!</f>
        <v>#REF!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77" t="e">
        <f>+ごみ処理概要!#REF!</f>
        <v>#REF!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77" t="e">
        <f>+ごみ処理概要!#REF!</f>
        <v>#REF!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77" t="e">
        <f>+ごみ処理概要!#REF!</f>
        <v>#REF!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77" t="e">
        <f>+ごみ処理概要!#REF!</f>
        <v>#REF!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77" t="e">
        <f>+ごみ処理概要!#REF!</f>
        <v>#REF!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77" t="e">
        <f>+ごみ処理概要!#REF!</f>
        <v>#REF!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77" t="e">
        <f>+ごみ処理概要!#REF!</f>
        <v>#REF!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77" t="e">
        <f>+ごみ処理概要!#REF!</f>
        <v>#REF!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77" t="e">
        <f>+ごみ処理概要!#REF!</f>
        <v>#REF!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77" t="e">
        <f>+ごみ処理概要!#REF!</f>
        <v>#REF!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77" t="e">
        <f>+ごみ処理概要!#REF!</f>
        <v>#REF!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77" t="e">
        <f>+ごみ処理概要!#REF!</f>
        <v>#REF!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77" t="e">
        <f>+ごみ処理概要!#REF!</f>
        <v>#REF!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77" t="e">
        <f>+ごみ処理概要!#REF!</f>
        <v>#REF!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77" t="e">
        <f>+ごみ処理概要!#REF!</f>
        <v>#REF!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77" t="e">
        <f>+ごみ処理概要!#REF!</f>
        <v>#REF!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77" t="e">
        <f>+ごみ処理概要!#REF!</f>
        <v>#REF!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77" t="e">
        <f>+ごみ処理概要!#REF!</f>
        <v>#REF!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77" t="e">
        <f>+ごみ処理概要!#REF!</f>
        <v>#REF!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77" t="e">
        <f>+ごみ処理概要!#REF!</f>
        <v>#REF!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77" t="e">
        <f>+ごみ処理概要!#REF!</f>
        <v>#REF!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77" t="e">
        <f>+ごみ処理概要!#REF!</f>
        <v>#REF!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77" t="e">
        <f>+ごみ処理概要!#REF!</f>
        <v>#REF!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77" t="e">
        <f>+ごみ処理概要!#REF!</f>
        <v>#REF!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77" t="e">
        <f>+ごみ処理概要!#REF!</f>
        <v>#REF!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77" t="e">
        <f>+ごみ処理概要!#REF!</f>
        <v>#REF!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77" t="e">
        <f>+ごみ処理概要!#REF!</f>
        <v>#REF!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77" t="e">
        <f>+ごみ処理概要!#REF!</f>
        <v>#REF!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77" t="e">
        <f>+ごみ処理概要!#REF!</f>
        <v>#REF!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77" t="e">
        <f>+ごみ処理概要!#REF!</f>
        <v>#REF!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77" t="e">
        <f>+ごみ処理概要!#REF!</f>
        <v>#REF!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77" t="e">
        <f>+ごみ処理概要!#REF!</f>
        <v>#REF!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77" t="e">
        <f>+ごみ処理概要!#REF!</f>
        <v>#REF!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77" t="e">
        <f>+ごみ処理概要!#REF!</f>
        <v>#REF!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77" t="e">
        <f>+ごみ処理概要!#REF!</f>
        <v>#REF!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77" t="e">
        <f>+ごみ処理概要!#REF!</f>
        <v>#REF!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77" t="e">
        <f>+ごみ処理概要!#REF!</f>
        <v>#REF!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77" t="e">
        <f>+ごみ処理概要!#REF!</f>
        <v>#REF!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77" t="e">
        <f>+ごみ処理概要!#REF!</f>
        <v>#REF!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77" t="e">
        <f>+ごみ処理概要!#REF!</f>
        <v>#REF!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77" t="e">
        <f>+ごみ処理概要!#REF!</f>
        <v>#REF!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77" t="e">
        <f>+ごみ処理概要!#REF!</f>
        <v>#REF!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77" t="e">
        <f>+ごみ処理概要!#REF!</f>
        <v>#REF!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77" t="e">
        <f>+ごみ処理概要!#REF!</f>
        <v>#REF!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77" t="e">
        <f>+ごみ処理概要!#REF!</f>
        <v>#REF!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77" t="e">
        <f>+ごみ処理概要!#REF!</f>
        <v>#REF!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77" t="e">
        <f>+ごみ処理概要!#REF!</f>
        <v>#REF!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77" t="e">
        <f>+ごみ処理概要!#REF!</f>
        <v>#REF!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77" t="e">
        <f>+ごみ処理概要!#REF!</f>
        <v>#REF!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77" t="e">
        <f>+ごみ処理概要!#REF!</f>
        <v>#REF!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77" t="e">
        <f>+ごみ処理概要!#REF!</f>
        <v>#REF!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77" t="e">
        <f>+ごみ処理概要!#REF!</f>
        <v>#REF!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77" t="e">
        <f>+ごみ処理概要!#REF!</f>
        <v>#REF!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77" t="e">
        <f>+ごみ処理概要!#REF!</f>
        <v>#REF!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77" t="e">
        <f>+ごみ処理概要!#REF!</f>
        <v>#REF!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77" t="e">
        <f>+ごみ処理概要!#REF!</f>
        <v>#REF!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77" t="e">
        <f>+ごみ処理概要!#REF!</f>
        <v>#REF!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77" t="e">
        <f>+ごみ処理概要!#REF!</f>
        <v>#REF!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77" t="e">
        <f>+ごみ処理概要!#REF!</f>
        <v>#REF!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77" t="e">
        <f>+ごみ処理概要!#REF!</f>
        <v>#REF!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77" t="e">
        <f>+ごみ処理概要!#REF!</f>
        <v>#REF!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77" t="e">
        <f>+ごみ処理概要!#REF!</f>
        <v>#REF!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77" t="e">
        <f>+ごみ処理概要!#REF!</f>
        <v>#REF!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77" t="e">
        <f>+ごみ処理概要!#REF!</f>
        <v>#REF!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77" t="e">
        <f>+ごみ処理概要!#REF!</f>
        <v>#REF!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77" t="e">
        <f>+ごみ処理概要!#REF!</f>
        <v>#REF!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77" t="e">
        <f>+ごみ処理概要!#REF!</f>
        <v>#REF!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77" t="e">
        <f>+ごみ処理概要!#REF!</f>
        <v>#REF!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77" t="e">
        <f>+ごみ処理概要!#REF!</f>
        <v>#REF!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77" t="e">
        <f>+ごみ処理概要!#REF!</f>
        <v>#REF!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77" t="e">
        <f>+ごみ処理概要!#REF!</f>
        <v>#REF!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77" t="e">
        <f>+ごみ処理概要!#REF!</f>
        <v>#REF!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77" t="e">
        <f>+ごみ処理概要!#REF!</f>
        <v>#REF!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77" t="e">
        <f>+ごみ処理概要!#REF!</f>
        <v>#REF!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77" t="e">
        <f>+ごみ処理概要!#REF!</f>
        <v>#REF!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77" t="e">
        <f>+ごみ処理概要!#REF!</f>
        <v>#REF!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77" t="e">
        <f>+ごみ処理概要!#REF!</f>
        <v>#REF!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77" t="e">
        <f>+ごみ処理概要!#REF!</f>
        <v>#REF!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77" t="e">
        <f>+ごみ処理概要!#REF!</f>
        <v>#REF!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77" t="e">
        <f>+ごみ処理概要!#REF!</f>
        <v>#REF!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77" t="e">
        <f>+ごみ処理概要!#REF!</f>
        <v>#REF!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77" t="e">
        <f>+ごみ処理概要!#REF!</f>
        <v>#REF!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77" t="e">
        <f>+ごみ処理概要!#REF!</f>
        <v>#REF!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77" t="e">
        <f>+ごみ処理概要!#REF!</f>
        <v>#REF!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77" t="e">
        <f>+ごみ処理概要!#REF!</f>
        <v>#REF!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77" t="e">
        <f>+ごみ処理概要!#REF!</f>
        <v>#REF!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77" t="e">
        <f>+ごみ処理概要!#REF!</f>
        <v>#REF!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77" t="e">
        <f>+ごみ処理概要!#REF!</f>
        <v>#REF!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77" t="e">
        <f>+ごみ処理概要!#REF!</f>
        <v>#REF!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77" t="e">
        <f>+ごみ処理概要!#REF!</f>
        <v>#REF!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77" t="e">
        <f>+ごみ処理概要!#REF!</f>
        <v>#REF!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77" t="e">
        <f>+ごみ処理概要!#REF!</f>
        <v>#REF!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77" t="e">
        <f>+ごみ処理概要!#REF!</f>
        <v>#REF!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77" t="e">
        <f>+ごみ処理概要!#REF!</f>
        <v>#REF!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77" t="e">
        <f>+ごみ処理概要!#REF!</f>
        <v>#REF!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77" t="e">
        <f>+ごみ処理概要!#REF!</f>
        <v>#REF!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77" t="e">
        <f>+ごみ処理概要!#REF!</f>
        <v>#REF!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77" t="e">
        <f>+ごみ処理概要!#REF!</f>
        <v>#REF!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77" t="e">
        <f>+ごみ処理概要!#REF!</f>
        <v>#REF!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77" t="e">
        <f>+ごみ処理概要!#REF!</f>
        <v>#REF!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77" t="e">
        <f>+ごみ処理概要!#REF!</f>
        <v>#REF!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77" t="e">
        <f>+ごみ処理概要!#REF!</f>
        <v>#REF!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77" t="e">
        <f>+ごみ処理概要!#REF!</f>
        <v>#REF!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77" t="e">
        <f>+ごみ処理概要!#REF!</f>
        <v>#REF!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77" t="e">
        <f>+ごみ処理概要!#REF!</f>
        <v>#REF!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77" t="e">
        <f>+ごみ処理概要!#REF!</f>
        <v>#REF!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77" t="e">
        <f>+ごみ処理概要!#REF!</f>
        <v>#REF!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77" t="e">
        <f>+ごみ処理概要!#REF!</f>
        <v>#REF!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77" t="e">
        <f>+ごみ処理概要!#REF!</f>
        <v>#REF!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77" t="e">
        <f>+ごみ処理概要!#REF!</f>
        <v>#REF!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77" t="e">
        <f>+ごみ処理概要!#REF!</f>
        <v>#REF!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77" t="e">
        <f>+ごみ処理概要!#REF!</f>
        <v>#REF!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77" t="e">
        <f>+ごみ処理概要!#REF!</f>
        <v>#REF!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77" t="e">
        <f>+ごみ処理概要!#REF!</f>
        <v>#REF!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77" t="e">
        <f>+ごみ処理概要!#REF!</f>
        <v>#REF!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77" t="e">
        <f>+ごみ処理概要!#REF!</f>
        <v>#REF!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77" t="e">
        <f>+ごみ処理概要!#REF!</f>
        <v>#REF!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77" t="e">
        <f>+ごみ処理概要!#REF!</f>
        <v>#REF!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77" t="e">
        <f>+ごみ処理概要!#REF!</f>
        <v>#REF!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77" t="e">
        <f>+ごみ処理概要!#REF!</f>
        <v>#REF!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77" t="e">
        <f>+ごみ処理概要!#REF!</f>
        <v>#REF!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77" t="e">
        <f>+ごみ処理概要!#REF!</f>
        <v>#REF!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77" t="e">
        <f>+ごみ処理概要!#REF!</f>
        <v>#REF!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77" t="e">
        <f>+ごみ処理概要!#REF!</f>
        <v>#REF!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77" t="e">
        <f>+ごみ処理概要!#REF!</f>
        <v>#REF!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77" t="e">
        <f>+ごみ処理概要!#REF!</f>
        <v>#REF!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77" t="e">
        <f>+ごみ処理概要!#REF!</f>
        <v>#REF!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77" t="e">
        <f>+ごみ処理概要!#REF!</f>
        <v>#REF!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77" t="e">
        <f>+ごみ処理概要!#REF!</f>
        <v>#REF!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77" t="e">
        <f>+ごみ処理概要!#REF!</f>
        <v>#REF!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77" t="e">
        <f>+ごみ処理概要!#REF!</f>
        <v>#REF!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77" t="e">
        <f>+ごみ処理概要!#REF!</f>
        <v>#REF!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77" t="e">
        <f>+ごみ処理概要!#REF!</f>
        <v>#REF!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77" t="e">
        <f>+ごみ処理概要!#REF!</f>
        <v>#REF!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77" t="e">
        <f>+ごみ処理概要!#REF!</f>
        <v>#REF!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77" t="e">
        <f>+ごみ処理概要!#REF!</f>
        <v>#REF!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77" t="e">
        <f>+ごみ処理概要!#REF!</f>
        <v>#REF!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77" t="e">
        <f>+ごみ処理概要!#REF!</f>
        <v>#REF!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77" t="e">
        <f>+ごみ処理概要!#REF!</f>
        <v>#REF!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77" t="e">
        <f>+ごみ処理概要!#REF!</f>
        <v>#REF!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77" t="e">
        <f>+ごみ処理概要!#REF!</f>
        <v>#REF!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77" t="e">
        <f>+ごみ処理概要!#REF!</f>
        <v>#REF!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77" t="e">
        <f>+ごみ処理概要!#REF!</f>
        <v>#REF!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77" t="e">
        <f>+ごみ処理概要!#REF!</f>
        <v>#REF!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77" t="e">
        <f>+ごみ処理概要!#REF!</f>
        <v>#REF!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77" t="e">
        <f>+ごみ処理概要!#REF!</f>
        <v>#REF!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77" t="e">
        <f>+ごみ処理概要!#REF!</f>
        <v>#REF!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77" t="e">
        <f>+ごみ処理概要!#REF!</f>
        <v>#REF!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77" t="e">
        <f>+ごみ処理概要!#REF!</f>
        <v>#REF!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77" t="e">
        <f>+ごみ処理概要!#REF!</f>
        <v>#REF!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77" t="e">
        <f>+ごみ処理概要!#REF!</f>
        <v>#REF!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77" t="e">
        <f>+ごみ処理概要!#REF!</f>
        <v>#REF!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77" t="e">
        <f>+ごみ処理概要!#REF!</f>
        <v>#REF!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77" t="e">
        <f>+ごみ処理概要!#REF!</f>
        <v>#REF!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77" t="e">
        <f>+ごみ処理概要!#REF!</f>
        <v>#REF!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77" t="e">
        <f>+ごみ処理概要!#REF!</f>
        <v>#REF!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77" t="e">
        <f>+ごみ処理概要!#REF!</f>
        <v>#REF!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77" t="e">
        <f>+ごみ処理概要!#REF!</f>
        <v>#REF!</v>
      </c>
      <c r="AB305" s="36">
        <v>305</v>
      </c>
    </row>
    <row r="306" spans="22:28" ht="13.5" hidden="1">
      <c r="V306" s="1"/>
      <c r="W306" s="1"/>
      <c r="X306" s="1"/>
      <c r="Y306" s="1"/>
      <c r="AA306" s="177" t="e">
        <f>+ごみ処理概要!#REF!</f>
        <v>#REF!</v>
      </c>
      <c r="AB306" s="36">
        <v>306</v>
      </c>
    </row>
    <row r="307" spans="22:28" ht="13.5" hidden="1">
      <c r="V307" s="1"/>
      <c r="W307" s="1"/>
      <c r="X307" s="1"/>
      <c r="Y307" s="1"/>
      <c r="AA307" s="177" t="e">
        <f>+ごみ処理概要!#REF!</f>
        <v>#REF!</v>
      </c>
      <c r="AB307" s="36">
        <v>307</v>
      </c>
    </row>
    <row r="308" spans="27:28" ht="13.5" hidden="1">
      <c r="AA308" s="177" t="e">
        <f>+ごみ処理概要!#REF!</f>
        <v>#REF!</v>
      </c>
      <c r="AB308" s="36">
        <v>308</v>
      </c>
    </row>
    <row r="309" spans="27:28" ht="13.5" hidden="1">
      <c r="AA309" s="177" t="e">
        <f>+ごみ処理概要!#REF!</f>
        <v>#REF!</v>
      </c>
      <c r="AB309" s="36">
        <v>309</v>
      </c>
    </row>
    <row r="310" spans="27:28" ht="13.5" hidden="1">
      <c r="AA310" s="177" t="e">
        <f>+ごみ処理概要!#REF!</f>
        <v>#REF!</v>
      </c>
      <c r="AB310" s="36">
        <v>310</v>
      </c>
    </row>
    <row r="311" spans="27:28" ht="13.5" hidden="1">
      <c r="AA311" s="177" t="e">
        <f>+ごみ処理概要!#REF!</f>
        <v>#REF!</v>
      </c>
      <c r="AB311" s="36">
        <v>311</v>
      </c>
    </row>
    <row r="312" spans="27:28" ht="13.5" hidden="1">
      <c r="AA312" s="177" t="e">
        <f>+ごみ処理概要!#REF!</f>
        <v>#REF!</v>
      </c>
      <c r="AB312" s="36">
        <v>312</v>
      </c>
    </row>
    <row r="313" spans="27:28" ht="13.5" hidden="1">
      <c r="AA313" s="177" t="e">
        <f>+ごみ処理概要!#REF!</f>
        <v>#REF!</v>
      </c>
      <c r="AB313" s="36">
        <v>313</v>
      </c>
    </row>
    <row r="314" spans="27:28" ht="13.5" hidden="1">
      <c r="AA314" s="177" t="e">
        <f>+ごみ処理概要!#REF!</f>
        <v>#REF!</v>
      </c>
      <c r="AB314" s="36">
        <v>314</v>
      </c>
    </row>
    <row r="315" spans="27:28" ht="13.5" hidden="1">
      <c r="AA315" s="177" t="e">
        <f>+ごみ処理概要!#REF!</f>
        <v>#REF!</v>
      </c>
      <c r="AB315" s="36">
        <v>315</v>
      </c>
    </row>
    <row r="316" spans="27:28" ht="13.5" hidden="1">
      <c r="AA316" s="177" t="e">
        <f>+ごみ処理概要!#REF!</f>
        <v>#REF!</v>
      </c>
      <c r="AB316" s="36">
        <v>316</v>
      </c>
    </row>
    <row r="317" spans="27:28" ht="13.5" hidden="1">
      <c r="AA317" s="177" t="e">
        <f>+ごみ処理概要!#REF!</f>
        <v>#REF!</v>
      </c>
      <c r="AB317" s="36">
        <v>317</v>
      </c>
    </row>
    <row r="318" spans="27:28" ht="13.5" hidden="1">
      <c r="AA318" s="177" t="e">
        <f>+ごみ処理概要!#REF!</f>
        <v>#REF!</v>
      </c>
      <c r="AB318" s="36">
        <v>318</v>
      </c>
    </row>
    <row r="319" spans="27:28" ht="13.5" hidden="1">
      <c r="AA319" s="177" t="e">
        <f>+ごみ処理概要!#REF!</f>
        <v>#REF!</v>
      </c>
      <c r="AB319" s="36">
        <v>319</v>
      </c>
    </row>
    <row r="320" spans="27:28" ht="13.5" hidden="1">
      <c r="AA320" s="177" t="e">
        <f>+ごみ処理概要!#REF!</f>
        <v>#REF!</v>
      </c>
      <c r="AB320" s="36">
        <v>320</v>
      </c>
    </row>
    <row r="321" spans="27:28" ht="13.5" hidden="1">
      <c r="AA321" s="177" t="e">
        <f>+ごみ処理概要!#REF!</f>
        <v>#REF!</v>
      </c>
      <c r="AB321" s="36">
        <v>321</v>
      </c>
    </row>
    <row r="322" spans="27:28" ht="13.5" hidden="1">
      <c r="AA322" s="177" t="e">
        <f>+ごみ処理概要!#REF!</f>
        <v>#REF!</v>
      </c>
      <c r="AB322" s="36">
        <v>322</v>
      </c>
    </row>
    <row r="323" spans="27:28" ht="13.5" hidden="1">
      <c r="AA323" s="177" t="e">
        <f>+ごみ処理概要!#REF!</f>
        <v>#REF!</v>
      </c>
      <c r="AB323" s="36">
        <v>323</v>
      </c>
    </row>
    <row r="324" spans="27:28" ht="13.5" hidden="1">
      <c r="AA324" s="177" t="e">
        <f>+ごみ処理概要!#REF!</f>
        <v>#REF!</v>
      </c>
      <c r="AB324" s="36">
        <v>324</v>
      </c>
    </row>
    <row r="325" spans="27:28" ht="13.5" hidden="1">
      <c r="AA325" s="177" t="e">
        <f>+ごみ処理概要!#REF!</f>
        <v>#REF!</v>
      </c>
      <c r="AB325" s="36">
        <v>325</v>
      </c>
    </row>
    <row r="326" spans="27:28" ht="13.5" hidden="1">
      <c r="AA326" s="177" t="e">
        <f>+ごみ処理概要!#REF!</f>
        <v>#REF!</v>
      </c>
      <c r="AB326" s="36">
        <v>326</v>
      </c>
    </row>
    <row r="327" spans="27:28" ht="13.5" hidden="1">
      <c r="AA327" s="177" t="e">
        <f>+ごみ処理概要!#REF!</f>
        <v>#REF!</v>
      </c>
      <c r="AB327" s="36">
        <v>327</v>
      </c>
    </row>
    <row r="328" spans="27:28" ht="13.5" hidden="1">
      <c r="AA328" s="177" t="e">
        <f>+ごみ処理概要!#REF!</f>
        <v>#REF!</v>
      </c>
      <c r="AB328" s="36">
        <v>328</v>
      </c>
    </row>
    <row r="329" spans="27:28" ht="13.5" hidden="1">
      <c r="AA329" s="177" t="e">
        <f>+ごみ処理概要!#REF!</f>
        <v>#REF!</v>
      </c>
      <c r="AB329" s="36">
        <v>329</v>
      </c>
    </row>
    <row r="330" spans="27:28" ht="13.5" hidden="1">
      <c r="AA330" s="177" t="e">
        <f>+ごみ処理概要!#REF!</f>
        <v>#REF!</v>
      </c>
      <c r="AB330" s="36">
        <v>330</v>
      </c>
    </row>
    <row r="331" spans="27:28" ht="13.5" hidden="1">
      <c r="AA331" s="177" t="e">
        <f>+ごみ処理概要!#REF!</f>
        <v>#REF!</v>
      </c>
      <c r="AB331" s="36">
        <v>331</v>
      </c>
    </row>
    <row r="332" spans="27:28" ht="13.5" hidden="1">
      <c r="AA332" s="177" t="e">
        <f>+ごみ処理概要!#REF!</f>
        <v>#REF!</v>
      </c>
      <c r="AB332" s="36">
        <v>332</v>
      </c>
    </row>
    <row r="333" spans="27:28" ht="13.5" hidden="1">
      <c r="AA333" s="177" t="e">
        <f>+ごみ処理概要!#REF!</f>
        <v>#REF!</v>
      </c>
      <c r="AB333" s="36">
        <v>333</v>
      </c>
    </row>
    <row r="334" spans="27:28" ht="13.5" hidden="1">
      <c r="AA334" s="177" t="e">
        <f>+ごみ処理概要!#REF!</f>
        <v>#REF!</v>
      </c>
      <c r="AB334" s="36">
        <v>334</v>
      </c>
    </row>
    <row r="335" spans="27:28" ht="13.5" hidden="1">
      <c r="AA335" s="177" t="e">
        <f>+ごみ処理概要!#REF!</f>
        <v>#REF!</v>
      </c>
      <c r="AB335" s="36">
        <v>335</v>
      </c>
    </row>
    <row r="336" spans="27:28" ht="13.5" hidden="1">
      <c r="AA336" s="177" t="e">
        <f>+ごみ処理概要!#REF!</f>
        <v>#REF!</v>
      </c>
      <c r="AB336" s="36">
        <v>336</v>
      </c>
    </row>
    <row r="337" spans="27:28" ht="13.5" hidden="1">
      <c r="AA337" s="177" t="e">
        <f>+ごみ処理概要!#REF!</f>
        <v>#REF!</v>
      </c>
      <c r="AB337" s="36">
        <v>337</v>
      </c>
    </row>
    <row r="338" spans="27:28" ht="13.5" hidden="1">
      <c r="AA338" s="177" t="e">
        <f>+ごみ処理概要!#REF!</f>
        <v>#REF!</v>
      </c>
      <c r="AB338" s="36">
        <v>338</v>
      </c>
    </row>
    <row r="339" spans="27:28" ht="13.5" hidden="1">
      <c r="AA339" s="177" t="e">
        <f>+ごみ処理概要!#REF!</f>
        <v>#REF!</v>
      </c>
      <c r="AB339" s="36">
        <v>339</v>
      </c>
    </row>
    <row r="340" spans="27:28" ht="13.5" hidden="1">
      <c r="AA340" s="177" t="e">
        <f>+ごみ処理概要!#REF!</f>
        <v>#REF!</v>
      </c>
      <c r="AB340" s="36">
        <v>340</v>
      </c>
    </row>
    <row r="341" spans="27:28" ht="13.5" hidden="1">
      <c r="AA341" s="177" t="e">
        <f>+ごみ処理概要!#REF!</f>
        <v>#REF!</v>
      </c>
      <c r="AB341" s="36">
        <v>341</v>
      </c>
    </row>
    <row r="342" spans="27:28" ht="13.5" hidden="1">
      <c r="AA342" s="177" t="e">
        <f>+ごみ処理概要!#REF!</f>
        <v>#REF!</v>
      </c>
      <c r="AB342" s="36">
        <v>342</v>
      </c>
    </row>
    <row r="343" spans="27:28" ht="13.5" hidden="1">
      <c r="AA343" s="177" t="e">
        <f>+ごみ処理概要!#REF!</f>
        <v>#REF!</v>
      </c>
      <c r="AB343" s="36">
        <v>343</v>
      </c>
    </row>
    <row r="344" spans="27:28" ht="13.5" hidden="1">
      <c r="AA344" s="177" t="e">
        <f>+ごみ処理概要!#REF!</f>
        <v>#REF!</v>
      </c>
      <c r="AB344" s="36">
        <v>344</v>
      </c>
    </row>
    <row r="345" spans="27:28" ht="13.5" hidden="1">
      <c r="AA345" s="177" t="e">
        <f>+ごみ処理概要!#REF!</f>
        <v>#REF!</v>
      </c>
      <c r="AB345" s="36">
        <v>345</v>
      </c>
    </row>
    <row r="346" spans="27:28" ht="13.5" hidden="1">
      <c r="AA346" s="177" t="e">
        <f>+ごみ処理概要!#REF!</f>
        <v>#REF!</v>
      </c>
      <c r="AB346" s="36">
        <v>346</v>
      </c>
    </row>
    <row r="347" spans="27:28" ht="13.5" hidden="1">
      <c r="AA347" s="177" t="e">
        <f>+ごみ処理概要!#REF!</f>
        <v>#REF!</v>
      </c>
      <c r="AB347" s="36">
        <v>347</v>
      </c>
    </row>
    <row r="348" spans="27:28" ht="13.5" hidden="1">
      <c r="AA348" s="177" t="e">
        <f>+ごみ処理概要!#REF!</f>
        <v>#REF!</v>
      </c>
      <c r="AB348" s="36">
        <v>348</v>
      </c>
    </row>
    <row r="349" spans="27:28" ht="13.5" hidden="1">
      <c r="AA349" s="177" t="e">
        <f>+ごみ処理概要!#REF!</f>
        <v>#REF!</v>
      </c>
      <c r="AB349" s="36">
        <v>349</v>
      </c>
    </row>
    <row r="350" spans="27:28" ht="13.5" hidden="1">
      <c r="AA350" s="177" t="e">
        <f>+ごみ処理概要!#REF!</f>
        <v>#REF!</v>
      </c>
      <c r="AB350" s="36">
        <v>350</v>
      </c>
    </row>
    <row r="351" spans="27:28" ht="13.5" hidden="1">
      <c r="AA351" s="177" t="e">
        <f>+ごみ処理概要!#REF!</f>
        <v>#REF!</v>
      </c>
      <c r="AB351" s="36">
        <v>351</v>
      </c>
    </row>
    <row r="352" spans="27:28" ht="13.5" hidden="1">
      <c r="AA352" s="177" t="e">
        <f>+ごみ処理概要!#REF!</f>
        <v>#REF!</v>
      </c>
      <c r="AB352" s="36">
        <v>352</v>
      </c>
    </row>
    <row r="353" spans="27:28" ht="13.5" hidden="1">
      <c r="AA353" s="177" t="e">
        <f>+ごみ処理概要!#REF!</f>
        <v>#REF!</v>
      </c>
      <c r="AB353" s="36">
        <v>353</v>
      </c>
    </row>
    <row r="354" spans="27:28" ht="13.5" hidden="1">
      <c r="AA354" s="177" t="e">
        <f>+ごみ処理概要!#REF!</f>
        <v>#REF!</v>
      </c>
      <c r="AB354" s="36">
        <v>354</v>
      </c>
    </row>
    <row r="355" spans="27:28" ht="13.5" hidden="1">
      <c r="AA355" s="177" t="e">
        <f>+ごみ処理概要!#REF!</f>
        <v>#REF!</v>
      </c>
      <c r="AB355" s="36">
        <v>355</v>
      </c>
    </row>
    <row r="356" spans="27:28" ht="13.5" hidden="1">
      <c r="AA356" s="177" t="e">
        <f>+ごみ処理概要!#REF!</f>
        <v>#REF!</v>
      </c>
      <c r="AB356" s="36">
        <v>356</v>
      </c>
    </row>
    <row r="357" spans="27:28" ht="13.5" hidden="1">
      <c r="AA357" s="177" t="e">
        <f>+ごみ処理概要!#REF!</f>
        <v>#REF!</v>
      </c>
      <c r="AB357" s="36">
        <v>357</v>
      </c>
    </row>
    <row r="358" spans="27:28" ht="13.5" hidden="1">
      <c r="AA358" s="177" t="e">
        <f>+ごみ処理概要!#REF!</f>
        <v>#REF!</v>
      </c>
      <c r="AB358" s="36">
        <v>358</v>
      </c>
    </row>
    <row r="359" spans="27:28" ht="13.5" hidden="1">
      <c r="AA359" s="177" t="e">
        <f>+ごみ処理概要!#REF!</f>
        <v>#REF!</v>
      </c>
      <c r="AB359" s="36">
        <v>359</v>
      </c>
    </row>
    <row r="360" spans="27:28" ht="13.5" hidden="1">
      <c r="AA360" s="177" t="e">
        <f>+ごみ処理概要!#REF!</f>
        <v>#REF!</v>
      </c>
      <c r="AB360" s="36">
        <v>360</v>
      </c>
    </row>
    <row r="361" spans="27:28" ht="13.5" hidden="1">
      <c r="AA361" s="177" t="e">
        <f>+ごみ処理概要!#REF!</f>
        <v>#REF!</v>
      </c>
      <c r="AB361" s="36">
        <v>361</v>
      </c>
    </row>
    <row r="362" spans="27:28" ht="13.5" hidden="1">
      <c r="AA362" s="177" t="e">
        <f>+ごみ処理概要!#REF!</f>
        <v>#REF!</v>
      </c>
      <c r="AB362" s="36">
        <v>362</v>
      </c>
    </row>
    <row r="363" spans="27:28" ht="13.5" hidden="1">
      <c r="AA363" s="177" t="e">
        <f>+ごみ処理概要!#REF!</f>
        <v>#REF!</v>
      </c>
      <c r="AB363" s="36">
        <v>363</v>
      </c>
    </row>
    <row r="364" spans="27:28" ht="13.5" hidden="1">
      <c r="AA364" s="177" t="e">
        <f>+ごみ処理概要!#REF!</f>
        <v>#REF!</v>
      </c>
      <c r="AB364" s="36">
        <v>364</v>
      </c>
    </row>
    <row r="365" spans="27:28" ht="13.5" hidden="1">
      <c r="AA365" s="177" t="e">
        <f>+ごみ処理概要!#REF!</f>
        <v>#REF!</v>
      </c>
      <c r="AB365" s="36">
        <v>365</v>
      </c>
    </row>
    <row r="366" spans="27:28" ht="13.5" hidden="1">
      <c r="AA366" s="177" t="e">
        <f>+ごみ処理概要!#REF!</f>
        <v>#REF!</v>
      </c>
      <c r="AB366" s="36">
        <v>366</v>
      </c>
    </row>
    <row r="367" spans="27:28" ht="13.5" hidden="1">
      <c r="AA367" s="177" t="e">
        <f>+ごみ処理概要!#REF!</f>
        <v>#REF!</v>
      </c>
      <c r="AB367" s="36">
        <v>367</v>
      </c>
    </row>
    <row r="368" spans="27:28" ht="13.5" hidden="1">
      <c r="AA368" s="177" t="e">
        <f>+ごみ処理概要!#REF!</f>
        <v>#REF!</v>
      </c>
      <c r="AB368" s="36">
        <v>368</v>
      </c>
    </row>
    <row r="369" spans="27:28" ht="13.5" hidden="1">
      <c r="AA369" s="177" t="e">
        <f>+ごみ処理概要!#REF!</f>
        <v>#REF!</v>
      </c>
      <c r="AB369" s="36">
        <v>369</v>
      </c>
    </row>
    <row r="370" spans="27:28" ht="13.5" hidden="1">
      <c r="AA370" s="177" t="e">
        <f>+ごみ処理概要!#REF!</f>
        <v>#REF!</v>
      </c>
      <c r="AB370" s="36">
        <v>370</v>
      </c>
    </row>
    <row r="371" spans="27:28" ht="13.5" hidden="1">
      <c r="AA371" s="177" t="e">
        <f>+ごみ処理概要!#REF!</f>
        <v>#REF!</v>
      </c>
      <c r="AB371" s="36">
        <v>371</v>
      </c>
    </row>
    <row r="372" spans="27:28" ht="13.5" hidden="1">
      <c r="AA372" s="177" t="e">
        <f>+ごみ処理概要!#REF!</f>
        <v>#REF!</v>
      </c>
      <c r="AB372" s="36">
        <v>372</v>
      </c>
    </row>
    <row r="373" spans="27:28" ht="13.5" hidden="1">
      <c r="AA373" s="177" t="e">
        <f>+ごみ処理概要!#REF!</f>
        <v>#REF!</v>
      </c>
      <c r="AB373" s="36">
        <v>373</v>
      </c>
    </row>
    <row r="374" spans="27:28" ht="13.5" hidden="1">
      <c r="AA374" s="177" t="e">
        <f>+ごみ処理概要!#REF!</f>
        <v>#REF!</v>
      </c>
      <c r="AB374" s="36">
        <v>374</v>
      </c>
    </row>
    <row r="375" spans="27:28" ht="13.5" hidden="1">
      <c r="AA375" s="177" t="e">
        <f>+ごみ処理概要!#REF!</f>
        <v>#REF!</v>
      </c>
      <c r="AB375" s="36">
        <v>375</v>
      </c>
    </row>
    <row r="376" spans="27:28" ht="13.5" hidden="1">
      <c r="AA376" s="177" t="e">
        <f>+ごみ処理概要!#REF!</f>
        <v>#REF!</v>
      </c>
      <c r="AB376" s="36">
        <v>376</v>
      </c>
    </row>
    <row r="377" spans="27:28" ht="13.5" hidden="1">
      <c r="AA377" s="177" t="e">
        <f>+ごみ処理概要!#REF!</f>
        <v>#REF!</v>
      </c>
      <c r="AB377" s="36">
        <v>377</v>
      </c>
    </row>
    <row r="378" spans="27:28" ht="13.5" hidden="1">
      <c r="AA378" s="177" t="e">
        <f>+ごみ処理概要!#REF!</f>
        <v>#REF!</v>
      </c>
      <c r="AB378" s="36">
        <v>378</v>
      </c>
    </row>
    <row r="379" spans="27:28" ht="13.5" hidden="1">
      <c r="AA379" s="177" t="e">
        <f>+ごみ処理概要!#REF!</f>
        <v>#REF!</v>
      </c>
      <c r="AB379" s="36">
        <v>379</v>
      </c>
    </row>
    <row r="380" spans="27:28" ht="13.5" hidden="1">
      <c r="AA380" s="177" t="e">
        <f>+ごみ処理概要!#REF!</f>
        <v>#REF!</v>
      </c>
      <c r="AB380" s="36">
        <v>380</v>
      </c>
    </row>
    <row r="381" spans="27:28" ht="13.5" hidden="1">
      <c r="AA381" s="177" t="e">
        <f>+ごみ処理概要!#REF!</f>
        <v>#REF!</v>
      </c>
      <c r="AB381" s="36">
        <v>381</v>
      </c>
    </row>
    <row r="382" spans="27:28" ht="13.5" hidden="1">
      <c r="AA382" s="177" t="e">
        <f>+ごみ処理概要!#REF!</f>
        <v>#REF!</v>
      </c>
      <c r="AB382" s="36">
        <v>382</v>
      </c>
    </row>
    <row r="383" spans="27:28" ht="13.5" hidden="1">
      <c r="AA383" s="177" t="e">
        <f>+ごみ処理概要!#REF!</f>
        <v>#REF!</v>
      </c>
      <c r="AB383" s="36">
        <v>383</v>
      </c>
    </row>
    <row r="384" spans="27:28" ht="13.5" hidden="1">
      <c r="AA384" s="177" t="e">
        <f>+ごみ処理概要!#REF!</f>
        <v>#REF!</v>
      </c>
      <c r="AB384" s="36">
        <v>384</v>
      </c>
    </row>
    <row r="385" spans="27:28" ht="13.5" hidden="1">
      <c r="AA385" s="177" t="e">
        <f>+ごみ処理概要!#REF!</f>
        <v>#REF!</v>
      </c>
      <c r="AB385" s="36">
        <v>385</v>
      </c>
    </row>
    <row r="386" spans="27:28" ht="13.5" hidden="1">
      <c r="AA386" s="177" t="e">
        <f>+ごみ処理概要!#REF!</f>
        <v>#REF!</v>
      </c>
      <c r="AB386" s="36">
        <v>386</v>
      </c>
    </row>
    <row r="387" spans="27:28" ht="13.5" hidden="1">
      <c r="AA387" s="177" t="e">
        <f>+ごみ処理概要!#REF!</f>
        <v>#REF!</v>
      </c>
      <c r="AB387" s="36">
        <v>387</v>
      </c>
    </row>
    <row r="388" spans="27:28" ht="13.5" hidden="1">
      <c r="AA388" s="177" t="e">
        <f>+ごみ処理概要!#REF!</f>
        <v>#REF!</v>
      </c>
      <c r="AB388" s="36">
        <v>388</v>
      </c>
    </row>
    <row r="389" spans="27:28" ht="13.5" hidden="1">
      <c r="AA389" s="177" t="e">
        <f>+ごみ処理概要!#REF!</f>
        <v>#REF!</v>
      </c>
      <c r="AB389" s="36">
        <v>389</v>
      </c>
    </row>
    <row r="390" spans="27:28" ht="13.5" hidden="1">
      <c r="AA390" s="177" t="e">
        <f>+ごみ処理概要!#REF!</f>
        <v>#REF!</v>
      </c>
      <c r="AB390" s="36">
        <v>390</v>
      </c>
    </row>
    <row r="391" spans="27:28" ht="13.5" hidden="1">
      <c r="AA391" s="177" t="e">
        <f>+ごみ処理概要!#REF!</f>
        <v>#REF!</v>
      </c>
      <c r="AB391" s="36">
        <v>391</v>
      </c>
    </row>
    <row r="392" spans="27:28" ht="13.5" hidden="1">
      <c r="AA392" s="177" t="e">
        <f>+ごみ処理概要!#REF!</f>
        <v>#REF!</v>
      </c>
      <c r="AB392" s="36">
        <v>392</v>
      </c>
    </row>
    <row r="393" spans="27:28" ht="13.5" hidden="1">
      <c r="AA393" s="177" t="e">
        <f>+ごみ処理概要!#REF!</f>
        <v>#REF!</v>
      </c>
      <c r="AB393" s="36">
        <v>393</v>
      </c>
    </row>
    <row r="394" spans="27:28" ht="13.5" hidden="1">
      <c r="AA394" s="177" t="e">
        <f>+ごみ処理概要!#REF!</f>
        <v>#REF!</v>
      </c>
      <c r="AB394" s="36">
        <v>394</v>
      </c>
    </row>
    <row r="395" spans="27:28" ht="13.5" hidden="1">
      <c r="AA395" s="177" t="e">
        <f>+ごみ処理概要!#REF!</f>
        <v>#REF!</v>
      </c>
      <c r="AB395" s="36">
        <v>395</v>
      </c>
    </row>
    <row r="396" spans="27:28" ht="13.5" hidden="1">
      <c r="AA396" s="177" t="e">
        <f>+ごみ処理概要!#REF!</f>
        <v>#REF!</v>
      </c>
      <c r="AB396" s="36">
        <v>396</v>
      </c>
    </row>
    <row r="397" spans="27:28" ht="13.5" hidden="1">
      <c r="AA397" s="177" t="e">
        <f>+ごみ処理概要!#REF!</f>
        <v>#REF!</v>
      </c>
      <c r="AB397" s="36">
        <v>397</v>
      </c>
    </row>
    <row r="398" spans="27:28" ht="13.5" hidden="1">
      <c r="AA398" s="177" t="e">
        <f>+ごみ処理概要!#REF!</f>
        <v>#REF!</v>
      </c>
      <c r="AB398" s="36">
        <v>398</v>
      </c>
    </row>
    <row r="399" spans="27:28" ht="13.5" hidden="1">
      <c r="AA399" s="177" t="e">
        <f>+ごみ処理概要!#REF!</f>
        <v>#REF!</v>
      </c>
      <c r="AB399" s="36">
        <v>399</v>
      </c>
    </row>
    <row r="400" spans="27:28" ht="13.5" hidden="1">
      <c r="AA400" s="177" t="e">
        <f>+ごみ処理概要!#REF!</f>
        <v>#REF!</v>
      </c>
      <c r="AB400" s="36">
        <v>400</v>
      </c>
    </row>
    <row r="401" spans="27:28" ht="13.5" hidden="1">
      <c r="AA401" s="177" t="e">
        <f>+ごみ処理概要!#REF!</f>
        <v>#REF!</v>
      </c>
      <c r="AB401" s="36">
        <v>401</v>
      </c>
    </row>
    <row r="402" spans="27:28" ht="13.5" hidden="1">
      <c r="AA402" s="177" t="e">
        <f>+ごみ処理概要!#REF!</f>
        <v>#REF!</v>
      </c>
      <c r="AB402" s="36">
        <v>402</v>
      </c>
    </row>
    <row r="403" spans="27:28" ht="13.5" hidden="1">
      <c r="AA403" s="177" t="e">
        <f>+ごみ処理概要!#REF!</f>
        <v>#REF!</v>
      </c>
      <c r="AB403" s="36">
        <v>403</v>
      </c>
    </row>
    <row r="404" spans="27:28" ht="13.5" hidden="1">
      <c r="AA404" s="177" t="e">
        <f>+ごみ処理概要!#REF!</f>
        <v>#REF!</v>
      </c>
      <c r="AB404" s="36">
        <v>404</v>
      </c>
    </row>
    <row r="405" spans="27:28" ht="13.5" hidden="1">
      <c r="AA405" s="177" t="e">
        <f>+ごみ処理概要!#REF!</f>
        <v>#REF!</v>
      </c>
      <c r="AB405" s="36">
        <v>405</v>
      </c>
    </row>
    <row r="406" spans="27:28" ht="13.5" hidden="1">
      <c r="AA406" s="177" t="e">
        <f>+ごみ処理概要!#REF!</f>
        <v>#REF!</v>
      </c>
      <c r="AB406" s="36">
        <v>406</v>
      </c>
    </row>
    <row r="407" spans="27:28" ht="13.5" hidden="1">
      <c r="AA407" s="177" t="e">
        <f>+ごみ処理概要!#REF!</f>
        <v>#REF!</v>
      </c>
      <c r="AB407" s="36">
        <v>407</v>
      </c>
    </row>
    <row r="408" spans="27:28" ht="13.5" hidden="1">
      <c r="AA408" s="177" t="e">
        <f>+ごみ処理概要!#REF!</f>
        <v>#REF!</v>
      </c>
      <c r="AB408" s="36">
        <v>408</v>
      </c>
    </row>
    <row r="409" spans="27:28" ht="13.5" hidden="1">
      <c r="AA409" s="177" t="e">
        <f>+ごみ処理概要!#REF!</f>
        <v>#REF!</v>
      </c>
      <c r="AB409" s="36">
        <v>409</v>
      </c>
    </row>
    <row r="410" spans="27:28" ht="13.5" hidden="1">
      <c r="AA410" s="177" t="e">
        <f>+ごみ処理概要!#REF!</f>
        <v>#REF!</v>
      </c>
      <c r="AB410" s="36">
        <v>410</v>
      </c>
    </row>
    <row r="411" spans="27:28" ht="13.5" hidden="1">
      <c r="AA411" s="177" t="e">
        <f>+ごみ処理概要!#REF!</f>
        <v>#REF!</v>
      </c>
      <c r="AB411" s="36">
        <v>411</v>
      </c>
    </row>
    <row r="412" spans="27:28" ht="13.5" hidden="1">
      <c r="AA412" s="177" t="e">
        <f>+ごみ処理概要!#REF!</f>
        <v>#REF!</v>
      </c>
      <c r="AB412" s="36">
        <v>412</v>
      </c>
    </row>
    <row r="413" spans="27:28" ht="13.5" hidden="1">
      <c r="AA413" s="177" t="e">
        <f>+ごみ処理概要!#REF!</f>
        <v>#REF!</v>
      </c>
      <c r="AB413" s="36">
        <v>413</v>
      </c>
    </row>
    <row r="414" spans="27:28" ht="13.5" hidden="1">
      <c r="AA414" s="177" t="e">
        <f>+ごみ処理概要!#REF!</f>
        <v>#REF!</v>
      </c>
      <c r="AB414" s="36">
        <v>414</v>
      </c>
    </row>
    <row r="415" spans="27:28" ht="13.5" hidden="1">
      <c r="AA415" s="177" t="e">
        <f>+ごみ処理概要!#REF!</f>
        <v>#REF!</v>
      </c>
      <c r="AB415" s="36">
        <v>415</v>
      </c>
    </row>
    <row r="416" spans="27:28" ht="13.5" hidden="1">
      <c r="AA416" s="177" t="e">
        <f>+ごみ処理概要!#REF!</f>
        <v>#REF!</v>
      </c>
      <c r="AB416" s="36">
        <v>416</v>
      </c>
    </row>
    <row r="417" spans="27:28" ht="13.5" hidden="1">
      <c r="AA417" s="177" t="e">
        <f>+ごみ処理概要!#REF!</f>
        <v>#REF!</v>
      </c>
      <c r="AB417" s="36">
        <v>417</v>
      </c>
    </row>
    <row r="418" spans="27:28" ht="13.5" hidden="1">
      <c r="AA418" s="177" t="e">
        <f>+ごみ処理概要!#REF!</f>
        <v>#REF!</v>
      </c>
      <c r="AB418" s="36">
        <v>418</v>
      </c>
    </row>
    <row r="419" spans="27:28" ht="13.5" hidden="1">
      <c r="AA419" s="177" t="e">
        <f>+ごみ処理概要!#REF!</f>
        <v>#REF!</v>
      </c>
      <c r="AB419" s="36">
        <v>419</v>
      </c>
    </row>
    <row r="420" spans="27:28" ht="13.5" hidden="1">
      <c r="AA420" s="177" t="e">
        <f>+ごみ処理概要!#REF!</f>
        <v>#REF!</v>
      </c>
      <c r="AB420" s="36">
        <v>420</v>
      </c>
    </row>
    <row r="421" spans="27:28" ht="13.5" hidden="1">
      <c r="AA421" s="177" t="e">
        <f>+ごみ処理概要!#REF!</f>
        <v>#REF!</v>
      </c>
      <c r="AB421" s="36">
        <v>421</v>
      </c>
    </row>
    <row r="422" spans="27:28" ht="13.5" hidden="1">
      <c r="AA422" s="177" t="e">
        <f>+ごみ処理概要!#REF!</f>
        <v>#REF!</v>
      </c>
      <c r="AB422" s="36">
        <v>422</v>
      </c>
    </row>
    <row r="423" spans="27:28" ht="13.5" hidden="1">
      <c r="AA423" s="177" t="e">
        <f>+ごみ処理概要!#REF!</f>
        <v>#REF!</v>
      </c>
      <c r="AB423" s="36">
        <v>423</v>
      </c>
    </row>
    <row r="424" spans="27:28" ht="13.5" hidden="1">
      <c r="AA424" s="177" t="e">
        <f>+ごみ処理概要!#REF!</f>
        <v>#REF!</v>
      </c>
      <c r="AB424" s="36">
        <v>424</v>
      </c>
    </row>
    <row r="425" spans="27:28" ht="13.5" hidden="1">
      <c r="AA425" s="177" t="e">
        <f>+ごみ処理概要!#REF!</f>
        <v>#REF!</v>
      </c>
      <c r="AB425" s="36">
        <v>425</v>
      </c>
    </row>
    <row r="426" spans="27:28" ht="13.5" hidden="1">
      <c r="AA426" s="177" t="e">
        <f>+ごみ処理概要!#REF!</f>
        <v>#REF!</v>
      </c>
      <c r="AB426" s="36">
        <v>426</v>
      </c>
    </row>
    <row r="427" spans="27:28" ht="13.5" hidden="1">
      <c r="AA427" s="177" t="e">
        <f>+ごみ処理概要!#REF!</f>
        <v>#REF!</v>
      </c>
      <c r="AB427" s="36">
        <v>427</v>
      </c>
    </row>
    <row r="428" spans="27:28" ht="13.5" hidden="1">
      <c r="AA428" s="177" t="e">
        <f>+ごみ処理概要!#REF!</f>
        <v>#REF!</v>
      </c>
      <c r="AB428" s="36">
        <v>428</v>
      </c>
    </row>
    <row r="429" spans="27:28" ht="13.5" hidden="1">
      <c r="AA429" s="177" t="e">
        <f>+ごみ処理概要!#REF!</f>
        <v>#REF!</v>
      </c>
      <c r="AB429" s="36">
        <v>429</v>
      </c>
    </row>
    <row r="430" spans="27:28" ht="13.5" hidden="1">
      <c r="AA430" s="177" t="e">
        <f>+ごみ処理概要!#REF!</f>
        <v>#REF!</v>
      </c>
      <c r="AB430" s="36">
        <v>430</v>
      </c>
    </row>
    <row r="431" spans="27:28" ht="13.5" hidden="1">
      <c r="AA431" s="177" t="e">
        <f>+ごみ処理概要!#REF!</f>
        <v>#REF!</v>
      </c>
      <c r="AB431" s="36">
        <v>431</v>
      </c>
    </row>
    <row r="432" spans="27:28" ht="13.5" hidden="1">
      <c r="AA432" s="177" t="e">
        <f>+ごみ処理概要!#REF!</f>
        <v>#REF!</v>
      </c>
      <c r="AB432" s="36">
        <v>432</v>
      </c>
    </row>
    <row r="433" spans="27:28" ht="13.5" hidden="1">
      <c r="AA433" s="177" t="e">
        <f>+ごみ処理概要!#REF!</f>
        <v>#REF!</v>
      </c>
      <c r="AB433" s="36">
        <v>433</v>
      </c>
    </row>
    <row r="434" spans="27:28" ht="13.5" hidden="1">
      <c r="AA434" s="177" t="e">
        <f>+ごみ処理概要!#REF!</f>
        <v>#REF!</v>
      </c>
      <c r="AB434" s="36">
        <v>434</v>
      </c>
    </row>
    <row r="435" spans="27:28" ht="13.5" hidden="1">
      <c r="AA435" s="177" t="e">
        <f>+ごみ処理概要!#REF!</f>
        <v>#REF!</v>
      </c>
      <c r="AB435" s="36">
        <v>435</v>
      </c>
    </row>
    <row r="436" spans="27:28" ht="13.5" hidden="1">
      <c r="AA436" s="177" t="e">
        <f>+ごみ処理概要!#REF!</f>
        <v>#REF!</v>
      </c>
      <c r="AB436" s="36">
        <v>436</v>
      </c>
    </row>
    <row r="437" spans="27:28" ht="13.5" hidden="1">
      <c r="AA437" s="177" t="e">
        <f>+ごみ処理概要!#REF!</f>
        <v>#REF!</v>
      </c>
      <c r="AB437" s="36">
        <v>437</v>
      </c>
    </row>
    <row r="438" spans="27:28" ht="13.5" hidden="1">
      <c r="AA438" s="177" t="e">
        <f>+ごみ処理概要!#REF!</f>
        <v>#REF!</v>
      </c>
      <c r="AB438" s="36">
        <v>438</v>
      </c>
    </row>
    <row r="439" spans="27:28" ht="13.5" hidden="1">
      <c r="AA439" s="177" t="e">
        <f>+ごみ処理概要!#REF!</f>
        <v>#REF!</v>
      </c>
      <c r="AB439" s="36">
        <v>439</v>
      </c>
    </row>
    <row r="440" spans="27:28" ht="13.5" hidden="1">
      <c r="AA440" s="177" t="e">
        <f>+ごみ処理概要!#REF!</f>
        <v>#REF!</v>
      </c>
      <c r="AB440" s="36">
        <v>440</v>
      </c>
    </row>
    <row r="441" spans="27:28" ht="13.5" hidden="1">
      <c r="AA441" s="177" t="e">
        <f>+ごみ処理概要!#REF!</f>
        <v>#REF!</v>
      </c>
      <c r="AB441" s="36">
        <v>441</v>
      </c>
    </row>
    <row r="442" spans="27:28" ht="13.5" hidden="1">
      <c r="AA442" s="177" t="e">
        <f>+ごみ処理概要!#REF!</f>
        <v>#REF!</v>
      </c>
      <c r="AB442" s="36">
        <v>442</v>
      </c>
    </row>
    <row r="443" spans="27:28" ht="13.5" hidden="1">
      <c r="AA443" s="177" t="e">
        <f>+ごみ処理概要!#REF!</f>
        <v>#REF!</v>
      </c>
      <c r="AB443" s="36">
        <v>443</v>
      </c>
    </row>
    <row r="444" spans="27:28" ht="13.5" hidden="1">
      <c r="AA444" s="177" t="e">
        <f>+ごみ処理概要!#REF!</f>
        <v>#REF!</v>
      </c>
      <c r="AB444" s="36">
        <v>444</v>
      </c>
    </row>
    <row r="445" spans="27:28" ht="13.5" hidden="1">
      <c r="AA445" s="177" t="e">
        <f>+ごみ処理概要!#REF!</f>
        <v>#REF!</v>
      </c>
      <c r="AB445" s="36">
        <v>445</v>
      </c>
    </row>
    <row r="446" spans="27:28" ht="13.5" hidden="1">
      <c r="AA446" s="177" t="e">
        <f>+ごみ処理概要!#REF!</f>
        <v>#REF!</v>
      </c>
      <c r="AB446" s="36">
        <v>446</v>
      </c>
    </row>
    <row r="447" spans="27:28" ht="13.5" hidden="1">
      <c r="AA447" s="177" t="e">
        <f>+ごみ処理概要!#REF!</f>
        <v>#REF!</v>
      </c>
      <c r="AB447" s="36">
        <v>447</v>
      </c>
    </row>
    <row r="448" spans="27:28" ht="13.5" hidden="1">
      <c r="AA448" s="177" t="e">
        <f>+ごみ処理概要!#REF!</f>
        <v>#REF!</v>
      </c>
      <c r="AB448" s="36">
        <v>448</v>
      </c>
    </row>
    <row r="449" spans="27:28" ht="13.5" hidden="1">
      <c r="AA449" s="177" t="e">
        <f>+ごみ処理概要!#REF!</f>
        <v>#REF!</v>
      </c>
      <c r="AB449" s="36">
        <v>449</v>
      </c>
    </row>
    <row r="450" spans="27:28" ht="13.5" hidden="1">
      <c r="AA450" s="177" t="e">
        <f>+ごみ処理概要!#REF!</f>
        <v>#REF!</v>
      </c>
      <c r="AB450" s="36">
        <v>450</v>
      </c>
    </row>
    <row r="451" spans="27:28" ht="13.5" hidden="1">
      <c r="AA451" s="177" t="e">
        <f>+ごみ処理概要!#REF!</f>
        <v>#REF!</v>
      </c>
      <c r="AB451" s="36">
        <v>451</v>
      </c>
    </row>
    <row r="452" spans="27:28" ht="13.5" hidden="1">
      <c r="AA452" s="177" t="e">
        <f>+ごみ処理概要!#REF!</f>
        <v>#REF!</v>
      </c>
      <c r="AB452" s="36">
        <v>452</v>
      </c>
    </row>
    <row r="453" spans="27:28" ht="13.5" hidden="1">
      <c r="AA453" s="177" t="e">
        <f>+ごみ処理概要!#REF!</f>
        <v>#REF!</v>
      </c>
      <c r="AB453" s="36">
        <v>453</v>
      </c>
    </row>
    <row r="454" spans="27:28" ht="13.5" hidden="1">
      <c r="AA454" s="177" t="e">
        <f>+ごみ処理概要!#REF!</f>
        <v>#REF!</v>
      </c>
      <c r="AB454" s="36">
        <v>454</v>
      </c>
    </row>
    <row r="455" spans="27:28" ht="13.5" hidden="1">
      <c r="AA455" s="177" t="e">
        <f>+ごみ処理概要!#REF!</f>
        <v>#REF!</v>
      </c>
      <c r="AB455" s="36">
        <v>455</v>
      </c>
    </row>
    <row r="456" spans="27:28" ht="13.5" hidden="1">
      <c r="AA456" s="177" t="e">
        <f>+ごみ処理概要!#REF!</f>
        <v>#REF!</v>
      </c>
      <c r="AB456" s="36">
        <v>456</v>
      </c>
    </row>
    <row r="457" spans="27:28" ht="13.5" hidden="1">
      <c r="AA457" s="177" t="e">
        <f>+ごみ処理概要!#REF!</f>
        <v>#REF!</v>
      </c>
      <c r="AB457" s="36">
        <v>457</v>
      </c>
    </row>
    <row r="458" spans="27:28" ht="13.5" hidden="1">
      <c r="AA458" s="177" t="e">
        <f>+ごみ処理概要!#REF!</f>
        <v>#REF!</v>
      </c>
      <c r="AB458" s="36">
        <v>458</v>
      </c>
    </row>
    <row r="459" spans="27:28" ht="13.5" hidden="1">
      <c r="AA459" s="177" t="e">
        <f>+ごみ処理概要!#REF!</f>
        <v>#REF!</v>
      </c>
      <c r="AB459" s="36">
        <v>459</v>
      </c>
    </row>
    <row r="460" spans="27:28" ht="13.5" hidden="1">
      <c r="AA460" s="177" t="e">
        <f>+ごみ処理概要!#REF!</f>
        <v>#REF!</v>
      </c>
      <c r="AB460" s="36">
        <v>460</v>
      </c>
    </row>
    <row r="461" spans="27:28" ht="13.5" hidden="1">
      <c r="AA461" s="177" t="e">
        <f>+ごみ処理概要!#REF!</f>
        <v>#REF!</v>
      </c>
      <c r="AB461" s="36">
        <v>461</v>
      </c>
    </row>
    <row r="462" spans="27:28" ht="13.5" hidden="1">
      <c r="AA462" s="177" t="e">
        <f>+ごみ処理概要!#REF!</f>
        <v>#REF!</v>
      </c>
      <c r="AB462" s="36">
        <v>462</v>
      </c>
    </row>
    <row r="463" spans="27:28" ht="13.5" hidden="1">
      <c r="AA463" s="177" t="e">
        <f>+ごみ処理概要!#REF!</f>
        <v>#REF!</v>
      </c>
      <c r="AB463" s="36">
        <v>463</v>
      </c>
    </row>
    <row r="464" spans="27:28" ht="13.5" hidden="1">
      <c r="AA464" s="177" t="e">
        <f>+ごみ処理概要!#REF!</f>
        <v>#REF!</v>
      </c>
      <c r="AB464" s="36">
        <v>464</v>
      </c>
    </row>
    <row r="465" spans="27:28" ht="13.5" hidden="1">
      <c r="AA465" s="177" t="e">
        <f>+ごみ処理概要!#REF!</f>
        <v>#REF!</v>
      </c>
      <c r="AB465" s="36">
        <v>465</v>
      </c>
    </row>
    <row r="466" spans="27:28" ht="13.5" hidden="1">
      <c r="AA466" s="177" t="e">
        <f>+ごみ処理概要!#REF!</f>
        <v>#REF!</v>
      </c>
      <c r="AB466" s="36">
        <v>466</v>
      </c>
    </row>
    <row r="467" spans="27:28" ht="13.5" hidden="1">
      <c r="AA467" s="177" t="e">
        <f>+ごみ処理概要!#REF!</f>
        <v>#REF!</v>
      </c>
      <c r="AB467" s="36">
        <v>467</v>
      </c>
    </row>
    <row r="468" spans="27:28" ht="13.5" hidden="1">
      <c r="AA468" s="177" t="e">
        <f>+ごみ処理概要!#REF!</f>
        <v>#REF!</v>
      </c>
      <c r="AB468" s="36">
        <v>468</v>
      </c>
    </row>
    <row r="469" spans="27:28" ht="13.5" hidden="1">
      <c r="AA469" s="177" t="e">
        <f>+ごみ処理概要!#REF!</f>
        <v>#REF!</v>
      </c>
      <c r="AB469" s="36">
        <v>469</v>
      </c>
    </row>
    <row r="470" spans="27:28" ht="13.5" hidden="1">
      <c r="AA470" s="177" t="e">
        <f>+ごみ処理概要!#REF!</f>
        <v>#REF!</v>
      </c>
      <c r="AB470" s="36">
        <v>470</v>
      </c>
    </row>
    <row r="471" spans="27:28" ht="13.5" hidden="1">
      <c r="AA471" s="177" t="e">
        <f>+ごみ処理概要!#REF!</f>
        <v>#REF!</v>
      </c>
      <c r="AB471" s="36">
        <v>471</v>
      </c>
    </row>
    <row r="472" spans="27:28" ht="13.5" hidden="1">
      <c r="AA472" s="177" t="e">
        <f>+ごみ処理概要!#REF!</f>
        <v>#REF!</v>
      </c>
      <c r="AB472" s="36">
        <v>472</v>
      </c>
    </row>
    <row r="473" spans="27:28" ht="13.5" hidden="1">
      <c r="AA473" s="177" t="e">
        <f>+ごみ処理概要!#REF!</f>
        <v>#REF!</v>
      </c>
      <c r="AB473" s="36">
        <v>473</v>
      </c>
    </row>
    <row r="474" spans="27:28" ht="13.5" hidden="1">
      <c r="AA474" s="177" t="e">
        <f>+ごみ処理概要!#REF!</f>
        <v>#REF!</v>
      </c>
      <c r="AB474" s="36">
        <v>474</v>
      </c>
    </row>
    <row r="475" spans="27:28" ht="13.5" hidden="1">
      <c r="AA475" s="177" t="e">
        <f>+ごみ処理概要!#REF!</f>
        <v>#REF!</v>
      </c>
      <c r="AB475" s="36">
        <v>475</v>
      </c>
    </row>
    <row r="476" spans="27:28" ht="13.5" hidden="1">
      <c r="AA476" s="177" t="e">
        <f>+ごみ処理概要!#REF!</f>
        <v>#REF!</v>
      </c>
      <c r="AB476" s="36">
        <v>476</v>
      </c>
    </row>
    <row r="477" spans="27:28" ht="13.5" hidden="1">
      <c r="AA477" s="177" t="e">
        <f>+ごみ処理概要!#REF!</f>
        <v>#REF!</v>
      </c>
      <c r="AB477" s="36">
        <v>477</v>
      </c>
    </row>
    <row r="478" spans="27:28" ht="13.5" hidden="1">
      <c r="AA478" s="177" t="e">
        <f>+ごみ処理概要!#REF!</f>
        <v>#REF!</v>
      </c>
      <c r="AB478" s="36">
        <v>478</v>
      </c>
    </row>
    <row r="479" spans="27:28" ht="13.5" hidden="1">
      <c r="AA479" s="177" t="e">
        <f>+ごみ処理概要!#REF!</f>
        <v>#REF!</v>
      </c>
      <c r="AB479" s="36">
        <v>479</v>
      </c>
    </row>
    <row r="480" spans="27:28" ht="13.5" hidden="1">
      <c r="AA480" s="177" t="e">
        <f>+ごみ処理概要!#REF!</f>
        <v>#REF!</v>
      </c>
      <c r="AB480" s="36">
        <v>480</v>
      </c>
    </row>
    <row r="481" spans="27:28" ht="13.5" hidden="1">
      <c r="AA481" s="177" t="e">
        <f>+ごみ処理概要!#REF!</f>
        <v>#REF!</v>
      </c>
      <c r="AB481" s="36">
        <v>481</v>
      </c>
    </row>
    <row r="482" spans="27:28" ht="13.5" hidden="1">
      <c r="AA482" s="177" t="e">
        <f>+ごみ処理概要!#REF!</f>
        <v>#REF!</v>
      </c>
      <c r="AB482" s="36">
        <v>482</v>
      </c>
    </row>
    <row r="483" spans="27:28" ht="13.5" hidden="1">
      <c r="AA483" s="177" t="e">
        <f>+ごみ処理概要!#REF!</f>
        <v>#REF!</v>
      </c>
      <c r="AB483" s="36">
        <v>483</v>
      </c>
    </row>
    <row r="484" spans="27:28" ht="13.5" hidden="1">
      <c r="AA484" s="177" t="e">
        <f>+ごみ処理概要!#REF!</f>
        <v>#REF!</v>
      </c>
      <c r="AB484" s="36">
        <v>484</v>
      </c>
    </row>
    <row r="485" spans="27:28" ht="13.5" hidden="1">
      <c r="AA485" s="177" t="e">
        <f>+ごみ処理概要!#REF!</f>
        <v>#REF!</v>
      </c>
      <c r="AB485" s="36">
        <v>485</v>
      </c>
    </row>
    <row r="486" spans="27:28" ht="13.5" hidden="1">
      <c r="AA486" s="177" t="e">
        <f>+ごみ処理概要!#REF!</f>
        <v>#REF!</v>
      </c>
      <c r="AB486" s="36">
        <v>486</v>
      </c>
    </row>
    <row r="487" spans="27:28" ht="13.5" hidden="1">
      <c r="AA487" s="177" t="e">
        <f>+ごみ処理概要!#REF!</f>
        <v>#REF!</v>
      </c>
      <c r="AB487" s="36">
        <v>487</v>
      </c>
    </row>
    <row r="488" spans="27:28" ht="13.5" hidden="1">
      <c r="AA488" s="177" t="e">
        <f>+ごみ処理概要!#REF!</f>
        <v>#REF!</v>
      </c>
      <c r="AB488" s="36">
        <v>488</v>
      </c>
    </row>
    <row r="489" spans="27:28" ht="13.5" hidden="1">
      <c r="AA489" s="177" t="e">
        <f>+ごみ処理概要!#REF!</f>
        <v>#REF!</v>
      </c>
      <c r="AB489" s="36">
        <v>489</v>
      </c>
    </row>
    <row r="490" spans="27:28" ht="13.5" hidden="1">
      <c r="AA490" s="177" t="e">
        <f>+ごみ処理概要!#REF!</f>
        <v>#REF!</v>
      </c>
      <c r="AB490" s="36">
        <v>490</v>
      </c>
    </row>
    <row r="491" spans="27:28" ht="13.5" hidden="1">
      <c r="AA491" s="177" t="e">
        <f>+ごみ処理概要!#REF!</f>
        <v>#REF!</v>
      </c>
      <c r="AB491" s="36">
        <v>491</v>
      </c>
    </row>
    <row r="492" spans="27:28" ht="13.5" hidden="1">
      <c r="AA492" s="177" t="e">
        <f>+ごみ処理概要!#REF!</f>
        <v>#REF!</v>
      </c>
      <c r="AB492" s="36">
        <v>492</v>
      </c>
    </row>
    <row r="493" spans="27:28" ht="13.5" hidden="1">
      <c r="AA493" s="177" t="e">
        <f>+ごみ処理概要!#REF!</f>
        <v>#REF!</v>
      </c>
      <c r="AB493" s="36">
        <v>493</v>
      </c>
    </row>
    <row r="494" spans="27:28" ht="13.5" hidden="1">
      <c r="AA494" s="177" t="e">
        <f>+ごみ処理概要!#REF!</f>
        <v>#REF!</v>
      </c>
      <c r="AB494" s="36">
        <v>494</v>
      </c>
    </row>
    <row r="495" spans="27:28" ht="13.5" hidden="1">
      <c r="AA495" s="177" t="e">
        <f>+ごみ処理概要!#REF!</f>
        <v>#REF!</v>
      </c>
      <c r="AB495" s="36">
        <v>495</v>
      </c>
    </row>
    <row r="496" spans="27:28" ht="13.5" hidden="1">
      <c r="AA496" s="177" t="e">
        <f>+ごみ処理概要!#REF!</f>
        <v>#REF!</v>
      </c>
      <c r="AB496" s="36">
        <v>496</v>
      </c>
    </row>
    <row r="497" spans="27:28" ht="13.5" hidden="1">
      <c r="AA497" s="177" t="e">
        <f>+ごみ処理概要!#REF!</f>
        <v>#REF!</v>
      </c>
      <c r="AB497" s="36">
        <v>497</v>
      </c>
    </row>
    <row r="498" spans="27:28" ht="13.5" hidden="1">
      <c r="AA498" s="177" t="e">
        <f>+ごみ処理概要!#REF!</f>
        <v>#REF!</v>
      </c>
      <c r="AB498" s="36">
        <v>498</v>
      </c>
    </row>
    <row r="499" spans="27:28" ht="13.5" hidden="1">
      <c r="AA499" s="177" t="e">
        <f>+ごみ処理概要!#REF!</f>
        <v>#REF!</v>
      </c>
      <c r="AB499" s="36">
        <v>499</v>
      </c>
    </row>
    <row r="500" spans="27:28" ht="13.5" hidden="1">
      <c r="AA500" s="177" t="e">
        <f>+ごみ処理概要!#REF!</f>
        <v>#REF!</v>
      </c>
      <c r="AB500" s="36">
        <v>500</v>
      </c>
    </row>
    <row r="501" spans="27:28" ht="13.5" hidden="1">
      <c r="AA501" s="177" t="e">
        <f>+ごみ処理概要!#REF!</f>
        <v>#REF!</v>
      </c>
      <c r="AB501" s="36">
        <v>501</v>
      </c>
    </row>
    <row r="502" spans="27:28" ht="13.5" hidden="1">
      <c r="AA502" s="177" t="e">
        <f>+ごみ処理概要!#REF!</f>
        <v>#REF!</v>
      </c>
      <c r="AB502" s="36">
        <v>502</v>
      </c>
    </row>
    <row r="503" spans="27:28" ht="13.5" hidden="1">
      <c r="AA503" s="177" t="e">
        <f>+ごみ処理概要!#REF!</f>
        <v>#REF!</v>
      </c>
      <c r="AB503" s="36">
        <v>503</v>
      </c>
    </row>
    <row r="504" spans="27:28" ht="13.5" hidden="1">
      <c r="AA504" s="177" t="e">
        <f>+ごみ処理概要!#REF!</f>
        <v>#REF!</v>
      </c>
      <c r="AB504" s="36">
        <v>504</v>
      </c>
    </row>
    <row r="505" spans="27:28" ht="13.5" hidden="1">
      <c r="AA505" s="177" t="e">
        <f>+ごみ処理概要!#REF!</f>
        <v>#REF!</v>
      </c>
      <c r="AB505" s="36">
        <v>505</v>
      </c>
    </row>
    <row r="506" spans="27:28" ht="13.5" hidden="1">
      <c r="AA506" s="177" t="e">
        <f>+ごみ処理概要!#REF!</f>
        <v>#REF!</v>
      </c>
      <c r="AB506" s="36">
        <v>506</v>
      </c>
    </row>
    <row r="507" spans="27:28" ht="13.5" hidden="1">
      <c r="AA507" s="177" t="e">
        <f>+ごみ処理概要!#REF!</f>
        <v>#REF!</v>
      </c>
      <c r="AB507" s="36">
        <v>507</v>
      </c>
    </row>
    <row r="508" spans="27:28" ht="13.5" hidden="1">
      <c r="AA508" s="177" t="e">
        <f>+ごみ処理概要!#REF!</f>
        <v>#REF!</v>
      </c>
      <c r="AB508" s="36">
        <v>508</v>
      </c>
    </row>
    <row r="509" spans="27:28" ht="13.5" hidden="1">
      <c r="AA509" s="177" t="e">
        <f>+ごみ処理概要!#REF!</f>
        <v>#REF!</v>
      </c>
      <c r="AB509" s="36">
        <v>509</v>
      </c>
    </row>
    <row r="510" spans="27:28" ht="13.5" hidden="1">
      <c r="AA510" s="177" t="e">
        <f>+ごみ処理概要!#REF!</f>
        <v>#REF!</v>
      </c>
      <c r="AB510" s="36">
        <v>510</v>
      </c>
    </row>
    <row r="511" spans="27:28" ht="13.5" hidden="1">
      <c r="AA511" s="177" t="e">
        <f>+ごみ処理概要!#REF!</f>
        <v>#REF!</v>
      </c>
      <c r="AB511" s="36">
        <v>511</v>
      </c>
    </row>
    <row r="512" spans="27:28" ht="13.5" hidden="1">
      <c r="AA512" s="177" t="e">
        <f>+ごみ処理概要!#REF!</f>
        <v>#REF!</v>
      </c>
      <c r="AB512" s="36">
        <v>512</v>
      </c>
    </row>
    <row r="513" spans="27:28" ht="13.5" hidden="1">
      <c r="AA513" s="177" t="e">
        <f>+ごみ処理概要!#REF!</f>
        <v>#REF!</v>
      </c>
      <c r="AB513" s="36">
        <v>513</v>
      </c>
    </row>
    <row r="514" spans="27:28" ht="13.5" hidden="1">
      <c r="AA514" s="177" t="e">
        <f>+ごみ処理概要!#REF!</f>
        <v>#REF!</v>
      </c>
      <c r="AB514" s="36">
        <v>514</v>
      </c>
    </row>
    <row r="515" spans="27:28" ht="13.5" hidden="1">
      <c r="AA515" s="177" t="e">
        <f>+ごみ処理概要!#REF!</f>
        <v>#REF!</v>
      </c>
      <c r="AB515" s="36">
        <v>515</v>
      </c>
    </row>
    <row r="516" spans="27:28" ht="13.5" hidden="1">
      <c r="AA516" s="177" t="e">
        <f>+ごみ処理概要!#REF!</f>
        <v>#REF!</v>
      </c>
      <c r="AB516" s="36">
        <v>516</v>
      </c>
    </row>
    <row r="517" spans="27:28" ht="13.5" hidden="1">
      <c r="AA517" s="177" t="e">
        <f>+ごみ処理概要!#REF!</f>
        <v>#REF!</v>
      </c>
      <c r="AB517" s="36">
        <v>517</v>
      </c>
    </row>
    <row r="518" spans="27:28" ht="13.5" hidden="1">
      <c r="AA518" s="177" t="e">
        <f>+ごみ処理概要!#REF!</f>
        <v>#REF!</v>
      </c>
      <c r="AB518" s="36">
        <v>518</v>
      </c>
    </row>
    <row r="519" spans="27:28" ht="13.5" hidden="1">
      <c r="AA519" s="177" t="e">
        <f>+ごみ処理概要!#REF!</f>
        <v>#REF!</v>
      </c>
      <c r="AB519" s="36">
        <v>519</v>
      </c>
    </row>
    <row r="520" spans="27:28" ht="13.5" hidden="1">
      <c r="AA520" s="177" t="e">
        <f>+ごみ処理概要!#REF!</f>
        <v>#REF!</v>
      </c>
      <c r="AB520" s="36">
        <v>520</v>
      </c>
    </row>
    <row r="521" spans="27:28" ht="13.5" hidden="1">
      <c r="AA521" s="177" t="e">
        <f>+ごみ処理概要!#REF!</f>
        <v>#REF!</v>
      </c>
      <c r="AB521" s="36">
        <v>521</v>
      </c>
    </row>
    <row r="522" spans="27:28" ht="13.5" hidden="1">
      <c r="AA522" s="177" t="e">
        <f>+ごみ処理概要!#REF!</f>
        <v>#REF!</v>
      </c>
      <c r="AB522" s="36">
        <v>522</v>
      </c>
    </row>
    <row r="523" spans="27:28" ht="13.5" hidden="1">
      <c r="AA523" s="177" t="e">
        <f>+ごみ処理概要!#REF!</f>
        <v>#REF!</v>
      </c>
      <c r="AB523" s="36">
        <v>523</v>
      </c>
    </row>
    <row r="524" spans="27:28" ht="13.5" hidden="1">
      <c r="AA524" s="177" t="e">
        <f>+ごみ処理概要!#REF!</f>
        <v>#REF!</v>
      </c>
      <c r="AB524" s="36">
        <v>524</v>
      </c>
    </row>
    <row r="525" spans="27:28" ht="13.5" hidden="1">
      <c r="AA525" s="177" t="e">
        <f>+ごみ処理概要!#REF!</f>
        <v>#REF!</v>
      </c>
      <c r="AB525" s="36">
        <v>525</v>
      </c>
    </row>
    <row r="526" spans="27:28" ht="13.5" hidden="1">
      <c r="AA526" s="177" t="e">
        <f>+ごみ処理概要!#REF!</f>
        <v>#REF!</v>
      </c>
      <c r="AB526" s="36">
        <v>526</v>
      </c>
    </row>
    <row r="527" spans="27:28" ht="13.5" hidden="1">
      <c r="AA527" s="177" t="e">
        <f>+ごみ処理概要!#REF!</f>
        <v>#REF!</v>
      </c>
      <c r="AB527" s="36">
        <v>527</v>
      </c>
    </row>
    <row r="528" spans="27:28" ht="13.5" hidden="1">
      <c r="AA528" s="177" t="e">
        <f>+ごみ処理概要!#REF!</f>
        <v>#REF!</v>
      </c>
      <c r="AB528" s="36">
        <v>528</v>
      </c>
    </row>
    <row r="529" spans="27:28" ht="13.5" hidden="1">
      <c r="AA529" s="177" t="e">
        <f>+ごみ処理概要!#REF!</f>
        <v>#REF!</v>
      </c>
      <c r="AB529" s="36">
        <v>529</v>
      </c>
    </row>
    <row r="530" spans="27:28" ht="13.5" hidden="1">
      <c r="AA530" s="177" t="e">
        <f>+ごみ処理概要!#REF!</f>
        <v>#REF!</v>
      </c>
      <c r="AB530" s="36">
        <v>530</v>
      </c>
    </row>
    <row r="531" spans="27:28" ht="13.5" hidden="1">
      <c r="AA531" s="177" t="e">
        <f>+ごみ処理概要!#REF!</f>
        <v>#REF!</v>
      </c>
      <c r="AB531" s="36">
        <v>531</v>
      </c>
    </row>
    <row r="532" spans="27:28" ht="13.5" hidden="1">
      <c r="AA532" s="177" t="e">
        <f>+ごみ処理概要!#REF!</f>
        <v>#REF!</v>
      </c>
      <c r="AB532" s="36">
        <v>532</v>
      </c>
    </row>
    <row r="533" spans="27:28" ht="13.5" hidden="1">
      <c r="AA533" s="177" t="e">
        <f>+ごみ処理概要!#REF!</f>
        <v>#REF!</v>
      </c>
      <c r="AB533" s="36">
        <v>533</v>
      </c>
    </row>
    <row r="534" spans="27:28" ht="13.5" hidden="1">
      <c r="AA534" s="177" t="e">
        <f>+ごみ処理概要!#REF!</f>
        <v>#REF!</v>
      </c>
      <c r="AB534" s="36">
        <v>534</v>
      </c>
    </row>
    <row r="535" spans="27:28" ht="13.5" hidden="1">
      <c r="AA535" s="177" t="e">
        <f>+ごみ処理概要!#REF!</f>
        <v>#REF!</v>
      </c>
      <c r="AB535" s="36">
        <v>535</v>
      </c>
    </row>
    <row r="536" spans="27:28" ht="13.5" hidden="1">
      <c r="AA536" s="177" t="e">
        <f>+ごみ処理概要!#REF!</f>
        <v>#REF!</v>
      </c>
      <c r="AB536" s="36">
        <v>536</v>
      </c>
    </row>
    <row r="537" spans="27:28" ht="13.5" hidden="1">
      <c r="AA537" s="177" t="e">
        <f>+ごみ処理概要!#REF!</f>
        <v>#REF!</v>
      </c>
      <c r="AB537" s="36">
        <v>537</v>
      </c>
    </row>
    <row r="538" spans="27:28" ht="13.5" hidden="1">
      <c r="AA538" s="177" t="e">
        <f>+ごみ処理概要!#REF!</f>
        <v>#REF!</v>
      </c>
      <c r="AB538" s="36">
        <v>538</v>
      </c>
    </row>
    <row r="539" spans="27:28" ht="13.5" hidden="1">
      <c r="AA539" s="177" t="e">
        <f>+ごみ処理概要!#REF!</f>
        <v>#REF!</v>
      </c>
      <c r="AB539" s="36">
        <v>539</v>
      </c>
    </row>
    <row r="540" spans="27:28" ht="13.5" hidden="1">
      <c r="AA540" s="177" t="e">
        <f>+ごみ処理概要!#REF!</f>
        <v>#REF!</v>
      </c>
      <c r="AB540" s="36">
        <v>540</v>
      </c>
    </row>
    <row r="541" spans="27:28" ht="13.5" hidden="1">
      <c r="AA541" s="177" t="e">
        <f>+ごみ処理概要!#REF!</f>
        <v>#REF!</v>
      </c>
      <c r="AB541" s="36">
        <v>541</v>
      </c>
    </row>
    <row r="542" spans="27:28" ht="13.5" hidden="1">
      <c r="AA542" s="177" t="e">
        <f>+ごみ処理概要!#REF!</f>
        <v>#REF!</v>
      </c>
      <c r="AB542" s="36">
        <v>542</v>
      </c>
    </row>
    <row r="543" spans="27:28" ht="13.5" hidden="1">
      <c r="AA543" s="177" t="e">
        <f>+ごみ処理概要!#REF!</f>
        <v>#REF!</v>
      </c>
      <c r="AB543" s="36">
        <v>543</v>
      </c>
    </row>
    <row r="544" spans="27:28" ht="13.5" hidden="1">
      <c r="AA544" s="177" t="e">
        <f>+ごみ処理概要!#REF!</f>
        <v>#REF!</v>
      </c>
      <c r="AB544" s="36">
        <v>544</v>
      </c>
    </row>
    <row r="545" spans="27:28" ht="13.5" hidden="1">
      <c r="AA545" s="177" t="e">
        <f>+ごみ処理概要!#REF!</f>
        <v>#REF!</v>
      </c>
      <c r="AB545" s="36">
        <v>545</v>
      </c>
    </row>
    <row r="546" spans="27:28" ht="13.5" hidden="1">
      <c r="AA546" s="177" t="e">
        <f>+ごみ処理概要!#REF!</f>
        <v>#REF!</v>
      </c>
      <c r="AB546" s="36">
        <v>546</v>
      </c>
    </row>
    <row r="547" spans="27:28" ht="13.5" hidden="1">
      <c r="AA547" s="177" t="e">
        <f>+ごみ処理概要!#REF!</f>
        <v>#REF!</v>
      </c>
      <c r="AB547" s="36">
        <v>547</v>
      </c>
    </row>
    <row r="548" spans="27:28" ht="13.5" hidden="1">
      <c r="AA548" s="177" t="e">
        <f>+ごみ処理概要!#REF!</f>
        <v>#REF!</v>
      </c>
      <c r="AB548" s="36">
        <v>548</v>
      </c>
    </row>
    <row r="549" spans="27:28" ht="13.5" hidden="1">
      <c r="AA549" s="177" t="e">
        <f>+ごみ処理概要!#REF!</f>
        <v>#REF!</v>
      </c>
      <c r="AB549" s="36">
        <v>549</v>
      </c>
    </row>
    <row r="550" spans="27:28" ht="13.5" hidden="1">
      <c r="AA550" s="177" t="e">
        <f>+ごみ処理概要!#REF!</f>
        <v>#REF!</v>
      </c>
      <c r="AB550" s="36">
        <v>550</v>
      </c>
    </row>
    <row r="551" spans="27:28" ht="13.5" hidden="1">
      <c r="AA551" s="177" t="e">
        <f>+ごみ処理概要!#REF!</f>
        <v>#REF!</v>
      </c>
      <c r="AB551" s="36">
        <v>551</v>
      </c>
    </row>
    <row r="552" spans="27:28" ht="13.5" hidden="1">
      <c r="AA552" s="177" t="e">
        <f>+ごみ処理概要!#REF!</f>
        <v>#REF!</v>
      </c>
      <c r="AB552" s="36">
        <v>552</v>
      </c>
    </row>
    <row r="553" spans="27:28" ht="13.5" hidden="1">
      <c r="AA553" s="177" t="e">
        <f>+ごみ処理概要!#REF!</f>
        <v>#REF!</v>
      </c>
      <c r="AB553" s="36">
        <v>553</v>
      </c>
    </row>
    <row r="554" spans="27:28" ht="13.5" hidden="1">
      <c r="AA554" s="177" t="e">
        <f>+ごみ処理概要!#REF!</f>
        <v>#REF!</v>
      </c>
      <c r="AB554" s="36">
        <v>554</v>
      </c>
    </row>
    <row r="555" spans="27:28" ht="13.5" hidden="1">
      <c r="AA555" s="177" t="e">
        <f>+ごみ処理概要!#REF!</f>
        <v>#REF!</v>
      </c>
      <c r="AB555" s="36">
        <v>555</v>
      </c>
    </row>
    <row r="556" spans="27:28" ht="13.5" hidden="1">
      <c r="AA556" s="177" t="e">
        <f>+ごみ処理概要!#REF!</f>
        <v>#REF!</v>
      </c>
      <c r="AB556" s="36">
        <v>556</v>
      </c>
    </row>
    <row r="557" spans="27:28" ht="13.5" hidden="1">
      <c r="AA557" s="177" t="e">
        <f>+ごみ処理概要!#REF!</f>
        <v>#REF!</v>
      </c>
      <c r="AB557" s="36">
        <v>557</v>
      </c>
    </row>
    <row r="558" spans="27:28" ht="13.5" hidden="1">
      <c r="AA558" s="177" t="e">
        <f>+ごみ処理概要!#REF!</f>
        <v>#REF!</v>
      </c>
      <c r="AB558" s="36">
        <v>558</v>
      </c>
    </row>
    <row r="559" spans="27:28" ht="13.5" hidden="1">
      <c r="AA559" s="177" t="e">
        <f>+ごみ処理概要!#REF!</f>
        <v>#REF!</v>
      </c>
      <c r="AB559" s="36">
        <v>559</v>
      </c>
    </row>
    <row r="560" spans="27:28" ht="13.5" hidden="1">
      <c r="AA560" s="177" t="e">
        <f>+ごみ処理概要!#REF!</f>
        <v>#REF!</v>
      </c>
      <c r="AB560" s="36">
        <v>560</v>
      </c>
    </row>
    <row r="561" spans="27:28" ht="13.5" hidden="1">
      <c r="AA561" s="177" t="e">
        <f>+ごみ処理概要!#REF!</f>
        <v>#REF!</v>
      </c>
      <c r="AB561" s="36">
        <v>561</v>
      </c>
    </row>
    <row r="562" spans="27:28" ht="13.5" hidden="1">
      <c r="AA562" s="177" t="e">
        <f>+ごみ処理概要!#REF!</f>
        <v>#REF!</v>
      </c>
      <c r="AB562" s="36">
        <v>562</v>
      </c>
    </row>
    <row r="563" spans="27:28" ht="13.5" hidden="1">
      <c r="AA563" s="177" t="e">
        <f>+ごみ処理概要!#REF!</f>
        <v>#REF!</v>
      </c>
      <c r="AB563" s="36">
        <v>563</v>
      </c>
    </row>
    <row r="564" spans="27:28" ht="13.5" hidden="1">
      <c r="AA564" s="177" t="e">
        <f>+ごみ処理概要!#REF!</f>
        <v>#REF!</v>
      </c>
      <c r="AB564" s="36">
        <v>564</v>
      </c>
    </row>
    <row r="565" spans="27:28" ht="13.5" hidden="1">
      <c r="AA565" s="177" t="e">
        <f>+ごみ処理概要!#REF!</f>
        <v>#REF!</v>
      </c>
      <c r="AB565" s="36">
        <v>565</v>
      </c>
    </row>
    <row r="566" spans="27:28" ht="13.5" hidden="1">
      <c r="AA566" s="177" t="e">
        <f>+ごみ処理概要!#REF!</f>
        <v>#REF!</v>
      </c>
      <c r="AB566" s="36">
        <v>566</v>
      </c>
    </row>
    <row r="567" spans="27:28" ht="13.5" hidden="1">
      <c r="AA567" s="177" t="e">
        <f>+ごみ処理概要!#REF!</f>
        <v>#REF!</v>
      </c>
      <c r="AB567" s="36">
        <v>567</v>
      </c>
    </row>
    <row r="568" spans="27:28" ht="13.5" hidden="1">
      <c r="AA568" s="177" t="e">
        <f>+ごみ処理概要!#REF!</f>
        <v>#REF!</v>
      </c>
      <c r="AB568" s="36">
        <v>568</v>
      </c>
    </row>
    <row r="569" spans="27:28" ht="13.5" hidden="1">
      <c r="AA569" s="177" t="e">
        <f>+ごみ処理概要!#REF!</f>
        <v>#REF!</v>
      </c>
      <c r="AB569" s="36">
        <v>569</v>
      </c>
    </row>
    <row r="570" spans="27:28" ht="13.5" hidden="1">
      <c r="AA570" s="177" t="e">
        <f>+ごみ処理概要!#REF!</f>
        <v>#REF!</v>
      </c>
      <c r="AB570" s="36">
        <v>570</v>
      </c>
    </row>
    <row r="571" spans="27:28" ht="13.5" hidden="1">
      <c r="AA571" s="177" t="e">
        <f>+ごみ処理概要!#REF!</f>
        <v>#REF!</v>
      </c>
      <c r="AB571" s="36">
        <v>571</v>
      </c>
    </row>
    <row r="572" spans="27:28" ht="13.5" hidden="1">
      <c r="AA572" s="177" t="e">
        <f>+ごみ処理概要!#REF!</f>
        <v>#REF!</v>
      </c>
      <c r="AB572" s="36">
        <v>572</v>
      </c>
    </row>
    <row r="573" spans="27:28" ht="13.5" hidden="1">
      <c r="AA573" s="177" t="e">
        <f>+ごみ処理概要!#REF!</f>
        <v>#REF!</v>
      </c>
      <c r="AB573" s="36">
        <v>573</v>
      </c>
    </row>
    <row r="574" spans="27:28" ht="13.5" hidden="1">
      <c r="AA574" s="177" t="e">
        <f>+ごみ処理概要!#REF!</f>
        <v>#REF!</v>
      </c>
      <c r="AB574" s="36">
        <v>574</v>
      </c>
    </row>
    <row r="575" spans="27:28" ht="13.5" hidden="1">
      <c r="AA575" s="177" t="e">
        <f>+ごみ処理概要!#REF!</f>
        <v>#REF!</v>
      </c>
      <c r="AB575" s="36">
        <v>575</v>
      </c>
    </row>
    <row r="576" spans="27:28" ht="13.5" hidden="1">
      <c r="AA576" s="177" t="e">
        <f>+ごみ処理概要!#REF!</f>
        <v>#REF!</v>
      </c>
      <c r="AB576" s="36">
        <v>576</v>
      </c>
    </row>
    <row r="577" spans="27:28" ht="13.5" hidden="1">
      <c r="AA577" s="177" t="e">
        <f>+ごみ処理概要!#REF!</f>
        <v>#REF!</v>
      </c>
      <c r="AB577" s="36">
        <v>577</v>
      </c>
    </row>
    <row r="578" spans="27:28" ht="13.5" hidden="1">
      <c r="AA578" s="177" t="e">
        <f>+ごみ処理概要!#REF!</f>
        <v>#REF!</v>
      </c>
      <c r="AB578" s="36">
        <v>578</v>
      </c>
    </row>
    <row r="579" spans="27:28" ht="13.5" hidden="1">
      <c r="AA579" s="177" t="e">
        <f>+ごみ処理概要!#REF!</f>
        <v>#REF!</v>
      </c>
      <c r="AB579" s="36">
        <v>579</v>
      </c>
    </row>
    <row r="580" spans="27:28" ht="13.5" hidden="1">
      <c r="AA580" s="177" t="e">
        <f>+ごみ処理概要!#REF!</f>
        <v>#REF!</v>
      </c>
      <c r="AB580" s="36">
        <v>580</v>
      </c>
    </row>
    <row r="581" spans="27:28" ht="13.5" hidden="1">
      <c r="AA581" s="177" t="e">
        <f>+ごみ処理概要!#REF!</f>
        <v>#REF!</v>
      </c>
      <c r="AB581" s="36">
        <v>581</v>
      </c>
    </row>
    <row r="582" spans="27:28" ht="13.5" hidden="1">
      <c r="AA582" s="177" t="e">
        <f>+ごみ処理概要!#REF!</f>
        <v>#REF!</v>
      </c>
      <c r="AB582" s="36">
        <v>582</v>
      </c>
    </row>
    <row r="583" spans="27:28" ht="13.5" hidden="1">
      <c r="AA583" s="177" t="e">
        <f>+ごみ処理概要!#REF!</f>
        <v>#REF!</v>
      </c>
      <c r="AB583" s="36">
        <v>583</v>
      </c>
    </row>
    <row r="584" spans="27:28" ht="13.5" hidden="1">
      <c r="AA584" s="177" t="e">
        <f>+ごみ処理概要!#REF!</f>
        <v>#REF!</v>
      </c>
      <c r="AB584" s="36">
        <v>584</v>
      </c>
    </row>
    <row r="585" spans="27:28" ht="13.5" hidden="1">
      <c r="AA585" s="177" t="e">
        <f>+ごみ処理概要!#REF!</f>
        <v>#REF!</v>
      </c>
      <c r="AB585" s="36">
        <v>585</v>
      </c>
    </row>
    <row r="586" spans="27:28" ht="13.5" hidden="1">
      <c r="AA586" s="177" t="e">
        <f>+ごみ処理概要!#REF!</f>
        <v>#REF!</v>
      </c>
      <c r="AB586" s="36">
        <v>586</v>
      </c>
    </row>
    <row r="587" spans="27:28" ht="13.5" hidden="1">
      <c r="AA587" s="177" t="e">
        <f>+ごみ処理概要!#REF!</f>
        <v>#REF!</v>
      </c>
      <c r="AB587" s="36">
        <v>587</v>
      </c>
    </row>
    <row r="588" spans="27:28" ht="13.5" hidden="1">
      <c r="AA588" s="177" t="e">
        <f>+ごみ処理概要!#REF!</f>
        <v>#REF!</v>
      </c>
      <c r="AB588" s="36">
        <v>588</v>
      </c>
    </row>
    <row r="589" spans="27:28" ht="13.5" hidden="1">
      <c r="AA589" s="177" t="e">
        <f>+ごみ処理概要!#REF!</f>
        <v>#REF!</v>
      </c>
      <c r="AB589" s="36">
        <v>589</v>
      </c>
    </row>
    <row r="590" spans="27:28" ht="13.5" hidden="1">
      <c r="AA590" s="177" t="e">
        <f>+ごみ処理概要!#REF!</f>
        <v>#REF!</v>
      </c>
      <c r="AB590" s="36">
        <v>590</v>
      </c>
    </row>
    <row r="591" spans="27:28" ht="13.5" hidden="1">
      <c r="AA591" s="177" t="e">
        <f>+ごみ処理概要!#REF!</f>
        <v>#REF!</v>
      </c>
      <c r="AB591" s="36">
        <v>591</v>
      </c>
    </row>
    <row r="592" spans="27:28" ht="13.5" hidden="1">
      <c r="AA592" s="177" t="e">
        <f>+ごみ処理概要!#REF!</f>
        <v>#REF!</v>
      </c>
      <c r="AB592" s="36">
        <v>592</v>
      </c>
    </row>
    <row r="593" spans="27:28" ht="13.5" hidden="1">
      <c r="AA593" s="177" t="e">
        <f>+ごみ処理概要!#REF!</f>
        <v>#REF!</v>
      </c>
      <c r="AB593" s="36">
        <v>593</v>
      </c>
    </row>
    <row r="594" spans="27:28" ht="13.5" hidden="1">
      <c r="AA594" s="177" t="e">
        <f>+ごみ処理概要!#REF!</f>
        <v>#REF!</v>
      </c>
      <c r="AB594" s="36">
        <v>594</v>
      </c>
    </row>
    <row r="595" spans="27:28" ht="13.5" hidden="1">
      <c r="AA595" s="177" t="e">
        <f>+ごみ処理概要!#REF!</f>
        <v>#REF!</v>
      </c>
      <c r="AB595" s="36">
        <v>595</v>
      </c>
    </row>
    <row r="596" spans="27:28" ht="13.5" hidden="1">
      <c r="AA596" s="177" t="e">
        <f>+ごみ処理概要!#REF!</f>
        <v>#REF!</v>
      </c>
      <c r="AB596" s="36">
        <v>596</v>
      </c>
    </row>
    <row r="597" spans="27:28" ht="13.5" hidden="1">
      <c r="AA597" s="177" t="e">
        <f>+ごみ処理概要!#REF!</f>
        <v>#REF!</v>
      </c>
      <c r="AB597" s="36">
        <v>597</v>
      </c>
    </row>
    <row r="598" spans="27:28" ht="13.5" hidden="1">
      <c r="AA598" s="177" t="e">
        <f>+ごみ処理概要!#REF!</f>
        <v>#REF!</v>
      </c>
      <c r="AB598" s="36">
        <v>598</v>
      </c>
    </row>
    <row r="599" spans="27:28" ht="13.5" hidden="1">
      <c r="AA599" s="177" t="e">
        <f>+ごみ処理概要!#REF!</f>
        <v>#REF!</v>
      </c>
      <c r="AB599" s="36">
        <v>599</v>
      </c>
    </row>
    <row r="600" spans="27:28" ht="13.5" hidden="1">
      <c r="AA600" s="177" t="e">
        <f>+ごみ処理概要!#REF!</f>
        <v>#REF!</v>
      </c>
      <c r="AB600" s="36">
        <v>600</v>
      </c>
    </row>
    <row r="601" spans="27:28" ht="13.5" hidden="1">
      <c r="AA601" s="177" t="e">
        <f>+ごみ処理概要!#REF!</f>
        <v>#REF!</v>
      </c>
      <c r="AB601" s="36">
        <v>601</v>
      </c>
    </row>
    <row r="602" spans="27:28" ht="13.5" hidden="1">
      <c r="AA602" s="177" t="e">
        <f>+ごみ処理概要!#REF!</f>
        <v>#REF!</v>
      </c>
      <c r="AB602" s="36">
        <v>602</v>
      </c>
    </row>
    <row r="603" spans="27:28" ht="13.5" hidden="1">
      <c r="AA603" s="177" t="e">
        <f>+ごみ処理概要!#REF!</f>
        <v>#REF!</v>
      </c>
      <c r="AB603" s="36">
        <v>603</v>
      </c>
    </row>
    <row r="604" spans="27:28" ht="13.5" hidden="1">
      <c r="AA604" s="177" t="e">
        <f>+ごみ処理概要!#REF!</f>
        <v>#REF!</v>
      </c>
      <c r="AB604" s="36">
        <v>604</v>
      </c>
    </row>
    <row r="605" spans="27:28" ht="13.5" hidden="1">
      <c r="AA605" s="177" t="e">
        <f>+ごみ処理概要!#REF!</f>
        <v>#REF!</v>
      </c>
      <c r="AB605" s="36">
        <v>605</v>
      </c>
    </row>
    <row r="606" spans="27:28" ht="13.5" hidden="1">
      <c r="AA606" s="177" t="e">
        <f>+ごみ処理概要!#REF!</f>
        <v>#REF!</v>
      </c>
      <c r="AB606" s="36">
        <v>606</v>
      </c>
    </row>
    <row r="607" spans="27:28" ht="13.5" hidden="1">
      <c r="AA607" s="177" t="e">
        <f>+ごみ処理概要!#REF!</f>
        <v>#REF!</v>
      </c>
      <c r="AB607" s="36">
        <v>607</v>
      </c>
    </row>
    <row r="608" spans="27:28" ht="13.5" hidden="1">
      <c r="AA608" s="177" t="e">
        <f>+ごみ処理概要!#REF!</f>
        <v>#REF!</v>
      </c>
      <c r="AB608" s="36">
        <v>608</v>
      </c>
    </row>
    <row r="609" spans="27:28" ht="13.5" hidden="1">
      <c r="AA609" s="177" t="e">
        <f>+ごみ処理概要!#REF!</f>
        <v>#REF!</v>
      </c>
      <c r="AB609" s="36">
        <v>609</v>
      </c>
    </row>
    <row r="610" spans="27:28" ht="13.5" hidden="1">
      <c r="AA610" s="177" t="e">
        <f>+ごみ処理概要!#REF!</f>
        <v>#REF!</v>
      </c>
      <c r="AB610" s="36">
        <v>610</v>
      </c>
    </row>
    <row r="611" spans="27:28" ht="13.5" hidden="1">
      <c r="AA611" s="177" t="e">
        <f>+ごみ処理概要!#REF!</f>
        <v>#REF!</v>
      </c>
      <c r="AB611" s="36">
        <v>611</v>
      </c>
    </row>
    <row r="612" spans="27:28" ht="13.5" hidden="1">
      <c r="AA612" s="177" t="e">
        <f>+ごみ処理概要!#REF!</f>
        <v>#REF!</v>
      </c>
      <c r="AB612" s="36">
        <v>612</v>
      </c>
    </row>
    <row r="613" spans="27:28" ht="13.5" hidden="1">
      <c r="AA613" s="177" t="e">
        <f>+ごみ処理概要!#REF!</f>
        <v>#REF!</v>
      </c>
      <c r="AB613" s="36">
        <v>613</v>
      </c>
    </row>
    <row r="614" spans="27:28" ht="13.5" hidden="1">
      <c r="AA614" s="177" t="e">
        <f>+ごみ処理概要!#REF!</f>
        <v>#REF!</v>
      </c>
      <c r="AB614" s="36">
        <v>614</v>
      </c>
    </row>
    <row r="615" spans="27:28" ht="13.5" hidden="1">
      <c r="AA615" s="177" t="e">
        <f>+ごみ処理概要!#REF!</f>
        <v>#REF!</v>
      </c>
      <c r="AB615" s="36">
        <v>615</v>
      </c>
    </row>
    <row r="616" spans="27:28" ht="13.5" hidden="1">
      <c r="AA616" s="177" t="e">
        <f>+ごみ処理概要!#REF!</f>
        <v>#REF!</v>
      </c>
      <c r="AB616" s="36">
        <v>616</v>
      </c>
    </row>
    <row r="617" spans="27:28" ht="13.5" hidden="1">
      <c r="AA617" s="177" t="e">
        <f>+ごみ処理概要!#REF!</f>
        <v>#REF!</v>
      </c>
      <c r="AB617" s="36">
        <v>617</v>
      </c>
    </row>
    <row r="618" spans="27:28" ht="13.5" hidden="1">
      <c r="AA618" s="177" t="e">
        <f>+ごみ処理概要!#REF!</f>
        <v>#REF!</v>
      </c>
      <c r="AB618" s="36">
        <v>618</v>
      </c>
    </row>
    <row r="619" spans="27:28" ht="13.5" hidden="1">
      <c r="AA619" s="177" t="e">
        <f>+ごみ処理概要!#REF!</f>
        <v>#REF!</v>
      </c>
      <c r="AB619" s="36">
        <v>619</v>
      </c>
    </row>
    <row r="620" spans="27:28" ht="13.5" hidden="1">
      <c r="AA620" s="177" t="e">
        <f>+ごみ処理概要!#REF!</f>
        <v>#REF!</v>
      </c>
      <c r="AB620" s="36">
        <v>620</v>
      </c>
    </row>
    <row r="621" spans="27:28" ht="13.5" hidden="1">
      <c r="AA621" s="177" t="e">
        <f>+ごみ処理概要!#REF!</f>
        <v>#REF!</v>
      </c>
      <c r="AB621" s="36">
        <v>621</v>
      </c>
    </row>
    <row r="622" spans="27:28" ht="13.5" hidden="1">
      <c r="AA622" s="177" t="e">
        <f>+ごみ処理概要!#REF!</f>
        <v>#REF!</v>
      </c>
      <c r="AB622" s="36">
        <v>622</v>
      </c>
    </row>
    <row r="623" spans="27:28" ht="13.5" hidden="1">
      <c r="AA623" s="177" t="e">
        <f>+ごみ処理概要!#REF!</f>
        <v>#REF!</v>
      </c>
      <c r="AB623" s="36">
        <v>623</v>
      </c>
    </row>
    <row r="624" spans="27:28" ht="13.5" hidden="1">
      <c r="AA624" s="177" t="e">
        <f>+ごみ処理概要!#REF!</f>
        <v>#REF!</v>
      </c>
      <c r="AB624" s="36">
        <v>624</v>
      </c>
    </row>
    <row r="625" spans="27:28" ht="13.5" hidden="1">
      <c r="AA625" s="177" t="e">
        <f>+ごみ処理概要!#REF!</f>
        <v>#REF!</v>
      </c>
      <c r="AB625" s="36">
        <v>625</v>
      </c>
    </row>
    <row r="626" spans="27:28" ht="13.5" hidden="1">
      <c r="AA626" s="177" t="e">
        <f>+ごみ処理概要!#REF!</f>
        <v>#REF!</v>
      </c>
      <c r="AB626" s="36">
        <v>626</v>
      </c>
    </row>
    <row r="627" spans="27:28" ht="13.5" hidden="1">
      <c r="AA627" s="177" t="e">
        <f>+ごみ処理概要!#REF!</f>
        <v>#REF!</v>
      </c>
      <c r="AB627" s="36">
        <v>627</v>
      </c>
    </row>
    <row r="628" spans="27:28" ht="13.5" hidden="1">
      <c r="AA628" s="177" t="e">
        <f>+ごみ処理概要!#REF!</f>
        <v>#REF!</v>
      </c>
      <c r="AB628" s="36">
        <v>628</v>
      </c>
    </row>
    <row r="629" spans="27:28" ht="13.5" hidden="1">
      <c r="AA629" s="177" t="e">
        <f>+ごみ処理概要!#REF!</f>
        <v>#REF!</v>
      </c>
      <c r="AB629" s="36">
        <v>629</v>
      </c>
    </row>
    <row r="630" spans="27:28" ht="13.5" hidden="1">
      <c r="AA630" s="177" t="e">
        <f>+ごみ処理概要!#REF!</f>
        <v>#REF!</v>
      </c>
      <c r="AB630" s="36">
        <v>630</v>
      </c>
    </row>
    <row r="631" spans="27:28" ht="13.5" hidden="1">
      <c r="AA631" s="177" t="e">
        <f>+ごみ処理概要!#REF!</f>
        <v>#REF!</v>
      </c>
      <c r="AB631" s="36">
        <v>631</v>
      </c>
    </row>
    <row r="632" spans="27:28" ht="13.5" hidden="1">
      <c r="AA632" s="177" t="e">
        <f>+ごみ処理概要!#REF!</f>
        <v>#REF!</v>
      </c>
      <c r="AB632" s="36">
        <v>632</v>
      </c>
    </row>
    <row r="633" spans="27:28" ht="13.5" hidden="1">
      <c r="AA633" s="177" t="e">
        <f>+ごみ処理概要!#REF!</f>
        <v>#REF!</v>
      </c>
      <c r="AB633" s="36">
        <v>633</v>
      </c>
    </row>
    <row r="634" spans="27:28" ht="13.5" hidden="1">
      <c r="AA634" s="177" t="e">
        <f>+ごみ処理概要!#REF!</f>
        <v>#REF!</v>
      </c>
      <c r="AB634" s="36">
        <v>634</v>
      </c>
    </row>
    <row r="635" spans="27:28" ht="13.5" hidden="1">
      <c r="AA635" s="177" t="e">
        <f>+ごみ処理概要!#REF!</f>
        <v>#REF!</v>
      </c>
      <c r="AB635" s="36">
        <v>635</v>
      </c>
    </row>
    <row r="636" spans="27:28" ht="13.5" hidden="1">
      <c r="AA636" s="177" t="e">
        <f>+ごみ処理概要!#REF!</f>
        <v>#REF!</v>
      </c>
      <c r="AB636" s="36">
        <v>636</v>
      </c>
    </row>
    <row r="637" spans="27:28" ht="13.5" hidden="1">
      <c r="AA637" s="177" t="e">
        <f>+ごみ処理概要!#REF!</f>
        <v>#REF!</v>
      </c>
      <c r="AB637" s="36">
        <v>637</v>
      </c>
    </row>
    <row r="638" spans="27:28" ht="13.5" hidden="1">
      <c r="AA638" s="177" t="e">
        <f>+ごみ処理概要!#REF!</f>
        <v>#REF!</v>
      </c>
      <c r="AB638" s="36">
        <v>638</v>
      </c>
    </row>
    <row r="639" spans="27:28" ht="13.5" hidden="1">
      <c r="AA639" s="177" t="e">
        <f>+ごみ処理概要!#REF!</f>
        <v>#REF!</v>
      </c>
      <c r="AB639" s="36">
        <v>639</v>
      </c>
    </row>
    <row r="640" spans="27:28" ht="13.5" hidden="1">
      <c r="AA640" s="177" t="e">
        <f>+ごみ処理概要!#REF!</f>
        <v>#REF!</v>
      </c>
      <c r="AB640" s="36">
        <v>640</v>
      </c>
    </row>
    <row r="641" spans="27:28" ht="13.5" hidden="1">
      <c r="AA641" s="177" t="e">
        <f>+ごみ処理概要!#REF!</f>
        <v>#REF!</v>
      </c>
      <c r="AB641" s="36">
        <v>641</v>
      </c>
    </row>
    <row r="642" spans="27:28" ht="13.5" hidden="1">
      <c r="AA642" s="177" t="e">
        <f>+ごみ処理概要!#REF!</f>
        <v>#REF!</v>
      </c>
      <c r="AB642" s="36">
        <v>642</v>
      </c>
    </row>
    <row r="643" spans="27:28" ht="13.5" hidden="1">
      <c r="AA643" s="177" t="e">
        <f>+ごみ処理概要!#REF!</f>
        <v>#REF!</v>
      </c>
      <c r="AB643" s="36">
        <v>643</v>
      </c>
    </row>
    <row r="644" spans="27:28" ht="13.5" hidden="1">
      <c r="AA644" s="177" t="e">
        <f>+ごみ処理概要!#REF!</f>
        <v>#REF!</v>
      </c>
      <c r="AB644" s="36">
        <v>644</v>
      </c>
    </row>
    <row r="645" spans="27:28" ht="13.5" hidden="1">
      <c r="AA645" s="177" t="e">
        <f>+ごみ処理概要!#REF!</f>
        <v>#REF!</v>
      </c>
      <c r="AB645" s="36">
        <v>645</v>
      </c>
    </row>
    <row r="646" spans="27:28" ht="13.5" hidden="1">
      <c r="AA646" s="177" t="e">
        <f>+ごみ処理概要!#REF!</f>
        <v>#REF!</v>
      </c>
      <c r="AB646" s="36">
        <v>646</v>
      </c>
    </row>
    <row r="647" spans="27:28" ht="13.5" hidden="1">
      <c r="AA647" s="177" t="e">
        <f>+ごみ処理概要!#REF!</f>
        <v>#REF!</v>
      </c>
      <c r="AB647" s="36">
        <v>647</v>
      </c>
    </row>
    <row r="648" spans="27:28" ht="13.5" hidden="1">
      <c r="AA648" s="177" t="e">
        <f>+ごみ処理概要!#REF!</f>
        <v>#REF!</v>
      </c>
      <c r="AB648" s="36">
        <v>648</v>
      </c>
    </row>
    <row r="649" spans="27:28" ht="13.5" hidden="1">
      <c r="AA649" s="177" t="e">
        <f>+ごみ処理概要!#REF!</f>
        <v>#REF!</v>
      </c>
      <c r="AB649" s="36">
        <v>649</v>
      </c>
    </row>
    <row r="650" spans="27:28" ht="13.5" hidden="1">
      <c r="AA650" s="177" t="e">
        <f>+ごみ処理概要!#REF!</f>
        <v>#REF!</v>
      </c>
      <c r="AB650" s="36">
        <v>650</v>
      </c>
    </row>
    <row r="651" spans="27:28" ht="13.5" hidden="1">
      <c r="AA651" s="177" t="e">
        <f>+ごみ処理概要!#REF!</f>
        <v>#REF!</v>
      </c>
      <c r="AB651" s="36">
        <v>651</v>
      </c>
    </row>
    <row r="652" spans="27:28" ht="13.5" hidden="1">
      <c r="AA652" s="177" t="e">
        <f>+ごみ処理概要!#REF!</f>
        <v>#REF!</v>
      </c>
      <c r="AB652" s="36">
        <v>652</v>
      </c>
    </row>
    <row r="653" spans="27:28" ht="13.5" hidden="1">
      <c r="AA653" s="177" t="e">
        <f>+ごみ処理概要!#REF!</f>
        <v>#REF!</v>
      </c>
      <c r="AB653" s="36">
        <v>653</v>
      </c>
    </row>
    <row r="654" spans="27:28" ht="13.5" hidden="1">
      <c r="AA654" s="177" t="e">
        <f>+ごみ処理概要!#REF!</f>
        <v>#REF!</v>
      </c>
      <c r="AB654" s="36">
        <v>654</v>
      </c>
    </row>
    <row r="655" spans="27:28" ht="13.5" hidden="1">
      <c r="AA655" s="177" t="e">
        <f>+ごみ処理概要!#REF!</f>
        <v>#REF!</v>
      </c>
      <c r="AB655" s="36">
        <v>655</v>
      </c>
    </row>
    <row r="656" spans="27:28" ht="13.5" hidden="1">
      <c r="AA656" s="177" t="e">
        <f>+ごみ処理概要!#REF!</f>
        <v>#REF!</v>
      </c>
      <c r="AB656" s="36">
        <v>656</v>
      </c>
    </row>
    <row r="657" spans="27:28" ht="13.5" hidden="1">
      <c r="AA657" s="177" t="e">
        <f>+ごみ処理概要!#REF!</f>
        <v>#REF!</v>
      </c>
      <c r="AB657" s="36">
        <v>657</v>
      </c>
    </row>
    <row r="658" spans="27:28" ht="13.5" hidden="1">
      <c r="AA658" s="177" t="e">
        <f>+ごみ処理概要!#REF!</f>
        <v>#REF!</v>
      </c>
      <c r="AB658" s="36">
        <v>658</v>
      </c>
    </row>
    <row r="659" spans="27:28" ht="13.5" hidden="1">
      <c r="AA659" s="177" t="e">
        <f>+ごみ処理概要!#REF!</f>
        <v>#REF!</v>
      </c>
      <c r="AB659" s="36">
        <v>659</v>
      </c>
    </row>
    <row r="660" spans="27:28" ht="13.5" hidden="1">
      <c r="AA660" s="177" t="e">
        <f>+ごみ処理概要!#REF!</f>
        <v>#REF!</v>
      </c>
      <c r="AB660" s="36">
        <v>660</v>
      </c>
    </row>
    <row r="661" spans="27:28" ht="13.5" hidden="1">
      <c r="AA661" s="177" t="e">
        <f>+ごみ処理概要!#REF!</f>
        <v>#REF!</v>
      </c>
      <c r="AB661" s="36">
        <v>661</v>
      </c>
    </row>
    <row r="662" spans="27:28" ht="13.5" hidden="1">
      <c r="AA662" s="177" t="e">
        <f>+ごみ処理概要!#REF!</f>
        <v>#REF!</v>
      </c>
      <c r="AB662" s="36">
        <v>662</v>
      </c>
    </row>
    <row r="663" spans="27:28" ht="13.5" hidden="1">
      <c r="AA663" s="177" t="e">
        <f>+ごみ処理概要!#REF!</f>
        <v>#REF!</v>
      </c>
      <c r="AB663" s="36">
        <v>663</v>
      </c>
    </row>
    <row r="664" spans="27:28" ht="13.5" hidden="1">
      <c r="AA664" s="177" t="e">
        <f>+ごみ処理概要!#REF!</f>
        <v>#REF!</v>
      </c>
      <c r="AB664" s="36">
        <v>664</v>
      </c>
    </row>
    <row r="665" spans="27:28" ht="13.5" hidden="1">
      <c r="AA665" s="177" t="e">
        <f>+ごみ処理概要!#REF!</f>
        <v>#REF!</v>
      </c>
      <c r="AB665" s="36">
        <v>665</v>
      </c>
    </row>
    <row r="666" spans="27:28" ht="13.5" hidden="1">
      <c r="AA666" s="177" t="e">
        <f>+ごみ処理概要!#REF!</f>
        <v>#REF!</v>
      </c>
      <c r="AB666" s="36">
        <v>666</v>
      </c>
    </row>
    <row r="667" spans="27:28" ht="13.5" hidden="1">
      <c r="AA667" s="177" t="e">
        <f>+ごみ処理概要!#REF!</f>
        <v>#REF!</v>
      </c>
      <c r="AB667" s="36">
        <v>667</v>
      </c>
    </row>
    <row r="668" spans="27:28" ht="13.5" hidden="1">
      <c r="AA668" s="177" t="e">
        <f>+ごみ処理概要!#REF!</f>
        <v>#REF!</v>
      </c>
      <c r="AB668" s="36">
        <v>668</v>
      </c>
    </row>
    <row r="669" spans="27:28" ht="13.5" hidden="1">
      <c r="AA669" s="177" t="e">
        <f>+ごみ処理概要!#REF!</f>
        <v>#REF!</v>
      </c>
      <c r="AB669" s="36">
        <v>669</v>
      </c>
    </row>
    <row r="670" spans="27:28" ht="13.5" hidden="1">
      <c r="AA670" s="177" t="e">
        <f>+ごみ処理概要!#REF!</f>
        <v>#REF!</v>
      </c>
      <c r="AB670" s="36">
        <v>670</v>
      </c>
    </row>
    <row r="671" spans="27:28" ht="13.5" hidden="1">
      <c r="AA671" s="177" t="e">
        <f>+ごみ処理概要!#REF!</f>
        <v>#REF!</v>
      </c>
      <c r="AB671" s="36">
        <v>671</v>
      </c>
    </row>
    <row r="672" spans="27:28" ht="13.5" hidden="1">
      <c r="AA672" s="177" t="e">
        <f>+ごみ処理概要!#REF!</f>
        <v>#REF!</v>
      </c>
      <c r="AB672" s="36">
        <v>672</v>
      </c>
    </row>
    <row r="673" spans="27:28" ht="13.5" hidden="1">
      <c r="AA673" s="177" t="e">
        <f>+ごみ処理概要!#REF!</f>
        <v>#REF!</v>
      </c>
      <c r="AB673" s="36">
        <v>673</v>
      </c>
    </row>
    <row r="674" spans="27:28" ht="13.5" hidden="1">
      <c r="AA674" s="177" t="e">
        <f>+ごみ処理概要!#REF!</f>
        <v>#REF!</v>
      </c>
      <c r="AB674" s="36">
        <v>674</v>
      </c>
    </row>
    <row r="675" spans="27:28" ht="13.5" hidden="1">
      <c r="AA675" s="177" t="e">
        <f>+ごみ処理概要!#REF!</f>
        <v>#REF!</v>
      </c>
      <c r="AB675" s="36">
        <v>675</v>
      </c>
    </row>
    <row r="676" spans="27:28" ht="13.5" hidden="1">
      <c r="AA676" s="177" t="e">
        <f>+ごみ処理概要!#REF!</f>
        <v>#REF!</v>
      </c>
      <c r="AB676" s="36">
        <v>676</v>
      </c>
    </row>
    <row r="677" spans="27:28" ht="13.5" hidden="1">
      <c r="AA677" s="177" t="e">
        <f>+ごみ処理概要!#REF!</f>
        <v>#REF!</v>
      </c>
      <c r="AB677" s="36">
        <v>677</v>
      </c>
    </row>
    <row r="678" spans="27:28" ht="13.5" hidden="1">
      <c r="AA678" s="177" t="e">
        <f>+ごみ処理概要!#REF!</f>
        <v>#REF!</v>
      </c>
      <c r="AB678" s="36">
        <v>678</v>
      </c>
    </row>
    <row r="679" spans="27:28" ht="13.5" hidden="1">
      <c r="AA679" s="177" t="e">
        <f>+ごみ処理概要!#REF!</f>
        <v>#REF!</v>
      </c>
      <c r="AB679" s="36">
        <v>679</v>
      </c>
    </row>
    <row r="680" spans="27:28" ht="13.5" hidden="1">
      <c r="AA680" s="177" t="e">
        <f>+ごみ処理概要!#REF!</f>
        <v>#REF!</v>
      </c>
      <c r="AB680" s="36">
        <v>680</v>
      </c>
    </row>
    <row r="681" spans="27:28" ht="13.5" hidden="1">
      <c r="AA681" s="177" t="e">
        <f>+ごみ処理概要!#REF!</f>
        <v>#REF!</v>
      </c>
      <c r="AB681" s="36">
        <v>681</v>
      </c>
    </row>
    <row r="682" spans="27:28" ht="13.5" hidden="1">
      <c r="AA682" s="177" t="e">
        <f>+ごみ処理概要!#REF!</f>
        <v>#REF!</v>
      </c>
      <c r="AB682" s="36">
        <v>682</v>
      </c>
    </row>
    <row r="683" spans="27:28" ht="13.5" hidden="1">
      <c r="AA683" s="177" t="e">
        <f>+ごみ処理概要!#REF!</f>
        <v>#REF!</v>
      </c>
      <c r="AB683" s="36">
        <v>683</v>
      </c>
    </row>
    <row r="684" spans="27:28" ht="13.5" hidden="1">
      <c r="AA684" s="177" t="e">
        <f>+ごみ処理概要!#REF!</f>
        <v>#REF!</v>
      </c>
      <c r="AB684" s="36">
        <v>684</v>
      </c>
    </row>
    <row r="685" spans="27:28" ht="13.5" hidden="1">
      <c r="AA685" s="177" t="e">
        <f>+ごみ処理概要!#REF!</f>
        <v>#REF!</v>
      </c>
      <c r="AB685" s="36">
        <v>685</v>
      </c>
    </row>
    <row r="686" spans="27:28" ht="13.5" hidden="1">
      <c r="AA686" s="177" t="e">
        <f>+ごみ処理概要!#REF!</f>
        <v>#REF!</v>
      </c>
      <c r="AB686" s="36">
        <v>686</v>
      </c>
    </row>
    <row r="687" spans="27:28" ht="13.5" hidden="1">
      <c r="AA687" s="177" t="e">
        <f>+ごみ処理概要!#REF!</f>
        <v>#REF!</v>
      </c>
      <c r="AB687" s="36">
        <v>687</v>
      </c>
    </row>
    <row r="688" spans="27:28" ht="13.5" hidden="1">
      <c r="AA688" s="177" t="e">
        <f>+ごみ処理概要!#REF!</f>
        <v>#REF!</v>
      </c>
      <c r="AB688" s="36">
        <v>688</v>
      </c>
    </row>
    <row r="689" spans="27:28" ht="13.5" hidden="1">
      <c r="AA689" s="177" t="e">
        <f>+ごみ処理概要!#REF!</f>
        <v>#REF!</v>
      </c>
      <c r="AB689" s="36">
        <v>689</v>
      </c>
    </row>
    <row r="690" spans="27:28" ht="13.5" hidden="1">
      <c r="AA690" s="177" t="e">
        <f>+ごみ処理概要!#REF!</f>
        <v>#REF!</v>
      </c>
      <c r="AB690" s="36">
        <v>690</v>
      </c>
    </row>
    <row r="691" spans="27:28" ht="13.5" hidden="1">
      <c r="AA691" s="177" t="e">
        <f>+ごみ処理概要!#REF!</f>
        <v>#REF!</v>
      </c>
      <c r="AB691" s="36">
        <v>691</v>
      </c>
    </row>
    <row r="692" spans="27:28" ht="13.5" hidden="1">
      <c r="AA692" s="177" t="e">
        <f>+ごみ処理概要!#REF!</f>
        <v>#REF!</v>
      </c>
      <c r="AB692" s="36">
        <v>692</v>
      </c>
    </row>
    <row r="693" spans="27:28" ht="13.5" hidden="1">
      <c r="AA693" s="177" t="e">
        <f>+ごみ処理概要!#REF!</f>
        <v>#REF!</v>
      </c>
      <c r="AB693" s="36">
        <v>693</v>
      </c>
    </row>
    <row r="694" spans="27:28" ht="13.5" hidden="1">
      <c r="AA694" s="177" t="e">
        <f>+ごみ処理概要!#REF!</f>
        <v>#REF!</v>
      </c>
      <c r="AB694" s="36">
        <v>694</v>
      </c>
    </row>
    <row r="695" spans="27:28" ht="13.5" hidden="1">
      <c r="AA695" s="177" t="e">
        <f>+ごみ処理概要!#REF!</f>
        <v>#REF!</v>
      </c>
      <c r="AB695" s="36">
        <v>695</v>
      </c>
    </row>
    <row r="696" spans="27:28" ht="13.5" hidden="1">
      <c r="AA696" s="177" t="e">
        <f>+ごみ処理概要!#REF!</f>
        <v>#REF!</v>
      </c>
      <c r="AB696" s="36">
        <v>696</v>
      </c>
    </row>
    <row r="697" spans="27:28" ht="13.5" hidden="1">
      <c r="AA697" s="177" t="e">
        <f>+ごみ処理概要!#REF!</f>
        <v>#REF!</v>
      </c>
      <c r="AB697" s="36">
        <v>697</v>
      </c>
    </row>
    <row r="698" spans="27:28" ht="13.5" hidden="1">
      <c r="AA698" s="177" t="e">
        <f>+ごみ処理概要!#REF!</f>
        <v>#REF!</v>
      </c>
      <c r="AB698" s="36">
        <v>698</v>
      </c>
    </row>
    <row r="699" spans="27:28" ht="13.5" hidden="1">
      <c r="AA699" s="177" t="e">
        <f>+ごみ処理概要!#REF!</f>
        <v>#REF!</v>
      </c>
      <c r="AB699" s="36">
        <v>699</v>
      </c>
    </row>
    <row r="700" spans="27:28" ht="13.5" hidden="1">
      <c r="AA700" s="177" t="e">
        <f>+ごみ処理概要!#REF!</f>
        <v>#REF!</v>
      </c>
      <c r="AB700" s="36">
        <v>700</v>
      </c>
    </row>
    <row r="701" spans="27:28" ht="13.5" hidden="1">
      <c r="AA701" s="177" t="e">
        <f>+ごみ処理概要!#REF!</f>
        <v>#REF!</v>
      </c>
      <c r="AB701" s="36">
        <v>701</v>
      </c>
    </row>
    <row r="702" spans="27:28" ht="13.5" hidden="1">
      <c r="AA702" s="177" t="e">
        <f>+ごみ処理概要!#REF!</f>
        <v>#REF!</v>
      </c>
      <c r="AB702" s="36">
        <v>702</v>
      </c>
    </row>
    <row r="703" spans="27:28" ht="13.5" hidden="1">
      <c r="AA703" s="177" t="e">
        <f>+ごみ処理概要!#REF!</f>
        <v>#REF!</v>
      </c>
      <c r="AB703" s="36">
        <v>703</v>
      </c>
    </row>
    <row r="704" spans="27:28" ht="13.5" hidden="1">
      <c r="AA704" s="177" t="e">
        <f>+ごみ処理概要!#REF!</f>
        <v>#REF!</v>
      </c>
      <c r="AB704" s="36">
        <v>704</v>
      </c>
    </row>
    <row r="705" spans="27:28" ht="13.5" hidden="1">
      <c r="AA705" s="177" t="e">
        <f>+ごみ処理概要!#REF!</f>
        <v>#REF!</v>
      </c>
      <c r="AB705" s="36">
        <v>705</v>
      </c>
    </row>
    <row r="706" spans="27:28" ht="13.5" hidden="1">
      <c r="AA706" s="177" t="e">
        <f>+ごみ処理概要!#REF!</f>
        <v>#REF!</v>
      </c>
      <c r="AB706" s="36">
        <v>706</v>
      </c>
    </row>
    <row r="707" spans="27:28" ht="13.5" hidden="1">
      <c r="AA707" s="177" t="e">
        <f>+ごみ処理概要!#REF!</f>
        <v>#REF!</v>
      </c>
      <c r="AB707" s="36">
        <v>707</v>
      </c>
    </row>
    <row r="708" spans="27:28" ht="13.5" hidden="1">
      <c r="AA708" s="177" t="e">
        <f>+ごみ処理概要!#REF!</f>
        <v>#REF!</v>
      </c>
      <c r="AB708" s="36">
        <v>708</v>
      </c>
    </row>
    <row r="709" spans="27:28" ht="13.5" hidden="1">
      <c r="AA709" s="177" t="e">
        <f>+ごみ処理概要!#REF!</f>
        <v>#REF!</v>
      </c>
      <c r="AB709" s="36">
        <v>709</v>
      </c>
    </row>
    <row r="710" spans="27:28" ht="13.5" hidden="1">
      <c r="AA710" s="177" t="e">
        <f>+ごみ処理概要!#REF!</f>
        <v>#REF!</v>
      </c>
      <c r="AB710" s="36">
        <v>710</v>
      </c>
    </row>
    <row r="711" spans="27:28" ht="13.5" hidden="1">
      <c r="AA711" s="177" t="e">
        <f>+ごみ処理概要!#REF!</f>
        <v>#REF!</v>
      </c>
      <c r="AB711" s="36">
        <v>711</v>
      </c>
    </row>
    <row r="712" spans="27:28" ht="13.5" hidden="1">
      <c r="AA712" s="177" t="e">
        <f>+ごみ処理概要!#REF!</f>
        <v>#REF!</v>
      </c>
      <c r="AB712" s="36">
        <v>712</v>
      </c>
    </row>
    <row r="713" spans="27:28" ht="13.5" hidden="1">
      <c r="AA713" s="177" t="e">
        <f>+ごみ処理概要!#REF!</f>
        <v>#REF!</v>
      </c>
      <c r="AB713" s="36">
        <v>713</v>
      </c>
    </row>
    <row r="714" spans="27:28" ht="13.5" hidden="1">
      <c r="AA714" s="177" t="e">
        <f>+ごみ処理概要!#REF!</f>
        <v>#REF!</v>
      </c>
      <c r="AB714" s="36">
        <v>714</v>
      </c>
    </row>
    <row r="715" spans="27:28" ht="13.5" hidden="1">
      <c r="AA715" s="177" t="e">
        <f>+ごみ処理概要!#REF!</f>
        <v>#REF!</v>
      </c>
      <c r="AB715" s="36">
        <v>715</v>
      </c>
    </row>
    <row r="716" spans="27:28" ht="13.5" hidden="1">
      <c r="AA716" s="177" t="e">
        <f>+ごみ処理概要!#REF!</f>
        <v>#REF!</v>
      </c>
      <c r="AB716" s="36">
        <v>716</v>
      </c>
    </row>
    <row r="717" spans="27:28" ht="13.5" hidden="1">
      <c r="AA717" s="177" t="e">
        <f>+ごみ処理概要!#REF!</f>
        <v>#REF!</v>
      </c>
      <c r="AB717" s="36">
        <v>717</v>
      </c>
    </row>
    <row r="718" spans="27:28" ht="13.5" hidden="1">
      <c r="AA718" s="177" t="e">
        <f>+ごみ処理概要!#REF!</f>
        <v>#REF!</v>
      </c>
      <c r="AB718" s="36">
        <v>718</v>
      </c>
    </row>
    <row r="719" spans="27:28" ht="13.5" hidden="1">
      <c r="AA719" s="177" t="e">
        <f>+ごみ処理概要!#REF!</f>
        <v>#REF!</v>
      </c>
      <c r="AB719" s="36">
        <v>719</v>
      </c>
    </row>
    <row r="720" spans="27:28" ht="13.5" hidden="1">
      <c r="AA720" s="177" t="e">
        <f>+ごみ処理概要!#REF!</f>
        <v>#REF!</v>
      </c>
      <c r="AB720" s="36">
        <v>720</v>
      </c>
    </row>
    <row r="721" spans="27:28" ht="13.5" hidden="1">
      <c r="AA721" s="177" t="e">
        <f>+ごみ処理概要!#REF!</f>
        <v>#REF!</v>
      </c>
      <c r="AB721" s="36">
        <v>721</v>
      </c>
    </row>
    <row r="722" spans="27:28" ht="13.5" hidden="1">
      <c r="AA722" s="177" t="e">
        <f>+ごみ処理概要!#REF!</f>
        <v>#REF!</v>
      </c>
      <c r="AB722" s="36">
        <v>722</v>
      </c>
    </row>
    <row r="723" spans="27:28" ht="13.5" hidden="1">
      <c r="AA723" s="177" t="e">
        <f>+ごみ処理概要!#REF!</f>
        <v>#REF!</v>
      </c>
      <c r="AB723" s="36">
        <v>723</v>
      </c>
    </row>
    <row r="724" spans="27:28" ht="13.5" hidden="1">
      <c r="AA724" s="177" t="e">
        <f>+ごみ処理概要!#REF!</f>
        <v>#REF!</v>
      </c>
      <c r="AB724" s="36">
        <v>724</v>
      </c>
    </row>
    <row r="725" spans="27:28" ht="13.5" hidden="1">
      <c r="AA725" s="177" t="e">
        <f>+ごみ処理概要!#REF!</f>
        <v>#REF!</v>
      </c>
      <c r="AB725" s="36">
        <v>725</v>
      </c>
    </row>
    <row r="726" spans="27:28" ht="13.5" hidden="1">
      <c r="AA726" s="177" t="e">
        <f>+ごみ処理概要!#REF!</f>
        <v>#REF!</v>
      </c>
      <c r="AB726" s="36">
        <v>726</v>
      </c>
    </row>
    <row r="727" spans="27:28" ht="13.5" hidden="1">
      <c r="AA727" s="177" t="e">
        <f>+ごみ処理概要!#REF!</f>
        <v>#REF!</v>
      </c>
      <c r="AB727" s="36">
        <v>727</v>
      </c>
    </row>
    <row r="728" spans="27:28" ht="13.5" hidden="1">
      <c r="AA728" s="177" t="e">
        <f>+ごみ処理概要!#REF!</f>
        <v>#REF!</v>
      </c>
      <c r="AB728" s="36">
        <v>728</v>
      </c>
    </row>
    <row r="729" spans="27:28" ht="13.5" hidden="1">
      <c r="AA729" s="177" t="e">
        <f>+ごみ処理概要!#REF!</f>
        <v>#REF!</v>
      </c>
      <c r="AB729" s="36">
        <v>729</v>
      </c>
    </row>
    <row r="730" spans="27:28" ht="13.5" hidden="1">
      <c r="AA730" s="177" t="e">
        <f>+ごみ処理概要!#REF!</f>
        <v>#REF!</v>
      </c>
      <c r="AB730" s="36">
        <v>730</v>
      </c>
    </row>
    <row r="731" spans="27:28" ht="13.5" hidden="1">
      <c r="AA731" s="177" t="e">
        <f>+ごみ処理概要!#REF!</f>
        <v>#REF!</v>
      </c>
      <c r="AB731" s="36">
        <v>731</v>
      </c>
    </row>
    <row r="732" spans="27:28" ht="13.5" hidden="1">
      <c r="AA732" s="177" t="e">
        <f>+ごみ処理概要!#REF!</f>
        <v>#REF!</v>
      </c>
      <c r="AB732" s="36">
        <v>732</v>
      </c>
    </row>
    <row r="733" spans="27:28" ht="13.5" hidden="1">
      <c r="AA733" s="177" t="e">
        <f>+ごみ処理概要!#REF!</f>
        <v>#REF!</v>
      </c>
      <c r="AB733" s="36">
        <v>733</v>
      </c>
    </row>
    <row r="734" spans="27:28" ht="13.5" hidden="1">
      <c r="AA734" s="177" t="e">
        <f>+ごみ処理概要!#REF!</f>
        <v>#REF!</v>
      </c>
      <c r="AB734" s="36">
        <v>734</v>
      </c>
    </row>
    <row r="735" spans="27:28" ht="13.5" hidden="1">
      <c r="AA735" s="177" t="e">
        <f>+ごみ処理概要!#REF!</f>
        <v>#REF!</v>
      </c>
      <c r="AB735" s="36">
        <v>735</v>
      </c>
    </row>
    <row r="736" spans="27:28" ht="13.5" hidden="1">
      <c r="AA736" s="177" t="e">
        <f>+ごみ処理概要!#REF!</f>
        <v>#REF!</v>
      </c>
      <c r="AB736" s="36">
        <v>736</v>
      </c>
    </row>
    <row r="737" spans="27:28" ht="13.5" hidden="1">
      <c r="AA737" s="177" t="e">
        <f>+ごみ処理概要!#REF!</f>
        <v>#REF!</v>
      </c>
      <c r="AB737" s="36">
        <v>737</v>
      </c>
    </row>
    <row r="738" spans="27:28" ht="13.5" hidden="1">
      <c r="AA738" s="177" t="e">
        <f>+ごみ処理概要!#REF!</f>
        <v>#REF!</v>
      </c>
      <c r="AB738" s="36">
        <v>738</v>
      </c>
    </row>
    <row r="739" spans="27:28" ht="13.5" hidden="1">
      <c r="AA739" s="177" t="e">
        <f>+ごみ処理概要!#REF!</f>
        <v>#REF!</v>
      </c>
      <c r="AB739" s="36">
        <v>739</v>
      </c>
    </row>
    <row r="740" spans="27:28" ht="13.5" hidden="1">
      <c r="AA740" s="177" t="e">
        <f>+ごみ処理概要!#REF!</f>
        <v>#REF!</v>
      </c>
      <c r="AB740" s="36">
        <v>740</v>
      </c>
    </row>
    <row r="741" spans="27:28" ht="13.5" hidden="1">
      <c r="AA741" s="177" t="e">
        <f>+ごみ処理概要!#REF!</f>
        <v>#REF!</v>
      </c>
      <c r="AB741" s="36">
        <v>741</v>
      </c>
    </row>
    <row r="742" spans="27:28" ht="13.5" hidden="1">
      <c r="AA742" s="177" t="e">
        <f>+ごみ処理概要!#REF!</f>
        <v>#REF!</v>
      </c>
      <c r="AB742" s="36">
        <v>742</v>
      </c>
    </row>
    <row r="743" spans="27:28" ht="13.5" hidden="1">
      <c r="AA743" s="177" t="e">
        <f>+ごみ処理概要!#REF!</f>
        <v>#REF!</v>
      </c>
      <c r="AB743" s="36">
        <v>743</v>
      </c>
    </row>
    <row r="744" spans="27:28" ht="13.5" hidden="1">
      <c r="AA744" s="177" t="e">
        <f>+ごみ処理概要!#REF!</f>
        <v>#REF!</v>
      </c>
      <c r="AB744" s="36">
        <v>744</v>
      </c>
    </row>
    <row r="745" spans="27:28" ht="13.5" hidden="1">
      <c r="AA745" s="177" t="e">
        <f>+ごみ処理概要!#REF!</f>
        <v>#REF!</v>
      </c>
      <c r="AB745" s="36">
        <v>745</v>
      </c>
    </row>
    <row r="746" spans="27:28" ht="13.5" hidden="1">
      <c r="AA746" s="177" t="e">
        <f>+ごみ処理概要!#REF!</f>
        <v>#REF!</v>
      </c>
      <c r="AB746" s="36">
        <v>746</v>
      </c>
    </row>
    <row r="747" spans="27:28" ht="13.5" hidden="1">
      <c r="AA747" s="177" t="e">
        <f>+ごみ処理概要!#REF!</f>
        <v>#REF!</v>
      </c>
      <c r="AB747" s="36">
        <v>747</v>
      </c>
    </row>
    <row r="748" spans="27:28" ht="13.5" hidden="1">
      <c r="AA748" s="177" t="e">
        <f>+ごみ処理概要!#REF!</f>
        <v>#REF!</v>
      </c>
      <c r="AB748" s="36">
        <v>748</v>
      </c>
    </row>
    <row r="749" spans="27:28" ht="13.5" hidden="1">
      <c r="AA749" s="177" t="e">
        <f>+ごみ処理概要!#REF!</f>
        <v>#REF!</v>
      </c>
      <c r="AB749" s="36">
        <v>749</v>
      </c>
    </row>
    <row r="750" spans="27:28" ht="13.5" hidden="1">
      <c r="AA750" s="177" t="e">
        <f>+ごみ処理概要!#REF!</f>
        <v>#REF!</v>
      </c>
      <c r="AB750" s="36">
        <v>750</v>
      </c>
    </row>
    <row r="751" spans="27:28" ht="13.5" hidden="1">
      <c r="AA751" s="177" t="e">
        <f>+ごみ処理概要!#REF!</f>
        <v>#REF!</v>
      </c>
      <c r="AB751" s="36">
        <v>751</v>
      </c>
    </row>
    <row r="752" spans="27:28" ht="13.5" hidden="1">
      <c r="AA752" s="177" t="e">
        <f>+ごみ処理概要!#REF!</f>
        <v>#REF!</v>
      </c>
      <c r="AB752" s="36">
        <v>752</v>
      </c>
    </row>
    <row r="753" spans="27:28" ht="13.5" hidden="1">
      <c r="AA753" s="177" t="e">
        <f>+ごみ処理概要!#REF!</f>
        <v>#REF!</v>
      </c>
      <c r="AB753" s="36">
        <v>753</v>
      </c>
    </row>
    <row r="754" spans="27:28" ht="13.5" hidden="1">
      <c r="AA754" s="177" t="e">
        <f>+ごみ処理概要!#REF!</f>
        <v>#REF!</v>
      </c>
      <c r="AB754" s="36">
        <v>754</v>
      </c>
    </row>
    <row r="755" spans="27:28" ht="13.5" hidden="1">
      <c r="AA755" s="177" t="e">
        <f>+ごみ処理概要!#REF!</f>
        <v>#REF!</v>
      </c>
      <c r="AB755" s="36">
        <v>755</v>
      </c>
    </row>
    <row r="756" spans="27:28" ht="13.5" hidden="1">
      <c r="AA756" s="177" t="e">
        <f>+ごみ処理概要!#REF!</f>
        <v>#REF!</v>
      </c>
      <c r="AB756" s="36">
        <v>756</v>
      </c>
    </row>
    <row r="757" spans="27:28" ht="13.5" hidden="1">
      <c r="AA757" s="177" t="e">
        <f>+ごみ処理概要!#REF!</f>
        <v>#REF!</v>
      </c>
      <c r="AB757" s="36">
        <v>757</v>
      </c>
    </row>
    <row r="758" spans="27:28" ht="13.5" hidden="1">
      <c r="AA758" s="177" t="e">
        <f>+ごみ処理概要!#REF!</f>
        <v>#REF!</v>
      </c>
      <c r="AB758" s="36">
        <v>758</v>
      </c>
    </row>
    <row r="759" spans="27:28" ht="13.5" hidden="1">
      <c r="AA759" s="177" t="e">
        <f>+ごみ処理概要!#REF!</f>
        <v>#REF!</v>
      </c>
      <c r="AB759" s="36">
        <v>759</v>
      </c>
    </row>
    <row r="760" spans="27:28" ht="13.5" hidden="1">
      <c r="AA760" s="177" t="e">
        <f>+ごみ処理概要!#REF!</f>
        <v>#REF!</v>
      </c>
      <c r="AB760" s="36">
        <v>760</v>
      </c>
    </row>
    <row r="761" spans="27:28" ht="13.5" hidden="1">
      <c r="AA761" s="177" t="e">
        <f>+ごみ処理概要!#REF!</f>
        <v>#REF!</v>
      </c>
      <c r="AB761" s="36">
        <v>761</v>
      </c>
    </row>
    <row r="762" spans="27:28" ht="13.5" hidden="1">
      <c r="AA762" s="177" t="e">
        <f>+ごみ処理概要!#REF!</f>
        <v>#REF!</v>
      </c>
      <c r="AB762" s="36">
        <v>762</v>
      </c>
    </row>
    <row r="763" spans="27:28" ht="13.5" hidden="1">
      <c r="AA763" s="177" t="e">
        <f>+ごみ処理概要!#REF!</f>
        <v>#REF!</v>
      </c>
      <c r="AB763" s="36">
        <v>763</v>
      </c>
    </row>
    <row r="764" spans="27:28" ht="13.5" hidden="1">
      <c r="AA764" s="177" t="e">
        <f>+ごみ処理概要!#REF!</f>
        <v>#REF!</v>
      </c>
      <c r="AB764" s="36">
        <v>764</v>
      </c>
    </row>
    <row r="765" spans="27:28" ht="13.5" hidden="1">
      <c r="AA765" s="177" t="e">
        <f>+ごみ処理概要!#REF!</f>
        <v>#REF!</v>
      </c>
      <c r="AB765" s="36">
        <v>765</v>
      </c>
    </row>
    <row r="766" spans="27:28" ht="13.5" hidden="1">
      <c r="AA766" s="177" t="e">
        <f>+ごみ処理概要!#REF!</f>
        <v>#REF!</v>
      </c>
      <c r="AB766" s="36">
        <v>766</v>
      </c>
    </row>
    <row r="767" spans="27:28" ht="13.5" hidden="1">
      <c r="AA767" s="177" t="e">
        <f>+ごみ処理概要!#REF!</f>
        <v>#REF!</v>
      </c>
      <c r="AB767" s="36">
        <v>767</v>
      </c>
    </row>
    <row r="768" spans="27:28" ht="13.5" hidden="1">
      <c r="AA768" s="177" t="e">
        <f>+ごみ処理概要!#REF!</f>
        <v>#REF!</v>
      </c>
      <c r="AB768" s="36">
        <v>768</v>
      </c>
    </row>
    <row r="769" spans="27:28" ht="13.5" hidden="1">
      <c r="AA769" s="177" t="e">
        <f>+ごみ処理概要!#REF!</f>
        <v>#REF!</v>
      </c>
      <c r="AB769" s="36">
        <v>769</v>
      </c>
    </row>
    <row r="770" spans="27:28" ht="13.5" hidden="1">
      <c r="AA770" s="177" t="e">
        <f>+ごみ処理概要!#REF!</f>
        <v>#REF!</v>
      </c>
      <c r="AB770" s="36">
        <v>770</v>
      </c>
    </row>
    <row r="771" spans="27:28" ht="13.5" hidden="1">
      <c r="AA771" s="177" t="e">
        <f>+ごみ処理概要!#REF!</f>
        <v>#REF!</v>
      </c>
      <c r="AB771" s="36">
        <v>771</v>
      </c>
    </row>
    <row r="772" spans="27:28" ht="13.5" hidden="1">
      <c r="AA772" s="177" t="e">
        <f>+ごみ処理概要!#REF!</f>
        <v>#REF!</v>
      </c>
      <c r="AB772" s="36">
        <v>772</v>
      </c>
    </row>
    <row r="773" spans="27:28" ht="13.5" hidden="1">
      <c r="AA773" s="177" t="e">
        <f>+ごみ処理概要!#REF!</f>
        <v>#REF!</v>
      </c>
      <c r="AB773" s="36">
        <v>773</v>
      </c>
    </row>
    <row r="774" spans="27:28" ht="13.5" hidden="1">
      <c r="AA774" s="177" t="e">
        <f>+ごみ処理概要!#REF!</f>
        <v>#REF!</v>
      </c>
      <c r="AB774" s="36">
        <v>774</v>
      </c>
    </row>
    <row r="775" spans="27:28" ht="13.5" hidden="1">
      <c r="AA775" s="177" t="e">
        <f>+ごみ処理概要!#REF!</f>
        <v>#REF!</v>
      </c>
      <c r="AB775" s="36">
        <v>775</v>
      </c>
    </row>
    <row r="776" spans="27:28" ht="13.5" hidden="1">
      <c r="AA776" s="177" t="e">
        <f>+ごみ処理概要!#REF!</f>
        <v>#REF!</v>
      </c>
      <c r="AB776" s="36">
        <v>776</v>
      </c>
    </row>
    <row r="777" spans="27:28" ht="13.5" hidden="1">
      <c r="AA777" s="177" t="e">
        <f>+ごみ処理概要!#REF!</f>
        <v>#REF!</v>
      </c>
      <c r="AB777" s="36">
        <v>777</v>
      </c>
    </row>
    <row r="778" spans="27:28" ht="13.5" hidden="1">
      <c r="AA778" s="177" t="e">
        <f>+ごみ処理概要!#REF!</f>
        <v>#REF!</v>
      </c>
      <c r="AB778" s="36">
        <v>778</v>
      </c>
    </row>
    <row r="779" spans="27:28" ht="13.5" hidden="1">
      <c r="AA779" s="177" t="e">
        <f>+ごみ処理概要!#REF!</f>
        <v>#REF!</v>
      </c>
      <c r="AB779" s="36">
        <v>779</v>
      </c>
    </row>
    <row r="780" spans="27:28" ht="13.5" hidden="1">
      <c r="AA780" s="177" t="e">
        <f>+ごみ処理概要!#REF!</f>
        <v>#REF!</v>
      </c>
      <c r="AB780" s="36">
        <v>780</v>
      </c>
    </row>
    <row r="781" spans="27:28" ht="13.5" hidden="1">
      <c r="AA781" s="177" t="e">
        <f>+ごみ処理概要!#REF!</f>
        <v>#REF!</v>
      </c>
      <c r="AB781" s="36">
        <v>781</v>
      </c>
    </row>
    <row r="782" spans="27:28" ht="13.5" hidden="1">
      <c r="AA782" s="177" t="e">
        <f>+ごみ処理概要!#REF!</f>
        <v>#REF!</v>
      </c>
      <c r="AB782" s="36">
        <v>782</v>
      </c>
    </row>
    <row r="783" spans="27:28" ht="13.5" hidden="1">
      <c r="AA783" s="177" t="e">
        <f>+ごみ処理概要!#REF!</f>
        <v>#REF!</v>
      </c>
      <c r="AB783" s="36">
        <v>783</v>
      </c>
    </row>
    <row r="784" spans="27:28" ht="13.5" hidden="1">
      <c r="AA784" s="177" t="e">
        <f>+ごみ処理概要!#REF!</f>
        <v>#REF!</v>
      </c>
      <c r="AB784" s="36">
        <v>784</v>
      </c>
    </row>
    <row r="785" spans="27:28" ht="13.5" hidden="1">
      <c r="AA785" s="177" t="e">
        <f>+ごみ処理概要!#REF!</f>
        <v>#REF!</v>
      </c>
      <c r="AB785" s="36">
        <v>785</v>
      </c>
    </row>
    <row r="786" spans="27:28" ht="13.5" hidden="1">
      <c r="AA786" s="177" t="e">
        <f>+ごみ処理概要!#REF!</f>
        <v>#REF!</v>
      </c>
      <c r="AB786" s="36">
        <v>786</v>
      </c>
    </row>
    <row r="787" spans="27:28" ht="13.5" hidden="1">
      <c r="AA787" s="177" t="e">
        <f>+ごみ処理概要!#REF!</f>
        <v>#REF!</v>
      </c>
      <c r="AB787" s="36">
        <v>787</v>
      </c>
    </row>
    <row r="788" spans="27:28" ht="13.5" hidden="1">
      <c r="AA788" s="177" t="e">
        <f>+ごみ処理概要!#REF!</f>
        <v>#REF!</v>
      </c>
      <c r="AB788" s="36">
        <v>788</v>
      </c>
    </row>
    <row r="789" spans="27:28" ht="13.5" hidden="1">
      <c r="AA789" s="177" t="e">
        <f>+ごみ処理概要!#REF!</f>
        <v>#REF!</v>
      </c>
      <c r="AB789" s="36">
        <v>789</v>
      </c>
    </row>
    <row r="790" spans="27:28" ht="13.5" hidden="1">
      <c r="AA790" s="177" t="e">
        <f>+ごみ処理概要!#REF!</f>
        <v>#REF!</v>
      </c>
      <c r="AB790" s="36">
        <v>790</v>
      </c>
    </row>
    <row r="791" spans="27:28" ht="13.5" hidden="1">
      <c r="AA791" s="177" t="e">
        <f>+ごみ処理概要!#REF!</f>
        <v>#REF!</v>
      </c>
      <c r="AB791" s="36">
        <v>791</v>
      </c>
    </row>
    <row r="792" spans="27:28" ht="13.5" hidden="1">
      <c r="AA792" s="177" t="e">
        <f>+ごみ処理概要!#REF!</f>
        <v>#REF!</v>
      </c>
      <c r="AB792" s="36">
        <v>792</v>
      </c>
    </row>
    <row r="793" spans="27:28" ht="13.5" hidden="1">
      <c r="AA793" s="177" t="e">
        <f>+ごみ処理概要!#REF!</f>
        <v>#REF!</v>
      </c>
      <c r="AB793" s="36">
        <v>793</v>
      </c>
    </row>
    <row r="794" spans="27:28" ht="13.5" hidden="1">
      <c r="AA794" s="177" t="e">
        <f>+ごみ処理概要!#REF!</f>
        <v>#REF!</v>
      </c>
      <c r="AB794" s="36">
        <v>794</v>
      </c>
    </row>
    <row r="795" spans="27:28" ht="13.5" hidden="1">
      <c r="AA795" s="177" t="e">
        <f>+ごみ処理概要!#REF!</f>
        <v>#REF!</v>
      </c>
      <c r="AB795" s="36">
        <v>795</v>
      </c>
    </row>
    <row r="796" spans="27:28" ht="13.5" hidden="1">
      <c r="AA796" s="177" t="e">
        <f>+ごみ処理概要!#REF!</f>
        <v>#REF!</v>
      </c>
      <c r="AB796" s="36">
        <v>796</v>
      </c>
    </row>
    <row r="797" spans="27:28" ht="13.5" hidden="1">
      <c r="AA797" s="177" t="e">
        <f>+ごみ処理概要!#REF!</f>
        <v>#REF!</v>
      </c>
      <c r="AB797" s="36">
        <v>797</v>
      </c>
    </row>
    <row r="798" spans="27:28" ht="13.5" hidden="1">
      <c r="AA798" s="177" t="e">
        <f>+ごみ処理概要!#REF!</f>
        <v>#REF!</v>
      </c>
      <c r="AB798" s="36">
        <v>798</v>
      </c>
    </row>
    <row r="799" spans="27:28" ht="13.5" hidden="1">
      <c r="AA799" s="177" t="e">
        <f>+ごみ処理概要!#REF!</f>
        <v>#REF!</v>
      </c>
      <c r="AB799" s="36">
        <v>799</v>
      </c>
    </row>
    <row r="800" spans="27:28" ht="13.5" hidden="1">
      <c r="AA800" s="177" t="e">
        <f>+ごみ処理概要!#REF!</f>
        <v>#REF!</v>
      </c>
      <c r="AB800" s="36">
        <v>800</v>
      </c>
    </row>
    <row r="801" spans="27:28" ht="13.5" hidden="1">
      <c r="AA801" s="177" t="e">
        <f>+ごみ処理概要!#REF!</f>
        <v>#REF!</v>
      </c>
      <c r="AB801" s="36">
        <v>801</v>
      </c>
    </row>
    <row r="802" spans="27:28" ht="13.5" hidden="1">
      <c r="AA802" s="177" t="e">
        <f>+ごみ処理概要!#REF!</f>
        <v>#REF!</v>
      </c>
      <c r="AB802" s="36">
        <v>802</v>
      </c>
    </row>
    <row r="803" spans="27:28" ht="13.5" hidden="1">
      <c r="AA803" s="177" t="e">
        <f>+ごみ処理概要!#REF!</f>
        <v>#REF!</v>
      </c>
      <c r="AB803" s="36">
        <v>803</v>
      </c>
    </row>
    <row r="804" spans="27:28" ht="13.5" hidden="1">
      <c r="AA804" s="177" t="e">
        <f>+ごみ処理概要!#REF!</f>
        <v>#REF!</v>
      </c>
      <c r="AB804" s="36">
        <v>804</v>
      </c>
    </row>
    <row r="805" spans="27:28" ht="13.5" hidden="1">
      <c r="AA805" s="177" t="e">
        <f>+ごみ処理概要!#REF!</f>
        <v>#REF!</v>
      </c>
      <c r="AB805" s="36">
        <v>805</v>
      </c>
    </row>
    <row r="806" spans="27:28" ht="13.5" hidden="1">
      <c r="AA806" s="177" t="e">
        <f>+ごみ処理概要!#REF!</f>
        <v>#REF!</v>
      </c>
      <c r="AB806" s="36">
        <v>806</v>
      </c>
    </row>
    <row r="807" spans="27:28" ht="13.5" hidden="1">
      <c r="AA807" s="177" t="e">
        <f>+ごみ処理概要!#REF!</f>
        <v>#REF!</v>
      </c>
      <c r="AB807" s="36">
        <v>807</v>
      </c>
    </row>
    <row r="808" spans="27:28" ht="13.5" hidden="1">
      <c r="AA808" s="177" t="e">
        <f>+ごみ処理概要!#REF!</f>
        <v>#REF!</v>
      </c>
      <c r="AB808" s="36">
        <v>808</v>
      </c>
    </row>
    <row r="809" spans="27:28" ht="13.5" hidden="1">
      <c r="AA809" s="177" t="e">
        <f>+ごみ処理概要!#REF!</f>
        <v>#REF!</v>
      </c>
      <c r="AB809" s="36">
        <v>809</v>
      </c>
    </row>
    <row r="810" spans="27:28" ht="13.5" hidden="1">
      <c r="AA810" s="177" t="e">
        <f>+ごみ処理概要!#REF!</f>
        <v>#REF!</v>
      </c>
      <c r="AB810" s="36">
        <v>810</v>
      </c>
    </row>
    <row r="811" spans="27:28" ht="13.5" hidden="1">
      <c r="AA811" s="177" t="e">
        <f>+ごみ処理概要!#REF!</f>
        <v>#REF!</v>
      </c>
      <c r="AB811" s="36">
        <v>811</v>
      </c>
    </row>
    <row r="812" spans="27:28" ht="13.5" hidden="1">
      <c r="AA812" s="177" t="e">
        <f>+ごみ処理概要!#REF!</f>
        <v>#REF!</v>
      </c>
      <c r="AB812" s="36">
        <v>812</v>
      </c>
    </row>
    <row r="813" spans="27:28" ht="13.5" hidden="1">
      <c r="AA813" s="177" t="e">
        <f>+ごみ処理概要!#REF!</f>
        <v>#REF!</v>
      </c>
      <c r="AB813" s="36">
        <v>813</v>
      </c>
    </row>
    <row r="814" spans="27:28" ht="13.5" hidden="1">
      <c r="AA814" s="177" t="e">
        <f>+ごみ処理概要!#REF!</f>
        <v>#REF!</v>
      </c>
      <c r="AB814" s="36">
        <v>814</v>
      </c>
    </row>
    <row r="815" spans="27:28" ht="13.5" hidden="1">
      <c r="AA815" s="177" t="e">
        <f>+ごみ処理概要!#REF!</f>
        <v>#REF!</v>
      </c>
      <c r="AB815" s="36">
        <v>815</v>
      </c>
    </row>
    <row r="816" spans="27:28" ht="13.5" hidden="1">
      <c r="AA816" s="177" t="e">
        <f>+ごみ処理概要!#REF!</f>
        <v>#REF!</v>
      </c>
      <c r="AB816" s="36">
        <v>816</v>
      </c>
    </row>
    <row r="817" spans="27:28" ht="13.5" hidden="1">
      <c r="AA817" s="177" t="e">
        <f>+ごみ処理概要!#REF!</f>
        <v>#REF!</v>
      </c>
      <c r="AB817" s="36">
        <v>817</v>
      </c>
    </row>
    <row r="818" spans="27:28" ht="13.5" hidden="1">
      <c r="AA818" s="177" t="e">
        <f>+ごみ処理概要!#REF!</f>
        <v>#REF!</v>
      </c>
      <c r="AB818" s="36">
        <v>818</v>
      </c>
    </row>
    <row r="819" spans="27:28" ht="13.5" hidden="1">
      <c r="AA819" s="177" t="e">
        <f>+ごみ処理概要!#REF!</f>
        <v>#REF!</v>
      </c>
      <c r="AB819" s="36">
        <v>819</v>
      </c>
    </row>
    <row r="820" spans="27:28" ht="13.5" hidden="1">
      <c r="AA820" s="177" t="e">
        <f>+ごみ処理概要!#REF!</f>
        <v>#REF!</v>
      </c>
      <c r="AB820" s="36">
        <v>820</v>
      </c>
    </row>
    <row r="821" spans="27:28" ht="13.5" hidden="1">
      <c r="AA821" s="177" t="e">
        <f>+ごみ処理概要!#REF!</f>
        <v>#REF!</v>
      </c>
      <c r="AB821" s="36">
        <v>821</v>
      </c>
    </row>
    <row r="822" spans="27:28" ht="13.5" hidden="1">
      <c r="AA822" s="177" t="e">
        <f>+ごみ処理概要!#REF!</f>
        <v>#REF!</v>
      </c>
      <c r="AB822" s="36">
        <v>822</v>
      </c>
    </row>
    <row r="823" spans="27:28" ht="13.5" hidden="1">
      <c r="AA823" s="177" t="e">
        <f>+ごみ処理概要!#REF!</f>
        <v>#REF!</v>
      </c>
      <c r="AB823" s="36">
        <v>823</v>
      </c>
    </row>
    <row r="824" spans="27:28" ht="13.5" hidden="1">
      <c r="AA824" s="177" t="e">
        <f>+ごみ処理概要!#REF!</f>
        <v>#REF!</v>
      </c>
      <c r="AB824" s="36">
        <v>824</v>
      </c>
    </row>
    <row r="825" spans="27:28" ht="13.5" hidden="1">
      <c r="AA825" s="177" t="e">
        <f>+ごみ処理概要!#REF!</f>
        <v>#REF!</v>
      </c>
      <c r="AB825" s="36">
        <v>825</v>
      </c>
    </row>
    <row r="826" spans="27:28" ht="13.5" hidden="1">
      <c r="AA826" s="177" t="e">
        <f>+ごみ処理概要!#REF!</f>
        <v>#REF!</v>
      </c>
      <c r="AB826" s="36">
        <v>826</v>
      </c>
    </row>
    <row r="827" spans="27:28" ht="13.5" hidden="1">
      <c r="AA827" s="177" t="e">
        <f>+ごみ処理概要!#REF!</f>
        <v>#REF!</v>
      </c>
      <c r="AB827" s="36">
        <v>827</v>
      </c>
    </row>
    <row r="828" spans="27:28" ht="13.5" hidden="1">
      <c r="AA828" s="177" t="e">
        <f>+ごみ処理概要!#REF!</f>
        <v>#REF!</v>
      </c>
      <c r="AB828" s="36">
        <v>828</v>
      </c>
    </row>
    <row r="829" spans="27:28" ht="13.5" hidden="1">
      <c r="AA829" s="177" t="e">
        <f>+ごみ処理概要!#REF!</f>
        <v>#REF!</v>
      </c>
      <c r="AB829" s="36">
        <v>829</v>
      </c>
    </row>
    <row r="830" spans="27:28" ht="13.5" hidden="1">
      <c r="AA830" s="177" t="e">
        <f>+ごみ処理概要!#REF!</f>
        <v>#REF!</v>
      </c>
      <c r="AB830" s="36">
        <v>830</v>
      </c>
    </row>
    <row r="831" spans="27:28" ht="13.5" hidden="1">
      <c r="AA831" s="177" t="e">
        <f>+ごみ処理概要!#REF!</f>
        <v>#REF!</v>
      </c>
      <c r="AB831" s="36">
        <v>831</v>
      </c>
    </row>
    <row r="832" spans="27:28" ht="13.5" hidden="1">
      <c r="AA832" s="177" t="e">
        <f>+ごみ処理概要!#REF!</f>
        <v>#REF!</v>
      </c>
      <c r="AB832" s="36">
        <v>832</v>
      </c>
    </row>
    <row r="833" spans="27:28" ht="13.5" hidden="1">
      <c r="AA833" s="177" t="e">
        <f>+ごみ処理概要!#REF!</f>
        <v>#REF!</v>
      </c>
      <c r="AB833" s="36">
        <v>833</v>
      </c>
    </row>
    <row r="834" spans="27:28" ht="13.5" hidden="1">
      <c r="AA834" s="177" t="e">
        <f>+ごみ処理概要!#REF!</f>
        <v>#REF!</v>
      </c>
      <c r="AB834" s="36">
        <v>834</v>
      </c>
    </row>
    <row r="835" spans="27:28" ht="13.5" hidden="1">
      <c r="AA835" s="177" t="e">
        <f>+ごみ処理概要!#REF!</f>
        <v>#REF!</v>
      </c>
      <c r="AB835" s="36">
        <v>835</v>
      </c>
    </row>
    <row r="836" spans="27:28" ht="13.5" hidden="1">
      <c r="AA836" s="177" t="e">
        <f>+ごみ処理概要!#REF!</f>
        <v>#REF!</v>
      </c>
      <c r="AB836" s="36">
        <v>836</v>
      </c>
    </row>
    <row r="837" spans="27:28" ht="13.5" hidden="1">
      <c r="AA837" s="177" t="e">
        <f>+ごみ処理概要!#REF!</f>
        <v>#REF!</v>
      </c>
      <c r="AB837" s="36">
        <v>837</v>
      </c>
    </row>
    <row r="838" spans="27:28" ht="13.5" hidden="1">
      <c r="AA838" s="177" t="e">
        <f>+ごみ処理概要!#REF!</f>
        <v>#REF!</v>
      </c>
      <c r="AB838" s="36">
        <v>838</v>
      </c>
    </row>
    <row r="839" spans="27:28" ht="13.5" hidden="1">
      <c r="AA839" s="177" t="e">
        <f>+ごみ処理概要!#REF!</f>
        <v>#REF!</v>
      </c>
      <c r="AB839" s="36">
        <v>839</v>
      </c>
    </row>
    <row r="840" spans="27:28" ht="13.5" hidden="1">
      <c r="AA840" s="177" t="e">
        <f>+ごみ処理概要!#REF!</f>
        <v>#REF!</v>
      </c>
      <c r="AB840" s="36">
        <v>840</v>
      </c>
    </row>
    <row r="841" spans="27:28" ht="13.5" hidden="1">
      <c r="AA841" s="177" t="e">
        <f>+ごみ処理概要!#REF!</f>
        <v>#REF!</v>
      </c>
      <c r="AB841" s="36">
        <v>841</v>
      </c>
    </row>
    <row r="842" spans="27:28" ht="13.5" hidden="1">
      <c r="AA842" s="177" t="e">
        <f>+ごみ処理概要!#REF!</f>
        <v>#REF!</v>
      </c>
      <c r="AB842" s="36">
        <v>842</v>
      </c>
    </row>
    <row r="843" spans="27:28" ht="13.5" hidden="1">
      <c r="AA843" s="177" t="e">
        <f>+ごみ処理概要!#REF!</f>
        <v>#REF!</v>
      </c>
      <c r="AB843" s="36">
        <v>843</v>
      </c>
    </row>
    <row r="844" spans="27:28" ht="13.5" hidden="1">
      <c r="AA844" s="177" t="e">
        <f>+ごみ処理概要!#REF!</f>
        <v>#REF!</v>
      </c>
      <c r="AB844" s="36">
        <v>844</v>
      </c>
    </row>
    <row r="845" spans="27:28" ht="13.5" hidden="1">
      <c r="AA845" s="177" t="e">
        <f>+ごみ処理概要!#REF!</f>
        <v>#REF!</v>
      </c>
      <c r="AB845" s="36">
        <v>845</v>
      </c>
    </row>
    <row r="846" spans="27:28" ht="13.5" hidden="1">
      <c r="AA846" s="177" t="e">
        <f>+ごみ処理概要!#REF!</f>
        <v>#REF!</v>
      </c>
      <c r="AB846" s="36">
        <v>846</v>
      </c>
    </row>
    <row r="847" spans="27:28" ht="13.5" hidden="1">
      <c r="AA847" s="177" t="e">
        <f>+ごみ処理概要!#REF!</f>
        <v>#REF!</v>
      </c>
      <c r="AB847" s="36">
        <v>847</v>
      </c>
    </row>
    <row r="848" spans="27:28" ht="13.5" hidden="1">
      <c r="AA848" s="177" t="e">
        <f>+ごみ処理概要!#REF!</f>
        <v>#REF!</v>
      </c>
      <c r="AB848" s="36">
        <v>848</v>
      </c>
    </row>
    <row r="849" spans="27:28" ht="13.5" hidden="1">
      <c r="AA849" s="177" t="e">
        <f>+ごみ処理概要!#REF!</f>
        <v>#REF!</v>
      </c>
      <c r="AB849" s="36">
        <v>849</v>
      </c>
    </row>
    <row r="850" spans="27:28" ht="13.5" hidden="1">
      <c r="AA850" s="177" t="e">
        <f>+ごみ処理概要!#REF!</f>
        <v>#REF!</v>
      </c>
      <c r="AB850" s="36">
        <v>850</v>
      </c>
    </row>
    <row r="851" spans="27:28" ht="13.5" hidden="1">
      <c r="AA851" s="177" t="e">
        <f>+ごみ処理概要!#REF!</f>
        <v>#REF!</v>
      </c>
      <c r="AB851" s="36">
        <v>851</v>
      </c>
    </row>
    <row r="852" spans="27:28" ht="13.5" hidden="1">
      <c r="AA852" s="177" t="e">
        <f>+ごみ処理概要!#REF!</f>
        <v>#REF!</v>
      </c>
      <c r="AB852" s="36">
        <v>852</v>
      </c>
    </row>
    <row r="853" spans="27:28" ht="13.5" hidden="1">
      <c r="AA853" s="177" t="e">
        <f>+ごみ処理概要!#REF!</f>
        <v>#REF!</v>
      </c>
      <c r="AB853" s="36">
        <v>853</v>
      </c>
    </row>
    <row r="854" spans="27:28" ht="13.5" hidden="1">
      <c r="AA854" s="177" t="e">
        <f>+ごみ処理概要!#REF!</f>
        <v>#REF!</v>
      </c>
      <c r="AB854" s="36">
        <v>854</v>
      </c>
    </row>
    <row r="855" spans="27:28" ht="13.5" hidden="1">
      <c r="AA855" s="177" t="e">
        <f>+ごみ処理概要!#REF!</f>
        <v>#REF!</v>
      </c>
      <c r="AB855" s="36">
        <v>855</v>
      </c>
    </row>
    <row r="856" spans="27:28" ht="13.5" hidden="1">
      <c r="AA856" s="177" t="e">
        <f>+ごみ処理概要!#REF!</f>
        <v>#REF!</v>
      </c>
      <c r="AB856" s="36">
        <v>856</v>
      </c>
    </row>
    <row r="857" spans="27:28" ht="13.5" hidden="1">
      <c r="AA857" s="177" t="e">
        <f>+ごみ処理概要!#REF!</f>
        <v>#REF!</v>
      </c>
      <c r="AB857" s="36">
        <v>857</v>
      </c>
    </row>
    <row r="858" spans="27:28" ht="13.5" hidden="1">
      <c r="AA858" s="177" t="e">
        <f>+ごみ処理概要!#REF!</f>
        <v>#REF!</v>
      </c>
      <c r="AB858" s="36">
        <v>858</v>
      </c>
    </row>
    <row r="859" spans="27:28" ht="13.5" hidden="1">
      <c r="AA859" s="177" t="e">
        <f>+ごみ処理概要!#REF!</f>
        <v>#REF!</v>
      </c>
      <c r="AB859" s="36">
        <v>859</v>
      </c>
    </row>
    <row r="860" spans="27:28" ht="13.5" hidden="1">
      <c r="AA860" s="177" t="e">
        <f>+ごみ処理概要!#REF!</f>
        <v>#REF!</v>
      </c>
      <c r="AB860" s="36">
        <v>860</v>
      </c>
    </row>
    <row r="861" spans="27:28" ht="13.5" hidden="1">
      <c r="AA861" s="177" t="e">
        <f>+ごみ処理概要!#REF!</f>
        <v>#REF!</v>
      </c>
      <c r="AB861" s="36">
        <v>861</v>
      </c>
    </row>
    <row r="862" spans="27:28" ht="13.5" hidden="1">
      <c r="AA862" s="177" t="e">
        <f>+ごみ処理概要!#REF!</f>
        <v>#REF!</v>
      </c>
      <c r="AB862" s="36">
        <v>862</v>
      </c>
    </row>
    <row r="863" spans="27:28" ht="13.5" hidden="1">
      <c r="AA863" s="177" t="e">
        <f>+ごみ処理概要!#REF!</f>
        <v>#REF!</v>
      </c>
      <c r="AB863" s="36">
        <v>863</v>
      </c>
    </row>
    <row r="864" spans="27:28" ht="13.5" hidden="1">
      <c r="AA864" s="177" t="e">
        <f>+ごみ処理概要!#REF!</f>
        <v>#REF!</v>
      </c>
      <c r="AB864" s="36">
        <v>864</v>
      </c>
    </row>
    <row r="865" spans="27:28" ht="13.5" hidden="1">
      <c r="AA865" s="177" t="e">
        <f>+ごみ処理概要!#REF!</f>
        <v>#REF!</v>
      </c>
      <c r="AB865" s="36">
        <v>865</v>
      </c>
    </row>
    <row r="866" spans="27:28" ht="13.5" hidden="1">
      <c r="AA866" s="177" t="e">
        <f>+ごみ処理概要!#REF!</f>
        <v>#REF!</v>
      </c>
      <c r="AB866" s="36">
        <v>866</v>
      </c>
    </row>
    <row r="867" spans="27:28" ht="13.5" hidden="1">
      <c r="AA867" s="177" t="e">
        <f>+ごみ処理概要!#REF!</f>
        <v>#REF!</v>
      </c>
      <c r="AB867" s="36">
        <v>867</v>
      </c>
    </row>
    <row r="868" spans="27:28" ht="13.5" hidden="1">
      <c r="AA868" s="177" t="e">
        <f>+ごみ処理概要!#REF!</f>
        <v>#REF!</v>
      </c>
      <c r="AB868" s="36">
        <v>868</v>
      </c>
    </row>
    <row r="869" spans="27:28" ht="13.5" hidden="1">
      <c r="AA869" s="177" t="e">
        <f>+ごみ処理概要!#REF!</f>
        <v>#REF!</v>
      </c>
      <c r="AB869" s="36">
        <v>869</v>
      </c>
    </row>
    <row r="870" spans="27:28" ht="13.5" hidden="1">
      <c r="AA870" s="177" t="e">
        <f>+ごみ処理概要!#REF!</f>
        <v>#REF!</v>
      </c>
      <c r="AB870" s="36">
        <v>870</v>
      </c>
    </row>
    <row r="871" spans="27:28" ht="13.5" hidden="1">
      <c r="AA871" s="177" t="e">
        <f>+ごみ処理概要!#REF!</f>
        <v>#REF!</v>
      </c>
      <c r="AB871" s="36">
        <v>871</v>
      </c>
    </row>
    <row r="872" spans="27:28" ht="13.5" hidden="1">
      <c r="AA872" s="177" t="e">
        <f>+ごみ処理概要!#REF!</f>
        <v>#REF!</v>
      </c>
      <c r="AB872" s="36">
        <v>872</v>
      </c>
    </row>
    <row r="873" spans="27:28" ht="13.5" hidden="1">
      <c r="AA873" s="177" t="e">
        <f>+ごみ処理概要!#REF!</f>
        <v>#REF!</v>
      </c>
      <c r="AB873" s="36">
        <v>873</v>
      </c>
    </row>
    <row r="874" spans="27:28" ht="13.5" hidden="1">
      <c r="AA874" s="177" t="e">
        <f>+ごみ処理概要!#REF!</f>
        <v>#REF!</v>
      </c>
      <c r="AB874" s="36">
        <v>874</v>
      </c>
    </row>
    <row r="875" spans="27:28" ht="13.5" hidden="1">
      <c r="AA875" s="177" t="e">
        <f>+ごみ処理概要!#REF!</f>
        <v>#REF!</v>
      </c>
      <c r="AB875" s="36">
        <v>875</v>
      </c>
    </row>
    <row r="876" spans="27:28" ht="13.5" hidden="1">
      <c r="AA876" s="177" t="e">
        <f>+ごみ処理概要!#REF!</f>
        <v>#REF!</v>
      </c>
      <c r="AB876" s="36">
        <v>876</v>
      </c>
    </row>
    <row r="877" spans="27:28" ht="13.5" hidden="1">
      <c r="AA877" s="177" t="e">
        <f>+ごみ処理概要!#REF!</f>
        <v>#REF!</v>
      </c>
      <c r="AB877" s="36">
        <v>877</v>
      </c>
    </row>
    <row r="878" spans="27:28" ht="13.5" hidden="1">
      <c r="AA878" s="177" t="e">
        <f>+ごみ処理概要!#REF!</f>
        <v>#REF!</v>
      </c>
      <c r="AB878" s="36">
        <v>878</v>
      </c>
    </row>
    <row r="879" spans="27:28" ht="13.5" hidden="1">
      <c r="AA879" s="177" t="e">
        <f>+ごみ処理概要!#REF!</f>
        <v>#REF!</v>
      </c>
      <c r="AB879" s="36">
        <v>879</v>
      </c>
    </row>
    <row r="880" spans="27:28" ht="13.5" hidden="1">
      <c r="AA880" s="177" t="e">
        <f>+ごみ処理概要!#REF!</f>
        <v>#REF!</v>
      </c>
      <c r="AB880" s="36">
        <v>880</v>
      </c>
    </row>
    <row r="881" spans="27:28" ht="13.5" hidden="1">
      <c r="AA881" s="177" t="e">
        <f>+ごみ処理概要!#REF!</f>
        <v>#REF!</v>
      </c>
      <c r="AB881" s="36">
        <v>881</v>
      </c>
    </row>
    <row r="882" spans="27:28" ht="13.5" hidden="1">
      <c r="AA882" s="177" t="e">
        <f>+ごみ処理概要!#REF!</f>
        <v>#REF!</v>
      </c>
      <c r="AB882" s="36">
        <v>882</v>
      </c>
    </row>
    <row r="883" spans="27:28" ht="13.5" hidden="1">
      <c r="AA883" s="177" t="e">
        <f>+ごみ処理概要!#REF!</f>
        <v>#REF!</v>
      </c>
      <c r="AB883" s="36">
        <v>883</v>
      </c>
    </row>
    <row r="884" spans="27:28" ht="13.5" hidden="1">
      <c r="AA884" s="177" t="e">
        <f>+ごみ処理概要!#REF!</f>
        <v>#REF!</v>
      </c>
      <c r="AB884" s="36">
        <v>884</v>
      </c>
    </row>
    <row r="885" spans="27:28" ht="13.5" hidden="1">
      <c r="AA885" s="177" t="e">
        <f>+ごみ処理概要!#REF!</f>
        <v>#REF!</v>
      </c>
      <c r="AB885" s="36">
        <v>885</v>
      </c>
    </row>
    <row r="886" spans="27:28" ht="13.5" hidden="1">
      <c r="AA886" s="177" t="e">
        <f>+ごみ処理概要!#REF!</f>
        <v>#REF!</v>
      </c>
      <c r="AB886" s="36">
        <v>886</v>
      </c>
    </row>
    <row r="887" spans="27:28" ht="13.5" hidden="1">
      <c r="AA887" s="177" t="e">
        <f>+ごみ処理概要!#REF!</f>
        <v>#REF!</v>
      </c>
      <c r="AB887" s="36">
        <v>887</v>
      </c>
    </row>
    <row r="888" spans="27:28" ht="13.5" hidden="1">
      <c r="AA888" s="177" t="e">
        <f>+ごみ処理概要!#REF!</f>
        <v>#REF!</v>
      </c>
      <c r="AB888" s="36">
        <v>888</v>
      </c>
    </row>
    <row r="889" spans="27:28" ht="13.5" hidden="1">
      <c r="AA889" s="177" t="e">
        <f>+ごみ処理概要!#REF!</f>
        <v>#REF!</v>
      </c>
      <c r="AB889" s="36">
        <v>889</v>
      </c>
    </row>
    <row r="890" spans="27:28" ht="13.5" hidden="1">
      <c r="AA890" s="177" t="e">
        <f>+ごみ処理概要!#REF!</f>
        <v>#REF!</v>
      </c>
      <c r="AB890" s="36">
        <v>890</v>
      </c>
    </row>
    <row r="891" spans="27:28" ht="13.5" hidden="1">
      <c r="AA891" s="177" t="e">
        <f>+ごみ処理概要!#REF!</f>
        <v>#REF!</v>
      </c>
      <c r="AB891" s="36">
        <v>891</v>
      </c>
    </row>
    <row r="892" spans="27:28" ht="13.5" hidden="1">
      <c r="AA892" s="177" t="e">
        <f>+ごみ処理概要!#REF!</f>
        <v>#REF!</v>
      </c>
      <c r="AB892" s="36">
        <v>892</v>
      </c>
    </row>
    <row r="893" spans="27:28" ht="13.5" hidden="1">
      <c r="AA893" s="177" t="e">
        <f>+ごみ処理概要!#REF!</f>
        <v>#REF!</v>
      </c>
      <c r="AB893" s="36">
        <v>893</v>
      </c>
    </row>
    <row r="894" spans="27:28" ht="13.5" hidden="1">
      <c r="AA894" s="177" t="e">
        <f>+ごみ処理概要!#REF!</f>
        <v>#REF!</v>
      </c>
      <c r="AB894" s="36">
        <v>894</v>
      </c>
    </row>
    <row r="895" spans="27:28" ht="13.5" hidden="1">
      <c r="AA895" s="177" t="e">
        <f>+ごみ処理概要!#REF!</f>
        <v>#REF!</v>
      </c>
      <c r="AB895" s="36">
        <v>895</v>
      </c>
    </row>
    <row r="896" spans="27:28" ht="13.5" hidden="1">
      <c r="AA896" s="177" t="e">
        <f>+ごみ処理概要!#REF!</f>
        <v>#REF!</v>
      </c>
      <c r="AB896" s="36">
        <v>896</v>
      </c>
    </row>
    <row r="897" spans="27:28" ht="13.5" hidden="1">
      <c r="AA897" s="177" t="e">
        <f>+ごみ処理概要!#REF!</f>
        <v>#REF!</v>
      </c>
      <c r="AB897" s="36">
        <v>897</v>
      </c>
    </row>
    <row r="898" spans="27:28" ht="13.5" hidden="1">
      <c r="AA898" s="177" t="e">
        <f>+ごみ処理概要!#REF!</f>
        <v>#REF!</v>
      </c>
      <c r="AB898" s="36">
        <v>898</v>
      </c>
    </row>
    <row r="899" spans="27:28" ht="13.5" hidden="1">
      <c r="AA899" s="177" t="e">
        <f>+ごみ処理概要!#REF!</f>
        <v>#REF!</v>
      </c>
      <c r="AB899" s="36">
        <v>899</v>
      </c>
    </row>
    <row r="900" spans="27:28" ht="13.5" hidden="1">
      <c r="AA900" s="177" t="e">
        <f>+ごみ処理概要!#REF!</f>
        <v>#REF!</v>
      </c>
      <c r="AB900" s="36">
        <v>900</v>
      </c>
    </row>
    <row r="901" spans="27:28" ht="13.5" hidden="1">
      <c r="AA901" s="177" t="e">
        <f>+ごみ処理概要!#REF!</f>
        <v>#REF!</v>
      </c>
      <c r="AB901" s="36">
        <v>901</v>
      </c>
    </row>
    <row r="902" spans="27:28" ht="13.5" hidden="1">
      <c r="AA902" s="177" t="e">
        <f>+ごみ処理概要!#REF!</f>
        <v>#REF!</v>
      </c>
      <c r="AB902" s="36">
        <v>902</v>
      </c>
    </row>
    <row r="903" spans="27:28" ht="13.5" hidden="1">
      <c r="AA903" s="177" t="e">
        <f>+ごみ処理概要!#REF!</f>
        <v>#REF!</v>
      </c>
      <c r="AB903" s="36">
        <v>903</v>
      </c>
    </row>
    <row r="904" spans="27:28" ht="13.5" hidden="1">
      <c r="AA904" s="177" t="e">
        <f>+ごみ処理概要!#REF!</f>
        <v>#REF!</v>
      </c>
      <c r="AB904" s="36">
        <v>904</v>
      </c>
    </row>
    <row r="905" spans="27:28" ht="13.5" hidden="1">
      <c r="AA905" s="177" t="e">
        <f>+ごみ処理概要!#REF!</f>
        <v>#REF!</v>
      </c>
      <c r="AB905" s="36">
        <v>905</v>
      </c>
    </row>
    <row r="906" spans="27:28" ht="13.5" hidden="1">
      <c r="AA906" s="177" t="e">
        <f>+ごみ処理概要!#REF!</f>
        <v>#REF!</v>
      </c>
      <c r="AB906" s="36">
        <v>906</v>
      </c>
    </row>
    <row r="907" spans="27:28" ht="13.5" hidden="1">
      <c r="AA907" s="177" t="e">
        <f>+ごみ処理概要!#REF!</f>
        <v>#REF!</v>
      </c>
      <c r="AB907" s="36">
        <v>907</v>
      </c>
    </row>
    <row r="908" spans="27:28" ht="13.5" hidden="1">
      <c r="AA908" s="177" t="e">
        <f>+ごみ処理概要!#REF!</f>
        <v>#REF!</v>
      </c>
      <c r="AB908" s="36">
        <v>908</v>
      </c>
    </row>
    <row r="909" spans="27:28" ht="13.5" hidden="1">
      <c r="AA909" s="177" t="e">
        <f>+ごみ処理概要!#REF!</f>
        <v>#REF!</v>
      </c>
      <c r="AB909" s="36">
        <v>909</v>
      </c>
    </row>
    <row r="910" spans="27:28" ht="13.5" hidden="1">
      <c r="AA910" s="177" t="e">
        <f>+ごみ処理概要!#REF!</f>
        <v>#REF!</v>
      </c>
      <c r="AB910" s="36">
        <v>910</v>
      </c>
    </row>
    <row r="911" spans="27:28" ht="13.5" hidden="1">
      <c r="AA911" s="177" t="e">
        <f>+ごみ処理概要!#REF!</f>
        <v>#REF!</v>
      </c>
      <c r="AB911" s="36">
        <v>911</v>
      </c>
    </row>
    <row r="912" spans="27:28" ht="13.5" hidden="1">
      <c r="AA912" s="177" t="e">
        <f>+ごみ処理概要!#REF!</f>
        <v>#REF!</v>
      </c>
      <c r="AB912" s="36">
        <v>912</v>
      </c>
    </row>
    <row r="913" spans="27:28" ht="13.5" hidden="1">
      <c r="AA913" s="177" t="e">
        <f>+ごみ処理概要!#REF!</f>
        <v>#REF!</v>
      </c>
      <c r="AB913" s="36">
        <v>913</v>
      </c>
    </row>
    <row r="914" spans="27:28" ht="13.5" hidden="1">
      <c r="AA914" s="177" t="e">
        <f>+ごみ処理概要!#REF!</f>
        <v>#REF!</v>
      </c>
      <c r="AB914" s="36">
        <v>914</v>
      </c>
    </row>
    <row r="915" spans="27:28" ht="13.5" hidden="1">
      <c r="AA915" s="177" t="e">
        <f>+ごみ処理概要!#REF!</f>
        <v>#REF!</v>
      </c>
      <c r="AB915" s="36">
        <v>915</v>
      </c>
    </row>
    <row r="916" spans="27:28" ht="13.5" hidden="1">
      <c r="AA916" s="177" t="e">
        <f>+ごみ処理概要!#REF!</f>
        <v>#REF!</v>
      </c>
      <c r="AB916" s="36">
        <v>916</v>
      </c>
    </row>
    <row r="917" spans="27:28" ht="13.5" hidden="1">
      <c r="AA917" s="177" t="e">
        <f>+ごみ処理概要!#REF!</f>
        <v>#REF!</v>
      </c>
      <c r="AB917" s="36">
        <v>917</v>
      </c>
    </row>
    <row r="918" spans="27:28" ht="13.5" hidden="1">
      <c r="AA918" s="177" t="e">
        <f>+ごみ処理概要!#REF!</f>
        <v>#REF!</v>
      </c>
      <c r="AB918" s="36">
        <v>918</v>
      </c>
    </row>
    <row r="919" spans="27:28" ht="13.5" hidden="1">
      <c r="AA919" s="177" t="e">
        <f>+ごみ処理概要!#REF!</f>
        <v>#REF!</v>
      </c>
      <c r="AB919" s="36">
        <v>919</v>
      </c>
    </row>
    <row r="920" spans="27:28" ht="13.5" hidden="1">
      <c r="AA920" s="177" t="e">
        <f>+ごみ処理概要!#REF!</f>
        <v>#REF!</v>
      </c>
      <c r="AB920" s="36">
        <v>920</v>
      </c>
    </row>
    <row r="921" spans="27:28" ht="13.5" hidden="1">
      <c r="AA921" s="177" t="e">
        <f>+ごみ処理概要!#REF!</f>
        <v>#REF!</v>
      </c>
      <c r="AB921" s="36">
        <v>921</v>
      </c>
    </row>
    <row r="922" spans="27:28" ht="13.5" hidden="1">
      <c r="AA922" s="177" t="e">
        <f>+ごみ処理概要!#REF!</f>
        <v>#REF!</v>
      </c>
      <c r="AB922" s="36">
        <v>922</v>
      </c>
    </row>
    <row r="923" spans="27:28" ht="13.5" hidden="1">
      <c r="AA923" s="177" t="e">
        <f>+ごみ処理概要!#REF!</f>
        <v>#REF!</v>
      </c>
      <c r="AB923" s="36">
        <v>923</v>
      </c>
    </row>
    <row r="924" spans="27:28" ht="13.5" hidden="1">
      <c r="AA924" s="177" t="e">
        <f>+ごみ処理概要!#REF!</f>
        <v>#REF!</v>
      </c>
      <c r="AB924" s="36">
        <v>924</v>
      </c>
    </row>
    <row r="925" spans="27:28" ht="13.5" hidden="1">
      <c r="AA925" s="177" t="e">
        <f>+ごみ処理概要!#REF!</f>
        <v>#REF!</v>
      </c>
      <c r="AB925" s="36">
        <v>925</v>
      </c>
    </row>
    <row r="926" spans="27:28" ht="13.5" hidden="1">
      <c r="AA926" s="177" t="e">
        <f>+ごみ処理概要!#REF!</f>
        <v>#REF!</v>
      </c>
      <c r="AB926" s="36">
        <v>926</v>
      </c>
    </row>
    <row r="927" spans="27:28" ht="13.5" hidden="1">
      <c r="AA927" s="177" t="e">
        <f>+ごみ処理概要!#REF!</f>
        <v>#REF!</v>
      </c>
      <c r="AB927" s="36">
        <v>927</v>
      </c>
    </row>
    <row r="928" spans="27:28" ht="13.5" hidden="1">
      <c r="AA928" s="177" t="e">
        <f>+ごみ処理概要!#REF!</f>
        <v>#REF!</v>
      </c>
      <c r="AB928" s="36">
        <v>928</v>
      </c>
    </row>
    <row r="929" spans="27:28" ht="13.5" hidden="1">
      <c r="AA929" s="177" t="e">
        <f>+ごみ処理概要!#REF!</f>
        <v>#REF!</v>
      </c>
      <c r="AB929" s="36">
        <v>929</v>
      </c>
    </row>
    <row r="930" spans="27:28" ht="13.5" hidden="1">
      <c r="AA930" s="177" t="e">
        <f>+ごみ処理概要!#REF!</f>
        <v>#REF!</v>
      </c>
      <c r="AB930" s="36">
        <v>930</v>
      </c>
    </row>
    <row r="931" spans="27:28" ht="13.5" hidden="1">
      <c r="AA931" s="177" t="e">
        <f>+ごみ処理概要!#REF!</f>
        <v>#REF!</v>
      </c>
      <c r="AB931" s="36">
        <v>931</v>
      </c>
    </row>
    <row r="932" spans="27:28" ht="13.5" hidden="1">
      <c r="AA932" s="177" t="e">
        <f>+ごみ処理概要!#REF!</f>
        <v>#REF!</v>
      </c>
      <c r="AB932" s="36">
        <v>932</v>
      </c>
    </row>
    <row r="933" spans="27:28" ht="13.5" hidden="1">
      <c r="AA933" s="177" t="e">
        <f>+ごみ処理概要!#REF!</f>
        <v>#REF!</v>
      </c>
      <c r="AB933" s="36">
        <v>933</v>
      </c>
    </row>
    <row r="934" spans="27:28" ht="13.5" hidden="1">
      <c r="AA934" s="177" t="e">
        <f>+ごみ処理概要!#REF!</f>
        <v>#REF!</v>
      </c>
      <c r="AB934" s="36">
        <v>934</v>
      </c>
    </row>
    <row r="935" spans="27:28" ht="13.5" hidden="1">
      <c r="AA935" s="177" t="e">
        <f>+ごみ処理概要!#REF!</f>
        <v>#REF!</v>
      </c>
      <c r="AB935" s="36">
        <v>935</v>
      </c>
    </row>
    <row r="936" spans="27:28" ht="13.5" hidden="1">
      <c r="AA936" s="177" t="e">
        <f>+ごみ処理概要!#REF!</f>
        <v>#REF!</v>
      </c>
      <c r="AB936" s="36">
        <v>936</v>
      </c>
    </row>
    <row r="937" spans="27:28" ht="13.5" hidden="1">
      <c r="AA937" s="177" t="e">
        <f>+ごみ処理概要!#REF!</f>
        <v>#REF!</v>
      </c>
      <c r="AB937" s="36">
        <v>937</v>
      </c>
    </row>
    <row r="938" spans="27:28" ht="13.5" hidden="1">
      <c r="AA938" s="177" t="e">
        <f>+ごみ処理概要!#REF!</f>
        <v>#REF!</v>
      </c>
      <c r="AB938" s="36">
        <v>938</v>
      </c>
    </row>
    <row r="939" spans="27:28" ht="13.5" hidden="1">
      <c r="AA939" s="177" t="e">
        <f>+ごみ処理概要!#REF!</f>
        <v>#REF!</v>
      </c>
      <c r="AB939" s="36">
        <v>939</v>
      </c>
    </row>
    <row r="940" spans="27:28" ht="13.5" hidden="1">
      <c r="AA940" s="177" t="e">
        <f>+ごみ処理概要!#REF!</f>
        <v>#REF!</v>
      </c>
      <c r="AB940" s="36">
        <v>940</v>
      </c>
    </row>
    <row r="941" spans="27:28" ht="13.5" hidden="1">
      <c r="AA941" s="177" t="e">
        <f>+ごみ処理概要!#REF!</f>
        <v>#REF!</v>
      </c>
      <c r="AB941" s="36">
        <v>941</v>
      </c>
    </row>
    <row r="942" spans="27:28" ht="13.5" hidden="1">
      <c r="AA942" s="177" t="e">
        <f>+ごみ処理概要!#REF!</f>
        <v>#REF!</v>
      </c>
      <c r="AB942" s="36">
        <v>942</v>
      </c>
    </row>
    <row r="943" spans="27:28" ht="13.5" hidden="1">
      <c r="AA943" s="177" t="e">
        <f>+ごみ処理概要!#REF!</f>
        <v>#REF!</v>
      </c>
      <c r="AB943" s="36">
        <v>943</v>
      </c>
    </row>
    <row r="944" spans="27:28" ht="13.5" hidden="1">
      <c r="AA944" s="177" t="e">
        <f>+ごみ処理概要!#REF!</f>
        <v>#REF!</v>
      </c>
      <c r="AB944" s="36">
        <v>944</v>
      </c>
    </row>
    <row r="945" spans="27:28" ht="13.5" hidden="1">
      <c r="AA945" s="177" t="e">
        <f>+ごみ処理概要!#REF!</f>
        <v>#REF!</v>
      </c>
      <c r="AB945" s="36">
        <v>945</v>
      </c>
    </row>
    <row r="946" spans="27:28" ht="13.5" hidden="1">
      <c r="AA946" s="177" t="e">
        <f>+ごみ処理概要!#REF!</f>
        <v>#REF!</v>
      </c>
      <c r="AB946" s="36">
        <v>946</v>
      </c>
    </row>
    <row r="947" spans="27:28" ht="13.5" hidden="1">
      <c r="AA947" s="177" t="e">
        <f>+ごみ処理概要!#REF!</f>
        <v>#REF!</v>
      </c>
      <c r="AB947" s="36">
        <v>947</v>
      </c>
    </row>
    <row r="948" spans="27:28" ht="13.5" hidden="1">
      <c r="AA948" s="177" t="e">
        <f>+ごみ処理概要!#REF!</f>
        <v>#REF!</v>
      </c>
      <c r="AB948" s="36">
        <v>948</v>
      </c>
    </row>
    <row r="949" spans="27:28" ht="13.5" hidden="1">
      <c r="AA949" s="177" t="e">
        <f>+ごみ処理概要!#REF!</f>
        <v>#REF!</v>
      </c>
      <c r="AB949" s="36">
        <v>949</v>
      </c>
    </row>
    <row r="950" spans="27:28" ht="13.5" hidden="1">
      <c r="AA950" s="177" t="e">
        <f>+ごみ処理概要!#REF!</f>
        <v>#REF!</v>
      </c>
      <c r="AB950" s="36">
        <v>950</v>
      </c>
    </row>
    <row r="951" spans="27:28" ht="13.5" hidden="1">
      <c r="AA951" s="177" t="e">
        <f>+ごみ処理概要!#REF!</f>
        <v>#REF!</v>
      </c>
      <c r="AB951" s="36">
        <v>951</v>
      </c>
    </row>
    <row r="952" spans="27:28" ht="13.5" hidden="1">
      <c r="AA952" s="177" t="e">
        <f>+ごみ処理概要!#REF!</f>
        <v>#REF!</v>
      </c>
      <c r="AB952" s="36">
        <v>952</v>
      </c>
    </row>
    <row r="953" spans="27:28" ht="13.5" hidden="1">
      <c r="AA953" s="177" t="e">
        <f>+ごみ処理概要!#REF!</f>
        <v>#REF!</v>
      </c>
      <c r="AB953" s="36">
        <v>953</v>
      </c>
    </row>
    <row r="954" spans="27:28" ht="13.5" hidden="1">
      <c r="AA954" s="177" t="e">
        <f>+ごみ処理概要!#REF!</f>
        <v>#REF!</v>
      </c>
      <c r="AB954" s="36">
        <v>954</v>
      </c>
    </row>
    <row r="955" spans="27:28" ht="13.5" hidden="1">
      <c r="AA955" s="177" t="e">
        <f>+ごみ処理概要!#REF!</f>
        <v>#REF!</v>
      </c>
      <c r="AB955" s="36">
        <v>955</v>
      </c>
    </row>
    <row r="956" spans="27:28" ht="13.5" hidden="1">
      <c r="AA956" s="177" t="e">
        <f>+ごみ処理概要!#REF!</f>
        <v>#REF!</v>
      </c>
      <c r="AB956" s="36">
        <v>956</v>
      </c>
    </row>
    <row r="957" spans="27:28" ht="13.5" hidden="1">
      <c r="AA957" s="177" t="e">
        <f>+ごみ処理概要!#REF!</f>
        <v>#REF!</v>
      </c>
      <c r="AB957" s="36">
        <v>957</v>
      </c>
    </row>
    <row r="958" spans="27:28" ht="13.5" hidden="1">
      <c r="AA958" s="177" t="e">
        <f>+ごみ処理概要!#REF!</f>
        <v>#REF!</v>
      </c>
      <c r="AB958" s="36">
        <v>958</v>
      </c>
    </row>
    <row r="959" spans="27:28" ht="13.5" hidden="1">
      <c r="AA959" s="177" t="e">
        <f>+ごみ処理概要!#REF!</f>
        <v>#REF!</v>
      </c>
      <c r="AB959" s="36">
        <v>959</v>
      </c>
    </row>
    <row r="960" spans="27:28" ht="13.5" hidden="1">
      <c r="AA960" s="177" t="e">
        <f>+ごみ処理概要!#REF!</f>
        <v>#REF!</v>
      </c>
      <c r="AB960" s="36">
        <v>960</v>
      </c>
    </row>
    <row r="961" spans="27:28" ht="13.5" hidden="1">
      <c r="AA961" s="177" t="e">
        <f>+ごみ処理概要!#REF!</f>
        <v>#REF!</v>
      </c>
      <c r="AB961" s="36">
        <v>961</v>
      </c>
    </row>
    <row r="962" spans="27:28" ht="13.5" hidden="1">
      <c r="AA962" s="177" t="e">
        <f>+ごみ処理概要!#REF!</f>
        <v>#REF!</v>
      </c>
      <c r="AB962" s="36">
        <v>962</v>
      </c>
    </row>
    <row r="963" spans="27:28" ht="13.5" hidden="1">
      <c r="AA963" s="177" t="e">
        <f>+ごみ処理概要!#REF!</f>
        <v>#REF!</v>
      </c>
      <c r="AB963" s="36">
        <v>963</v>
      </c>
    </row>
    <row r="964" spans="27:28" ht="13.5" hidden="1">
      <c r="AA964" s="177" t="e">
        <f>+ごみ処理概要!#REF!</f>
        <v>#REF!</v>
      </c>
      <c r="AB964" s="36">
        <v>964</v>
      </c>
    </row>
    <row r="965" spans="27:28" ht="13.5" hidden="1">
      <c r="AA965" s="177" t="e">
        <f>+ごみ処理概要!#REF!</f>
        <v>#REF!</v>
      </c>
      <c r="AB965" s="36">
        <v>965</v>
      </c>
    </row>
    <row r="966" spans="27:28" ht="13.5" hidden="1">
      <c r="AA966" s="177" t="e">
        <f>+ごみ処理概要!#REF!</f>
        <v>#REF!</v>
      </c>
      <c r="AB966" s="36">
        <v>966</v>
      </c>
    </row>
    <row r="967" spans="27:28" ht="13.5" hidden="1">
      <c r="AA967" s="177" t="e">
        <f>+ごみ処理概要!#REF!</f>
        <v>#REF!</v>
      </c>
      <c r="AB967" s="36">
        <v>967</v>
      </c>
    </row>
    <row r="968" spans="27:28" ht="13.5" hidden="1">
      <c r="AA968" s="177" t="e">
        <f>+ごみ処理概要!#REF!</f>
        <v>#REF!</v>
      </c>
      <c r="AB968" s="36">
        <v>968</v>
      </c>
    </row>
    <row r="969" spans="27:28" ht="13.5" hidden="1">
      <c r="AA969" s="177" t="e">
        <f>+ごみ処理概要!#REF!</f>
        <v>#REF!</v>
      </c>
      <c r="AB969" s="36">
        <v>969</v>
      </c>
    </row>
    <row r="970" spans="27:28" ht="13.5" hidden="1">
      <c r="AA970" s="177" t="e">
        <f>+ごみ処理概要!#REF!</f>
        <v>#REF!</v>
      </c>
      <c r="AB970" s="36">
        <v>970</v>
      </c>
    </row>
    <row r="971" spans="27:28" ht="13.5" hidden="1">
      <c r="AA971" s="177" t="e">
        <f>+ごみ処理概要!#REF!</f>
        <v>#REF!</v>
      </c>
      <c r="AB971" s="36">
        <v>971</v>
      </c>
    </row>
    <row r="972" spans="27:28" ht="13.5" hidden="1">
      <c r="AA972" s="177" t="e">
        <f>+ごみ処理概要!#REF!</f>
        <v>#REF!</v>
      </c>
      <c r="AB972" s="36">
        <v>972</v>
      </c>
    </row>
    <row r="973" spans="27:28" ht="13.5" hidden="1">
      <c r="AA973" s="177" t="e">
        <f>+ごみ処理概要!#REF!</f>
        <v>#REF!</v>
      </c>
      <c r="AB973" s="36">
        <v>973</v>
      </c>
    </row>
    <row r="974" spans="27:28" ht="13.5" hidden="1">
      <c r="AA974" s="177" t="e">
        <f>+ごみ処理概要!#REF!</f>
        <v>#REF!</v>
      </c>
      <c r="AB974" s="36">
        <v>974</v>
      </c>
    </row>
    <row r="975" spans="27:28" ht="13.5" hidden="1">
      <c r="AA975" s="177" t="e">
        <f>+ごみ処理概要!#REF!</f>
        <v>#REF!</v>
      </c>
      <c r="AB975" s="36">
        <v>975</v>
      </c>
    </row>
    <row r="976" spans="27:28" ht="13.5" hidden="1">
      <c r="AA976" s="177" t="e">
        <f>+ごみ処理概要!#REF!</f>
        <v>#REF!</v>
      </c>
      <c r="AB976" s="36">
        <v>976</v>
      </c>
    </row>
    <row r="977" spans="27:28" ht="13.5" hidden="1">
      <c r="AA977" s="177" t="e">
        <f>+ごみ処理概要!#REF!</f>
        <v>#REF!</v>
      </c>
      <c r="AB977" s="36">
        <v>977</v>
      </c>
    </row>
    <row r="978" spans="27:28" ht="13.5" hidden="1">
      <c r="AA978" s="177" t="e">
        <f>+ごみ処理概要!#REF!</f>
        <v>#REF!</v>
      </c>
      <c r="AB978" s="36">
        <v>978</v>
      </c>
    </row>
    <row r="979" spans="27:28" ht="13.5" hidden="1">
      <c r="AA979" s="177" t="e">
        <f>+ごみ処理概要!#REF!</f>
        <v>#REF!</v>
      </c>
      <c r="AB979" s="36">
        <v>979</v>
      </c>
    </row>
    <row r="980" spans="27:28" ht="13.5" hidden="1">
      <c r="AA980" s="177" t="e">
        <f>+ごみ処理概要!#REF!</f>
        <v>#REF!</v>
      </c>
      <c r="AB980" s="36">
        <v>980</v>
      </c>
    </row>
    <row r="981" spans="27:28" ht="13.5" hidden="1">
      <c r="AA981" s="177" t="e">
        <f>+ごみ処理概要!#REF!</f>
        <v>#REF!</v>
      </c>
      <c r="AB981" s="36">
        <v>981</v>
      </c>
    </row>
    <row r="982" spans="27:28" ht="13.5" hidden="1">
      <c r="AA982" s="177" t="e">
        <f>+ごみ処理概要!#REF!</f>
        <v>#REF!</v>
      </c>
      <c r="AB982" s="36">
        <v>982</v>
      </c>
    </row>
    <row r="983" spans="27:28" ht="13.5" hidden="1">
      <c r="AA983" s="177" t="e">
        <f>+ごみ処理概要!#REF!</f>
        <v>#REF!</v>
      </c>
      <c r="AB983" s="36">
        <v>983</v>
      </c>
    </row>
    <row r="984" spans="27:28" ht="13.5" hidden="1">
      <c r="AA984" s="177" t="e">
        <f>+ごみ処理概要!#REF!</f>
        <v>#REF!</v>
      </c>
      <c r="AB984" s="36">
        <v>984</v>
      </c>
    </row>
    <row r="985" spans="27:28" ht="13.5" hidden="1">
      <c r="AA985" s="177" t="e">
        <f>+ごみ処理概要!#REF!</f>
        <v>#REF!</v>
      </c>
      <c r="AB985" s="36">
        <v>985</v>
      </c>
    </row>
    <row r="986" spans="27:28" ht="13.5" hidden="1">
      <c r="AA986" s="177" t="e">
        <f>+ごみ処理概要!#REF!</f>
        <v>#REF!</v>
      </c>
      <c r="AB986" s="36">
        <v>986</v>
      </c>
    </row>
    <row r="987" spans="27:28" ht="13.5" hidden="1">
      <c r="AA987" s="177" t="e">
        <f>+ごみ処理概要!#REF!</f>
        <v>#REF!</v>
      </c>
      <c r="AB987" s="36">
        <v>987</v>
      </c>
    </row>
    <row r="988" spans="27:28" ht="13.5" hidden="1">
      <c r="AA988" s="177" t="e">
        <f>+ごみ処理概要!#REF!</f>
        <v>#REF!</v>
      </c>
      <c r="AB988" s="36">
        <v>988</v>
      </c>
    </row>
    <row r="989" spans="27:28" ht="13.5" hidden="1">
      <c r="AA989" s="177" t="e">
        <f>+ごみ処理概要!#REF!</f>
        <v>#REF!</v>
      </c>
      <c r="AB989" s="36">
        <v>989</v>
      </c>
    </row>
    <row r="990" spans="27:28" ht="13.5" hidden="1">
      <c r="AA990" s="177" t="e">
        <f>+ごみ処理概要!#REF!</f>
        <v>#REF!</v>
      </c>
      <c r="AB990" s="36">
        <v>990</v>
      </c>
    </row>
    <row r="991" spans="27:28" ht="13.5" hidden="1">
      <c r="AA991" s="177" t="e">
        <f>+ごみ処理概要!#REF!</f>
        <v>#REF!</v>
      </c>
      <c r="AB991" s="36">
        <v>991</v>
      </c>
    </row>
    <row r="992" spans="27:28" ht="13.5" hidden="1">
      <c r="AA992" s="177" t="e">
        <f>+ごみ処理概要!#REF!</f>
        <v>#REF!</v>
      </c>
      <c r="AB992" s="36">
        <v>992</v>
      </c>
    </row>
    <row r="993" spans="27:28" ht="13.5" hidden="1">
      <c r="AA993" s="177" t="e">
        <f>+ごみ処理概要!#REF!</f>
        <v>#REF!</v>
      </c>
      <c r="AB993" s="36">
        <v>993</v>
      </c>
    </row>
    <row r="994" spans="27:28" ht="13.5" hidden="1">
      <c r="AA994" s="177" t="e">
        <f>+ごみ処理概要!#REF!</f>
        <v>#REF!</v>
      </c>
      <c r="AB994" s="36">
        <v>994</v>
      </c>
    </row>
    <row r="995" spans="27:28" ht="13.5" hidden="1">
      <c r="AA995" s="177" t="e">
        <f>+ごみ処理概要!#REF!</f>
        <v>#REF!</v>
      </c>
      <c r="AB995" s="36">
        <v>995</v>
      </c>
    </row>
    <row r="996" spans="27:28" ht="13.5" hidden="1">
      <c r="AA996" s="177" t="e">
        <f>+ごみ処理概要!#REF!</f>
        <v>#REF!</v>
      </c>
      <c r="AB996" s="36">
        <v>996</v>
      </c>
    </row>
    <row r="997" spans="27:28" ht="13.5" hidden="1">
      <c r="AA997" s="177" t="e">
        <f>+ごみ処理概要!#REF!</f>
        <v>#REF!</v>
      </c>
      <c r="AB997" s="36">
        <v>997</v>
      </c>
    </row>
    <row r="998" spans="27:28" ht="13.5" hidden="1">
      <c r="AA998" s="177" t="e">
        <f>+ごみ処理概要!#REF!</f>
        <v>#REF!</v>
      </c>
      <c r="AB998" s="36">
        <v>998</v>
      </c>
    </row>
    <row r="999" spans="27:28" ht="13.5" hidden="1">
      <c r="AA999" s="177" t="e">
        <f>+ごみ処理概要!#REF!</f>
        <v>#REF!</v>
      </c>
      <c r="AB999" s="36">
        <v>999</v>
      </c>
    </row>
    <row r="1000" spans="27:28" ht="13.5" hidden="1">
      <c r="AA1000" s="177" t="e">
        <f>+ごみ処理概要!#REF!</f>
        <v>#REF!</v>
      </c>
      <c r="AB1000" s="36">
        <v>1000</v>
      </c>
    </row>
    <row r="1001" spans="27:28" ht="13.5" hidden="1">
      <c r="AA1001" s="177" t="e">
        <f>+ごみ処理概要!#REF!</f>
        <v>#REF!</v>
      </c>
      <c r="AB1001" s="36">
        <v>1001</v>
      </c>
    </row>
    <row r="1002" spans="27:28" ht="13.5" hidden="1">
      <c r="AA1002" s="177" t="e">
        <f>+ごみ処理概要!#REF!</f>
        <v>#REF!</v>
      </c>
      <c r="AB1002" s="36">
        <v>1002</v>
      </c>
    </row>
    <row r="1003" spans="27:28" ht="13.5" hidden="1">
      <c r="AA1003" s="177" t="e">
        <f>+ごみ処理概要!#REF!</f>
        <v>#REF!</v>
      </c>
      <c r="AB1003" s="36">
        <v>1003</v>
      </c>
    </row>
    <row r="1004" spans="27:28" ht="13.5" hidden="1">
      <c r="AA1004" s="177" t="e">
        <f>+ごみ処理概要!#REF!</f>
        <v>#REF!</v>
      </c>
      <c r="AB1004" s="36">
        <v>1004</v>
      </c>
    </row>
    <row r="1005" spans="27:28" ht="13.5" hidden="1">
      <c r="AA1005" s="177" t="e">
        <f>+ごみ処理概要!#REF!</f>
        <v>#REF!</v>
      </c>
      <c r="AB1005" s="36">
        <v>1005</v>
      </c>
    </row>
    <row r="1006" spans="27:28" ht="13.5" hidden="1">
      <c r="AA1006" s="177" t="e">
        <f>+ごみ処理概要!#REF!</f>
        <v>#REF!</v>
      </c>
      <c r="AB1006" s="36">
        <v>1006</v>
      </c>
    </row>
    <row r="1007" spans="27:28" ht="13.5" hidden="1">
      <c r="AA1007" s="177" t="e">
        <f>+ごみ処理概要!#REF!</f>
        <v>#REF!</v>
      </c>
      <c r="AB1007" s="36">
        <v>1007</v>
      </c>
    </row>
    <row r="1008" spans="27:28" ht="13.5" hidden="1">
      <c r="AA1008" s="177" t="e">
        <f>+ごみ処理概要!#REF!</f>
        <v>#REF!</v>
      </c>
      <c r="AB1008" s="36">
        <v>1008</v>
      </c>
    </row>
    <row r="1009" spans="27:28" ht="13.5" hidden="1">
      <c r="AA1009" s="177" t="e">
        <f>+ごみ処理概要!#REF!</f>
        <v>#REF!</v>
      </c>
      <c r="AB1009" s="36">
        <v>1009</v>
      </c>
    </row>
    <row r="1010" spans="27:28" ht="13.5" hidden="1">
      <c r="AA1010" s="177" t="e">
        <f>+ごみ処理概要!#REF!</f>
        <v>#REF!</v>
      </c>
      <c r="AB1010" s="36">
        <v>1010</v>
      </c>
    </row>
    <row r="1011" spans="27:28" ht="13.5" hidden="1">
      <c r="AA1011" s="177" t="e">
        <f>+ごみ処理概要!#REF!</f>
        <v>#REF!</v>
      </c>
      <c r="AB1011" s="36">
        <v>1011</v>
      </c>
    </row>
    <row r="1012" spans="27:28" ht="13.5" hidden="1">
      <c r="AA1012" s="177" t="e">
        <f>+ごみ処理概要!#REF!</f>
        <v>#REF!</v>
      </c>
      <c r="AB1012" s="36">
        <v>1012</v>
      </c>
    </row>
    <row r="1013" spans="27:28" ht="13.5" hidden="1">
      <c r="AA1013" s="177" t="e">
        <f>+ごみ処理概要!#REF!</f>
        <v>#REF!</v>
      </c>
      <c r="AB1013" s="36">
        <v>1013</v>
      </c>
    </row>
    <row r="1014" spans="27:28" ht="13.5" hidden="1">
      <c r="AA1014" s="177" t="e">
        <f>+ごみ処理概要!#REF!</f>
        <v>#REF!</v>
      </c>
      <c r="AB1014" s="36">
        <v>1014</v>
      </c>
    </row>
    <row r="1015" spans="27:28" ht="13.5" hidden="1">
      <c r="AA1015" s="177" t="e">
        <f>+ごみ処理概要!#REF!</f>
        <v>#REF!</v>
      </c>
      <c r="AB1015" s="36">
        <v>1015</v>
      </c>
    </row>
    <row r="1016" spans="27:28" ht="13.5" hidden="1">
      <c r="AA1016" s="177" t="e">
        <f>+ごみ処理概要!#REF!</f>
        <v>#REF!</v>
      </c>
      <c r="AB1016" s="36">
        <v>1016</v>
      </c>
    </row>
    <row r="1017" spans="27:28" ht="13.5" hidden="1">
      <c r="AA1017" s="177" t="e">
        <f>+ごみ処理概要!#REF!</f>
        <v>#REF!</v>
      </c>
      <c r="AB1017" s="36">
        <v>1017</v>
      </c>
    </row>
    <row r="1018" spans="27:28" ht="13.5" hidden="1">
      <c r="AA1018" s="177" t="e">
        <f>+ごみ処理概要!#REF!</f>
        <v>#REF!</v>
      </c>
      <c r="AB1018" s="36">
        <v>1018</v>
      </c>
    </row>
    <row r="1019" spans="27:28" ht="13.5" hidden="1">
      <c r="AA1019" s="177" t="e">
        <f>+ごみ処理概要!#REF!</f>
        <v>#REF!</v>
      </c>
      <c r="AB1019" s="36">
        <v>1019</v>
      </c>
    </row>
    <row r="1020" spans="27:28" ht="13.5" hidden="1">
      <c r="AA1020" s="177" t="e">
        <f>+ごみ処理概要!#REF!</f>
        <v>#REF!</v>
      </c>
      <c r="AB1020" s="36">
        <v>1020</v>
      </c>
    </row>
    <row r="1021" spans="27:28" ht="13.5" hidden="1">
      <c r="AA1021" s="177" t="e">
        <f>+ごみ処理概要!#REF!</f>
        <v>#REF!</v>
      </c>
      <c r="AB1021" s="36">
        <v>1021</v>
      </c>
    </row>
    <row r="1022" spans="27:28" ht="13.5" hidden="1">
      <c r="AA1022" s="177" t="e">
        <f>+ごみ処理概要!#REF!</f>
        <v>#REF!</v>
      </c>
      <c r="AB1022" s="36">
        <v>1022</v>
      </c>
    </row>
    <row r="1023" spans="27:28" ht="13.5" hidden="1">
      <c r="AA1023" s="177" t="e">
        <f>+ごみ処理概要!#REF!</f>
        <v>#REF!</v>
      </c>
      <c r="AB1023" s="36">
        <v>1023</v>
      </c>
    </row>
    <row r="1024" spans="27:28" ht="13.5" hidden="1">
      <c r="AA1024" s="177" t="e">
        <f>+ごみ処理概要!#REF!</f>
        <v>#REF!</v>
      </c>
      <c r="AB1024" s="36">
        <v>1024</v>
      </c>
    </row>
    <row r="1025" spans="27:28" ht="13.5" hidden="1">
      <c r="AA1025" s="177" t="e">
        <f>+ごみ処理概要!#REF!</f>
        <v>#REF!</v>
      </c>
      <c r="AB1025" s="36">
        <v>1025</v>
      </c>
    </row>
    <row r="1026" spans="27:28" ht="13.5" hidden="1">
      <c r="AA1026" s="177" t="e">
        <f>+ごみ処理概要!#REF!</f>
        <v>#REF!</v>
      </c>
      <c r="AB1026" s="36">
        <v>1026</v>
      </c>
    </row>
    <row r="1027" spans="27:28" ht="13.5" hidden="1">
      <c r="AA1027" s="177" t="e">
        <f>+ごみ処理概要!#REF!</f>
        <v>#REF!</v>
      </c>
      <c r="AB1027" s="36">
        <v>1027</v>
      </c>
    </row>
    <row r="1028" spans="27:28" ht="13.5" hidden="1">
      <c r="AA1028" s="177" t="e">
        <f>+ごみ処理概要!#REF!</f>
        <v>#REF!</v>
      </c>
      <c r="AB1028" s="36">
        <v>1028</v>
      </c>
    </row>
    <row r="1029" spans="27:28" ht="13.5" hidden="1">
      <c r="AA1029" s="177" t="e">
        <f>+ごみ処理概要!#REF!</f>
        <v>#REF!</v>
      </c>
      <c r="AB1029" s="36">
        <v>1029</v>
      </c>
    </row>
    <row r="1030" spans="27:28" ht="13.5" hidden="1">
      <c r="AA1030" s="177" t="e">
        <f>+ごみ処理概要!#REF!</f>
        <v>#REF!</v>
      </c>
      <c r="AB1030" s="36">
        <v>1030</v>
      </c>
    </row>
    <row r="1031" spans="27:28" ht="13.5" hidden="1">
      <c r="AA1031" s="177" t="e">
        <f>+ごみ処理概要!#REF!</f>
        <v>#REF!</v>
      </c>
      <c r="AB1031" s="36">
        <v>1031</v>
      </c>
    </row>
    <row r="1032" spans="27:28" ht="13.5" hidden="1">
      <c r="AA1032" s="177" t="e">
        <f>+ごみ処理概要!#REF!</f>
        <v>#REF!</v>
      </c>
      <c r="AB1032" s="36">
        <v>1032</v>
      </c>
    </row>
    <row r="1033" spans="27:28" ht="13.5" hidden="1">
      <c r="AA1033" s="177" t="e">
        <f>+ごみ処理概要!#REF!</f>
        <v>#REF!</v>
      </c>
      <c r="AB1033" s="36">
        <v>1033</v>
      </c>
    </row>
    <row r="1034" spans="27:28" ht="13.5" hidden="1">
      <c r="AA1034" s="177" t="e">
        <f>+ごみ処理概要!#REF!</f>
        <v>#REF!</v>
      </c>
      <c r="AB1034" s="36">
        <v>1034</v>
      </c>
    </row>
    <row r="1035" spans="27:28" ht="13.5" hidden="1">
      <c r="AA1035" s="177" t="e">
        <f>+ごみ処理概要!#REF!</f>
        <v>#REF!</v>
      </c>
      <c r="AB1035" s="36">
        <v>1035</v>
      </c>
    </row>
    <row r="1036" spans="27:28" ht="13.5" hidden="1">
      <c r="AA1036" s="177" t="e">
        <f>+ごみ処理概要!#REF!</f>
        <v>#REF!</v>
      </c>
      <c r="AB1036" s="36">
        <v>1036</v>
      </c>
    </row>
    <row r="1037" spans="27:28" ht="13.5" hidden="1">
      <c r="AA1037" s="177" t="e">
        <f>+ごみ処理概要!#REF!</f>
        <v>#REF!</v>
      </c>
      <c r="AB1037" s="36">
        <v>1037</v>
      </c>
    </row>
    <row r="1038" spans="27:28" ht="13.5" hidden="1">
      <c r="AA1038" s="177" t="e">
        <f>+ごみ処理概要!#REF!</f>
        <v>#REF!</v>
      </c>
      <c r="AB1038" s="36">
        <v>1038</v>
      </c>
    </row>
    <row r="1039" spans="27:28" ht="13.5" hidden="1">
      <c r="AA1039" s="177" t="e">
        <f>+ごみ処理概要!#REF!</f>
        <v>#REF!</v>
      </c>
      <c r="AB1039" s="36">
        <v>1039</v>
      </c>
    </row>
    <row r="1040" spans="27:28" ht="13.5" hidden="1">
      <c r="AA1040" s="177" t="e">
        <f>+ごみ処理概要!#REF!</f>
        <v>#REF!</v>
      </c>
      <c r="AB1040" s="36">
        <v>1040</v>
      </c>
    </row>
    <row r="1041" spans="27:28" ht="13.5" hidden="1">
      <c r="AA1041" s="177" t="e">
        <f>+ごみ処理概要!#REF!</f>
        <v>#REF!</v>
      </c>
      <c r="AB1041" s="36">
        <v>1041</v>
      </c>
    </row>
    <row r="1042" spans="27:28" ht="13.5" hidden="1">
      <c r="AA1042" s="177" t="e">
        <f>+ごみ処理概要!#REF!</f>
        <v>#REF!</v>
      </c>
      <c r="AB1042" s="36">
        <v>1042</v>
      </c>
    </row>
    <row r="1043" spans="27:28" ht="13.5" hidden="1">
      <c r="AA1043" s="177" t="e">
        <f>+ごみ処理概要!#REF!</f>
        <v>#REF!</v>
      </c>
      <c r="AB1043" s="36">
        <v>1043</v>
      </c>
    </row>
    <row r="1044" spans="27:28" ht="13.5" hidden="1">
      <c r="AA1044" s="177" t="e">
        <f>+ごみ処理概要!#REF!</f>
        <v>#REF!</v>
      </c>
      <c r="AB1044" s="36">
        <v>1044</v>
      </c>
    </row>
    <row r="1045" spans="27:28" ht="13.5" hidden="1">
      <c r="AA1045" s="177" t="e">
        <f>+ごみ処理概要!#REF!</f>
        <v>#REF!</v>
      </c>
      <c r="AB1045" s="36">
        <v>1045</v>
      </c>
    </row>
    <row r="1046" spans="27:28" ht="13.5" hidden="1">
      <c r="AA1046" s="177" t="e">
        <f>+ごみ処理概要!#REF!</f>
        <v>#REF!</v>
      </c>
      <c r="AB1046" s="36">
        <v>1046</v>
      </c>
    </row>
    <row r="1047" spans="27:28" ht="13.5" hidden="1">
      <c r="AA1047" s="177" t="e">
        <f>+ごみ処理概要!#REF!</f>
        <v>#REF!</v>
      </c>
      <c r="AB1047" s="36">
        <v>1047</v>
      </c>
    </row>
    <row r="1048" spans="27:28" ht="13.5" hidden="1">
      <c r="AA1048" s="177" t="e">
        <f>+ごみ処理概要!#REF!</f>
        <v>#REF!</v>
      </c>
      <c r="AB1048" s="36">
        <v>1048</v>
      </c>
    </row>
    <row r="1049" spans="27:28" ht="13.5" hidden="1">
      <c r="AA1049" s="177" t="e">
        <f>+ごみ処理概要!#REF!</f>
        <v>#REF!</v>
      </c>
      <c r="AB1049" s="36">
        <v>1049</v>
      </c>
    </row>
    <row r="1050" spans="27:28" ht="13.5" hidden="1">
      <c r="AA1050" s="177" t="e">
        <f>+ごみ処理概要!#REF!</f>
        <v>#REF!</v>
      </c>
      <c r="AB1050" s="36">
        <v>1050</v>
      </c>
    </row>
    <row r="1051" spans="27:28" ht="13.5" hidden="1">
      <c r="AA1051" s="177" t="e">
        <f>+ごみ処理概要!#REF!</f>
        <v>#REF!</v>
      </c>
      <c r="AB1051" s="36">
        <v>1051</v>
      </c>
    </row>
    <row r="1052" spans="27:28" ht="13.5" hidden="1">
      <c r="AA1052" s="177" t="e">
        <f>+ごみ処理概要!#REF!</f>
        <v>#REF!</v>
      </c>
      <c r="AB1052" s="36">
        <v>1052</v>
      </c>
    </row>
    <row r="1053" spans="27:28" ht="13.5" hidden="1">
      <c r="AA1053" s="177" t="e">
        <f>+ごみ処理概要!#REF!</f>
        <v>#REF!</v>
      </c>
      <c r="AB1053" s="36">
        <v>1053</v>
      </c>
    </row>
    <row r="1054" spans="27:28" ht="13.5" hidden="1">
      <c r="AA1054" s="177" t="e">
        <f>+ごみ処理概要!#REF!</f>
        <v>#REF!</v>
      </c>
      <c r="AB1054" s="36">
        <v>1054</v>
      </c>
    </row>
    <row r="1055" spans="27:28" ht="13.5" hidden="1">
      <c r="AA1055" s="177" t="e">
        <f>+ごみ処理概要!#REF!</f>
        <v>#REF!</v>
      </c>
      <c r="AB1055" s="36">
        <v>1055</v>
      </c>
    </row>
    <row r="1056" spans="27:28" ht="13.5" hidden="1">
      <c r="AA1056" s="177" t="e">
        <f>+ごみ処理概要!#REF!</f>
        <v>#REF!</v>
      </c>
      <c r="AB1056" s="36">
        <v>1056</v>
      </c>
    </row>
    <row r="1057" spans="27:28" ht="13.5" hidden="1">
      <c r="AA1057" s="177" t="e">
        <f>+ごみ処理概要!#REF!</f>
        <v>#REF!</v>
      </c>
      <c r="AB1057" s="36">
        <v>1057</v>
      </c>
    </row>
    <row r="1058" spans="27:28" ht="13.5" hidden="1">
      <c r="AA1058" s="177" t="e">
        <f>+ごみ処理概要!#REF!</f>
        <v>#REF!</v>
      </c>
      <c r="AB1058" s="36">
        <v>1058</v>
      </c>
    </row>
    <row r="1059" spans="27:28" ht="13.5" hidden="1">
      <c r="AA1059" s="177" t="e">
        <f>+ごみ処理概要!#REF!</f>
        <v>#REF!</v>
      </c>
      <c r="AB1059" s="36">
        <v>1059</v>
      </c>
    </row>
    <row r="1060" spans="27:28" ht="13.5" hidden="1">
      <c r="AA1060" s="177" t="e">
        <f>+ごみ処理概要!#REF!</f>
        <v>#REF!</v>
      </c>
      <c r="AB1060" s="36">
        <v>1060</v>
      </c>
    </row>
    <row r="1061" spans="27:28" ht="13.5" hidden="1">
      <c r="AA1061" s="177" t="e">
        <f>+ごみ処理概要!#REF!</f>
        <v>#REF!</v>
      </c>
      <c r="AB1061" s="36">
        <v>1061</v>
      </c>
    </row>
    <row r="1062" spans="27:28" ht="13.5" hidden="1">
      <c r="AA1062" s="177" t="e">
        <f>+ごみ処理概要!#REF!</f>
        <v>#REF!</v>
      </c>
      <c r="AB1062" s="36">
        <v>1062</v>
      </c>
    </row>
    <row r="1063" spans="27:28" ht="13.5" hidden="1">
      <c r="AA1063" s="177" t="e">
        <f>+ごみ処理概要!#REF!</f>
        <v>#REF!</v>
      </c>
      <c r="AB1063" s="36">
        <v>1063</v>
      </c>
    </row>
    <row r="1064" spans="27:28" ht="13.5" hidden="1">
      <c r="AA1064" s="177" t="e">
        <f>+ごみ処理概要!#REF!</f>
        <v>#REF!</v>
      </c>
      <c r="AB1064" s="36">
        <v>1064</v>
      </c>
    </row>
    <row r="1065" spans="27:28" ht="13.5" hidden="1">
      <c r="AA1065" s="177" t="e">
        <f>+ごみ処理概要!#REF!</f>
        <v>#REF!</v>
      </c>
      <c r="AB1065" s="36">
        <v>1065</v>
      </c>
    </row>
    <row r="1066" spans="27:28" ht="13.5" hidden="1">
      <c r="AA1066" s="177" t="e">
        <f>+ごみ処理概要!#REF!</f>
        <v>#REF!</v>
      </c>
      <c r="AB1066" s="36">
        <v>1066</v>
      </c>
    </row>
    <row r="1067" spans="27:28" ht="13.5" hidden="1">
      <c r="AA1067" s="177" t="e">
        <f>+ごみ処理概要!#REF!</f>
        <v>#REF!</v>
      </c>
      <c r="AB1067" s="36">
        <v>1067</v>
      </c>
    </row>
    <row r="1068" spans="27:28" ht="13.5" hidden="1">
      <c r="AA1068" s="177" t="e">
        <f>+ごみ処理概要!#REF!</f>
        <v>#REF!</v>
      </c>
      <c r="AB1068" s="36">
        <v>1068</v>
      </c>
    </row>
    <row r="1069" spans="27:28" ht="13.5" hidden="1">
      <c r="AA1069" s="177" t="e">
        <f>+ごみ処理概要!#REF!</f>
        <v>#REF!</v>
      </c>
      <c r="AB1069" s="36">
        <v>1069</v>
      </c>
    </row>
    <row r="1070" spans="27:28" ht="13.5" hidden="1">
      <c r="AA1070" s="177" t="e">
        <f>+ごみ処理概要!#REF!</f>
        <v>#REF!</v>
      </c>
      <c r="AB1070" s="36">
        <v>1070</v>
      </c>
    </row>
    <row r="1071" spans="27:28" ht="13.5" hidden="1">
      <c r="AA1071" s="177" t="e">
        <f>+ごみ処理概要!#REF!</f>
        <v>#REF!</v>
      </c>
      <c r="AB1071" s="36">
        <v>1071</v>
      </c>
    </row>
    <row r="1072" spans="27:28" ht="13.5" hidden="1">
      <c r="AA1072" s="177" t="e">
        <f>+ごみ処理概要!#REF!</f>
        <v>#REF!</v>
      </c>
      <c r="AB1072" s="36">
        <v>1072</v>
      </c>
    </row>
    <row r="1073" spans="27:28" ht="13.5" hidden="1">
      <c r="AA1073" s="177" t="e">
        <f>+ごみ処理概要!#REF!</f>
        <v>#REF!</v>
      </c>
      <c r="AB1073" s="36">
        <v>1073</v>
      </c>
    </row>
    <row r="1074" spans="27:28" ht="13.5" hidden="1">
      <c r="AA1074" s="177" t="e">
        <f>+ごみ処理概要!#REF!</f>
        <v>#REF!</v>
      </c>
      <c r="AB1074" s="36">
        <v>1074</v>
      </c>
    </row>
    <row r="1075" spans="27:28" ht="13.5" hidden="1">
      <c r="AA1075" s="177" t="e">
        <f>+ごみ処理概要!#REF!</f>
        <v>#REF!</v>
      </c>
      <c r="AB1075" s="36">
        <v>1075</v>
      </c>
    </row>
    <row r="1076" spans="27:28" ht="13.5" hidden="1">
      <c r="AA1076" s="177" t="e">
        <f>+ごみ処理概要!#REF!</f>
        <v>#REF!</v>
      </c>
      <c r="AB1076" s="36">
        <v>1076</v>
      </c>
    </row>
    <row r="1077" spans="27:28" ht="13.5" hidden="1">
      <c r="AA1077" s="177" t="e">
        <f>+ごみ処理概要!#REF!</f>
        <v>#REF!</v>
      </c>
      <c r="AB1077" s="36">
        <v>1077</v>
      </c>
    </row>
    <row r="1078" spans="27:28" ht="13.5" hidden="1">
      <c r="AA1078" s="177" t="e">
        <f>+ごみ処理概要!#REF!</f>
        <v>#REF!</v>
      </c>
      <c r="AB1078" s="36">
        <v>1078</v>
      </c>
    </row>
    <row r="1079" spans="27:28" ht="13.5" hidden="1">
      <c r="AA1079" s="177" t="e">
        <f>+ごみ処理概要!#REF!</f>
        <v>#REF!</v>
      </c>
      <c r="AB1079" s="36">
        <v>1079</v>
      </c>
    </row>
    <row r="1080" spans="27:28" ht="13.5" hidden="1">
      <c r="AA1080" s="177" t="e">
        <f>+ごみ処理概要!#REF!</f>
        <v>#REF!</v>
      </c>
      <c r="AB1080" s="36">
        <v>1080</v>
      </c>
    </row>
    <row r="1081" spans="27:28" ht="13.5" hidden="1">
      <c r="AA1081" s="177" t="e">
        <f>+ごみ処理概要!#REF!</f>
        <v>#REF!</v>
      </c>
      <c r="AB1081" s="36">
        <v>1081</v>
      </c>
    </row>
    <row r="1082" spans="27:28" ht="13.5" hidden="1">
      <c r="AA1082" s="177" t="e">
        <f>+ごみ処理概要!#REF!</f>
        <v>#REF!</v>
      </c>
      <c r="AB1082" s="36">
        <v>1082</v>
      </c>
    </row>
    <row r="1083" spans="27:28" ht="13.5" hidden="1">
      <c r="AA1083" s="177" t="e">
        <f>+ごみ処理概要!#REF!</f>
        <v>#REF!</v>
      </c>
      <c r="AB1083" s="36">
        <v>1083</v>
      </c>
    </row>
    <row r="1084" spans="27:28" ht="13.5" hidden="1">
      <c r="AA1084" s="177" t="e">
        <f>+ごみ処理概要!#REF!</f>
        <v>#REF!</v>
      </c>
      <c r="AB1084" s="36">
        <v>1084</v>
      </c>
    </row>
    <row r="1085" spans="27:28" ht="13.5" hidden="1">
      <c r="AA1085" s="177" t="e">
        <f>+ごみ処理概要!#REF!</f>
        <v>#REF!</v>
      </c>
      <c r="AB1085" s="36">
        <v>1085</v>
      </c>
    </row>
    <row r="1086" spans="27:28" ht="13.5" hidden="1">
      <c r="AA1086" s="177" t="e">
        <f>+ごみ処理概要!#REF!</f>
        <v>#REF!</v>
      </c>
      <c r="AB1086" s="36">
        <v>1086</v>
      </c>
    </row>
    <row r="1087" spans="27:28" ht="13.5" hidden="1">
      <c r="AA1087" s="177" t="e">
        <f>+ごみ処理概要!#REF!</f>
        <v>#REF!</v>
      </c>
      <c r="AB1087" s="36">
        <v>1087</v>
      </c>
    </row>
    <row r="1088" spans="27:28" ht="13.5" hidden="1">
      <c r="AA1088" s="177" t="e">
        <f>+ごみ処理概要!#REF!</f>
        <v>#REF!</v>
      </c>
      <c r="AB1088" s="36">
        <v>1088</v>
      </c>
    </row>
    <row r="1089" spans="27:28" ht="13.5" hidden="1">
      <c r="AA1089" s="177" t="e">
        <f>+ごみ処理概要!#REF!</f>
        <v>#REF!</v>
      </c>
      <c r="AB1089" s="36">
        <v>1089</v>
      </c>
    </row>
    <row r="1090" spans="27:28" ht="13.5" hidden="1">
      <c r="AA1090" s="177" t="e">
        <f>+ごみ処理概要!#REF!</f>
        <v>#REF!</v>
      </c>
      <c r="AB1090" s="36">
        <v>1090</v>
      </c>
    </row>
    <row r="1091" spans="27:28" ht="13.5" hidden="1">
      <c r="AA1091" s="177" t="e">
        <f>+ごみ処理概要!#REF!</f>
        <v>#REF!</v>
      </c>
      <c r="AB1091" s="36">
        <v>1091</v>
      </c>
    </row>
    <row r="1092" spans="27:28" ht="13.5" hidden="1">
      <c r="AA1092" s="177" t="e">
        <f>+ごみ処理概要!#REF!</f>
        <v>#REF!</v>
      </c>
      <c r="AB1092" s="36">
        <v>1092</v>
      </c>
    </row>
    <row r="1093" spans="27:28" ht="13.5" hidden="1">
      <c r="AA1093" s="177" t="e">
        <f>+ごみ処理概要!#REF!</f>
        <v>#REF!</v>
      </c>
      <c r="AB1093" s="36">
        <v>1093</v>
      </c>
    </row>
    <row r="1094" spans="27:28" ht="13.5" hidden="1">
      <c r="AA1094" s="177" t="e">
        <f>+ごみ処理概要!#REF!</f>
        <v>#REF!</v>
      </c>
      <c r="AB1094" s="36">
        <v>1094</v>
      </c>
    </row>
    <row r="1095" spans="27:28" ht="13.5" hidden="1">
      <c r="AA1095" s="177" t="e">
        <f>+ごみ処理概要!#REF!</f>
        <v>#REF!</v>
      </c>
      <c r="AB1095" s="36">
        <v>1095</v>
      </c>
    </row>
    <row r="1096" spans="27:28" ht="13.5" hidden="1">
      <c r="AA1096" s="177" t="e">
        <f>+ごみ処理概要!#REF!</f>
        <v>#REF!</v>
      </c>
      <c r="AB1096" s="36">
        <v>1096</v>
      </c>
    </row>
    <row r="1097" spans="27:28" ht="13.5" hidden="1">
      <c r="AA1097" s="177" t="e">
        <f>+ごみ処理概要!#REF!</f>
        <v>#REF!</v>
      </c>
      <c r="AB1097" s="36">
        <v>1097</v>
      </c>
    </row>
    <row r="1098" spans="27:28" ht="13.5" hidden="1">
      <c r="AA1098" s="177" t="e">
        <f>+ごみ処理概要!#REF!</f>
        <v>#REF!</v>
      </c>
      <c r="AB1098" s="36">
        <v>1098</v>
      </c>
    </row>
    <row r="1099" spans="27:28" ht="13.5" hidden="1">
      <c r="AA1099" s="177" t="e">
        <f>+ごみ処理概要!#REF!</f>
        <v>#REF!</v>
      </c>
      <c r="AB1099" s="36">
        <v>1099</v>
      </c>
    </row>
    <row r="1100" spans="27:28" ht="13.5" hidden="1">
      <c r="AA1100" s="177" t="e">
        <f>+ごみ処理概要!#REF!</f>
        <v>#REF!</v>
      </c>
      <c r="AB1100" s="36">
        <v>1100</v>
      </c>
    </row>
    <row r="1101" spans="27:28" ht="13.5" hidden="1">
      <c r="AA1101" s="177" t="e">
        <f>+ごみ処理概要!#REF!</f>
        <v>#REF!</v>
      </c>
      <c r="AB1101" s="36">
        <v>1101</v>
      </c>
    </row>
    <row r="1102" spans="27:28" ht="13.5" hidden="1">
      <c r="AA1102" s="177" t="e">
        <f>+ごみ処理概要!#REF!</f>
        <v>#REF!</v>
      </c>
      <c r="AB1102" s="36">
        <v>1102</v>
      </c>
    </row>
    <row r="1103" spans="27:28" ht="13.5" hidden="1">
      <c r="AA1103" s="177" t="e">
        <f>+ごみ処理概要!#REF!</f>
        <v>#REF!</v>
      </c>
      <c r="AB1103" s="36">
        <v>1103</v>
      </c>
    </row>
    <row r="1104" spans="27:28" ht="13.5" hidden="1">
      <c r="AA1104" s="177" t="e">
        <f>+ごみ処理概要!#REF!</f>
        <v>#REF!</v>
      </c>
      <c r="AB1104" s="36">
        <v>1104</v>
      </c>
    </row>
    <row r="1105" spans="27:28" ht="13.5" hidden="1">
      <c r="AA1105" s="177" t="e">
        <f>+ごみ処理概要!#REF!</f>
        <v>#REF!</v>
      </c>
      <c r="AB1105" s="36">
        <v>1105</v>
      </c>
    </row>
    <row r="1106" spans="27:28" ht="13.5" hidden="1">
      <c r="AA1106" s="177" t="e">
        <f>+ごみ処理概要!#REF!</f>
        <v>#REF!</v>
      </c>
      <c r="AB1106" s="36">
        <v>1106</v>
      </c>
    </row>
    <row r="1107" spans="27:28" ht="13.5" hidden="1">
      <c r="AA1107" s="177" t="e">
        <f>+ごみ処理概要!#REF!</f>
        <v>#REF!</v>
      </c>
      <c r="AB1107" s="36">
        <v>1107</v>
      </c>
    </row>
    <row r="1108" spans="27:28" ht="13.5" hidden="1">
      <c r="AA1108" s="177" t="e">
        <f>+ごみ処理概要!#REF!</f>
        <v>#REF!</v>
      </c>
      <c r="AB1108" s="36">
        <v>1108</v>
      </c>
    </row>
    <row r="1109" spans="27:28" ht="13.5" hidden="1">
      <c r="AA1109" s="177" t="e">
        <f>+ごみ処理概要!#REF!</f>
        <v>#REF!</v>
      </c>
      <c r="AB1109" s="36">
        <v>1109</v>
      </c>
    </row>
    <row r="1110" spans="27:28" ht="13.5" hidden="1">
      <c r="AA1110" s="177" t="e">
        <f>+ごみ処理概要!#REF!</f>
        <v>#REF!</v>
      </c>
      <c r="AB1110" s="36">
        <v>1110</v>
      </c>
    </row>
    <row r="1111" spans="27:28" ht="13.5" hidden="1">
      <c r="AA1111" s="177" t="e">
        <f>+ごみ処理概要!#REF!</f>
        <v>#REF!</v>
      </c>
      <c r="AB1111" s="36">
        <v>1111</v>
      </c>
    </row>
    <row r="1112" spans="27:28" ht="13.5" hidden="1">
      <c r="AA1112" s="177" t="e">
        <f>+ごみ処理概要!#REF!</f>
        <v>#REF!</v>
      </c>
      <c r="AB1112" s="36">
        <v>1112</v>
      </c>
    </row>
    <row r="1113" spans="27:28" ht="13.5" hidden="1">
      <c r="AA1113" s="177" t="e">
        <f>+ごみ処理概要!#REF!</f>
        <v>#REF!</v>
      </c>
      <c r="AB1113" s="36">
        <v>1113</v>
      </c>
    </row>
    <row r="1114" spans="27:28" ht="13.5" hidden="1">
      <c r="AA1114" s="177" t="e">
        <f>+ごみ処理概要!#REF!</f>
        <v>#REF!</v>
      </c>
      <c r="AB1114" s="36">
        <v>1114</v>
      </c>
    </row>
    <row r="1115" spans="27:28" ht="13.5" hidden="1">
      <c r="AA1115" s="177" t="e">
        <f>+ごみ処理概要!#REF!</f>
        <v>#REF!</v>
      </c>
      <c r="AB1115" s="36">
        <v>1115</v>
      </c>
    </row>
    <row r="1116" spans="27:28" ht="13.5" hidden="1">
      <c r="AA1116" s="177" t="e">
        <f>+ごみ処理概要!#REF!</f>
        <v>#REF!</v>
      </c>
      <c r="AB1116" s="36">
        <v>1116</v>
      </c>
    </row>
    <row r="1117" spans="27:28" ht="13.5" hidden="1">
      <c r="AA1117" s="177" t="e">
        <f>+ごみ処理概要!#REF!</f>
        <v>#REF!</v>
      </c>
      <c r="AB1117" s="36">
        <v>1117</v>
      </c>
    </row>
    <row r="1118" spans="27:28" ht="13.5" hidden="1">
      <c r="AA1118" s="177" t="e">
        <f>+ごみ処理概要!#REF!</f>
        <v>#REF!</v>
      </c>
      <c r="AB1118" s="36">
        <v>1118</v>
      </c>
    </row>
    <row r="1119" spans="27:28" ht="13.5" hidden="1">
      <c r="AA1119" s="177" t="e">
        <f>+ごみ処理概要!#REF!</f>
        <v>#REF!</v>
      </c>
      <c r="AB1119" s="36">
        <v>1119</v>
      </c>
    </row>
    <row r="1120" spans="27:28" ht="13.5" hidden="1">
      <c r="AA1120" s="177" t="e">
        <f>+ごみ処理概要!#REF!</f>
        <v>#REF!</v>
      </c>
      <c r="AB1120" s="36">
        <v>1120</v>
      </c>
    </row>
    <row r="1121" spans="27:28" ht="13.5" hidden="1">
      <c r="AA1121" s="177" t="e">
        <f>+ごみ処理概要!#REF!</f>
        <v>#REF!</v>
      </c>
      <c r="AB1121" s="36">
        <v>1121</v>
      </c>
    </row>
    <row r="1122" spans="27:28" ht="13.5" hidden="1">
      <c r="AA1122" s="177" t="e">
        <f>+ごみ処理概要!#REF!</f>
        <v>#REF!</v>
      </c>
      <c r="AB1122" s="36">
        <v>1122</v>
      </c>
    </row>
    <row r="1123" spans="27:28" ht="13.5" hidden="1">
      <c r="AA1123" s="177" t="e">
        <f>+ごみ処理概要!#REF!</f>
        <v>#REF!</v>
      </c>
      <c r="AB1123" s="36">
        <v>1123</v>
      </c>
    </row>
    <row r="1124" spans="27:28" ht="13.5" hidden="1">
      <c r="AA1124" s="177" t="e">
        <f>+ごみ処理概要!#REF!</f>
        <v>#REF!</v>
      </c>
      <c r="AB1124" s="36">
        <v>1124</v>
      </c>
    </row>
    <row r="1125" spans="27:28" ht="13.5" hidden="1">
      <c r="AA1125" s="177" t="e">
        <f>+ごみ処理概要!#REF!</f>
        <v>#REF!</v>
      </c>
      <c r="AB1125" s="36">
        <v>1125</v>
      </c>
    </row>
    <row r="1126" spans="27:28" ht="13.5" hidden="1">
      <c r="AA1126" s="177" t="e">
        <f>+ごみ処理概要!#REF!</f>
        <v>#REF!</v>
      </c>
      <c r="AB1126" s="36">
        <v>1126</v>
      </c>
    </row>
    <row r="1127" spans="27:28" ht="13.5" hidden="1">
      <c r="AA1127" s="177" t="e">
        <f>+ごみ処理概要!#REF!</f>
        <v>#REF!</v>
      </c>
      <c r="AB1127" s="36">
        <v>1127</v>
      </c>
    </row>
    <row r="1128" spans="27:28" ht="13.5" hidden="1">
      <c r="AA1128" s="177" t="e">
        <f>+ごみ処理概要!#REF!</f>
        <v>#REF!</v>
      </c>
      <c r="AB1128" s="36">
        <v>1128</v>
      </c>
    </row>
    <row r="1129" spans="27:28" ht="13.5" hidden="1">
      <c r="AA1129" s="177" t="e">
        <f>+ごみ処理概要!#REF!</f>
        <v>#REF!</v>
      </c>
      <c r="AB1129" s="36">
        <v>1129</v>
      </c>
    </row>
    <row r="1130" spans="27:28" ht="13.5" hidden="1">
      <c r="AA1130" s="177" t="e">
        <f>+ごみ処理概要!#REF!</f>
        <v>#REF!</v>
      </c>
      <c r="AB1130" s="36">
        <v>1130</v>
      </c>
    </row>
    <row r="1131" spans="27:28" ht="13.5" hidden="1">
      <c r="AA1131" s="177" t="e">
        <f>+ごみ処理概要!#REF!</f>
        <v>#REF!</v>
      </c>
      <c r="AB1131" s="36">
        <v>1131</v>
      </c>
    </row>
    <row r="1132" spans="27:28" ht="13.5" hidden="1">
      <c r="AA1132" s="177" t="e">
        <f>+ごみ処理概要!#REF!</f>
        <v>#REF!</v>
      </c>
      <c r="AB1132" s="36">
        <v>1132</v>
      </c>
    </row>
    <row r="1133" spans="27:28" ht="13.5" hidden="1">
      <c r="AA1133" s="177" t="e">
        <f>+ごみ処理概要!#REF!</f>
        <v>#REF!</v>
      </c>
      <c r="AB1133" s="36">
        <v>1133</v>
      </c>
    </row>
    <row r="1134" spans="27:28" ht="13.5" hidden="1">
      <c r="AA1134" s="177" t="e">
        <f>+ごみ処理概要!#REF!</f>
        <v>#REF!</v>
      </c>
      <c r="AB1134" s="36">
        <v>1134</v>
      </c>
    </row>
    <row r="1135" spans="27:28" ht="13.5" hidden="1">
      <c r="AA1135" s="177" t="e">
        <f>+ごみ処理概要!#REF!</f>
        <v>#REF!</v>
      </c>
      <c r="AB1135" s="36">
        <v>1135</v>
      </c>
    </row>
    <row r="1136" spans="27:28" ht="13.5" hidden="1">
      <c r="AA1136" s="177" t="e">
        <f>+ごみ処理概要!#REF!</f>
        <v>#REF!</v>
      </c>
      <c r="AB1136" s="36">
        <v>1136</v>
      </c>
    </row>
    <row r="1137" spans="27:28" ht="13.5" hidden="1">
      <c r="AA1137" s="177" t="e">
        <f>+ごみ処理概要!#REF!</f>
        <v>#REF!</v>
      </c>
      <c r="AB1137" s="36">
        <v>1137</v>
      </c>
    </row>
    <row r="1138" spans="27:28" ht="13.5" hidden="1">
      <c r="AA1138" s="177" t="e">
        <f>+ごみ処理概要!#REF!</f>
        <v>#REF!</v>
      </c>
      <c r="AB1138" s="36">
        <v>1138</v>
      </c>
    </row>
    <row r="1139" spans="27:28" ht="13.5" hidden="1">
      <c r="AA1139" s="177" t="e">
        <f>+ごみ処理概要!#REF!</f>
        <v>#REF!</v>
      </c>
      <c r="AB1139" s="36">
        <v>1139</v>
      </c>
    </row>
    <row r="1140" spans="27:28" ht="13.5" hidden="1">
      <c r="AA1140" s="177" t="e">
        <f>+ごみ処理概要!#REF!</f>
        <v>#REF!</v>
      </c>
      <c r="AB1140" s="36">
        <v>1140</v>
      </c>
    </row>
    <row r="1141" spans="27:28" ht="13.5" hidden="1">
      <c r="AA1141" s="177" t="e">
        <f>+ごみ処理概要!#REF!</f>
        <v>#REF!</v>
      </c>
      <c r="AB1141" s="36">
        <v>1141</v>
      </c>
    </row>
    <row r="1142" spans="27:28" ht="13.5" hidden="1">
      <c r="AA1142" s="177" t="e">
        <f>+ごみ処理概要!#REF!</f>
        <v>#REF!</v>
      </c>
      <c r="AB1142" s="36">
        <v>1142</v>
      </c>
    </row>
    <row r="1143" spans="27:28" ht="13.5" hidden="1">
      <c r="AA1143" s="177" t="e">
        <f>+ごみ処理概要!#REF!</f>
        <v>#REF!</v>
      </c>
      <c r="AB1143" s="36">
        <v>1143</v>
      </c>
    </row>
    <row r="1144" spans="27:28" ht="13.5" hidden="1">
      <c r="AA1144" s="177" t="e">
        <f>+ごみ処理概要!#REF!</f>
        <v>#REF!</v>
      </c>
      <c r="AB1144" s="36">
        <v>1144</v>
      </c>
    </row>
    <row r="1145" spans="27:28" ht="13.5" hidden="1">
      <c r="AA1145" s="177" t="e">
        <f>+ごみ処理概要!#REF!</f>
        <v>#REF!</v>
      </c>
      <c r="AB1145" s="36">
        <v>1145</v>
      </c>
    </row>
    <row r="1146" spans="27:28" ht="13.5" hidden="1">
      <c r="AA1146" s="177" t="e">
        <f>+ごみ処理概要!#REF!</f>
        <v>#REF!</v>
      </c>
      <c r="AB1146" s="36">
        <v>1146</v>
      </c>
    </row>
    <row r="1147" spans="27:28" ht="13.5" hidden="1">
      <c r="AA1147" s="177" t="e">
        <f>+ごみ処理概要!#REF!</f>
        <v>#REF!</v>
      </c>
      <c r="AB1147" s="36">
        <v>1147</v>
      </c>
    </row>
    <row r="1148" spans="27:28" ht="13.5" hidden="1">
      <c r="AA1148" s="177" t="e">
        <f>+ごみ処理概要!#REF!</f>
        <v>#REF!</v>
      </c>
      <c r="AB1148" s="36">
        <v>1148</v>
      </c>
    </row>
    <row r="1149" spans="27:28" ht="13.5" hidden="1">
      <c r="AA1149" s="177" t="e">
        <f>+ごみ処理概要!#REF!</f>
        <v>#REF!</v>
      </c>
      <c r="AB1149" s="36">
        <v>1149</v>
      </c>
    </row>
    <row r="1150" spans="27:28" ht="13.5" hidden="1">
      <c r="AA1150" s="177" t="e">
        <f>+ごみ処理概要!#REF!</f>
        <v>#REF!</v>
      </c>
      <c r="AB1150" s="36">
        <v>1150</v>
      </c>
    </row>
    <row r="1151" spans="27:28" ht="13.5" hidden="1">
      <c r="AA1151" s="177" t="e">
        <f>+ごみ処理概要!#REF!</f>
        <v>#REF!</v>
      </c>
      <c r="AB1151" s="36">
        <v>1151</v>
      </c>
    </row>
    <row r="1152" spans="27:28" ht="13.5" hidden="1">
      <c r="AA1152" s="177" t="e">
        <f>+ごみ処理概要!#REF!</f>
        <v>#REF!</v>
      </c>
      <c r="AB1152" s="36">
        <v>1152</v>
      </c>
    </row>
    <row r="1153" spans="27:28" ht="13.5" hidden="1">
      <c r="AA1153" s="177" t="e">
        <f>+ごみ処理概要!#REF!</f>
        <v>#REF!</v>
      </c>
      <c r="AB1153" s="36">
        <v>1153</v>
      </c>
    </row>
    <row r="1154" spans="27:28" ht="13.5" hidden="1">
      <c r="AA1154" s="177" t="e">
        <f>+ごみ処理概要!#REF!</f>
        <v>#REF!</v>
      </c>
      <c r="AB1154" s="36">
        <v>1154</v>
      </c>
    </row>
    <row r="1155" spans="27:28" ht="13.5" hidden="1">
      <c r="AA1155" s="177" t="e">
        <f>+ごみ処理概要!#REF!</f>
        <v>#REF!</v>
      </c>
      <c r="AB1155" s="36">
        <v>1155</v>
      </c>
    </row>
    <row r="1156" spans="27:28" ht="13.5" hidden="1">
      <c r="AA1156" s="177" t="e">
        <f>+ごみ処理概要!#REF!</f>
        <v>#REF!</v>
      </c>
      <c r="AB1156" s="36">
        <v>1156</v>
      </c>
    </row>
    <row r="1157" spans="27:28" ht="13.5" hidden="1">
      <c r="AA1157" s="177" t="e">
        <f>+ごみ処理概要!#REF!</f>
        <v>#REF!</v>
      </c>
      <c r="AB1157" s="36">
        <v>1157</v>
      </c>
    </row>
    <row r="1158" spans="27:28" ht="13.5" hidden="1">
      <c r="AA1158" s="177" t="e">
        <f>+ごみ処理概要!#REF!</f>
        <v>#REF!</v>
      </c>
      <c r="AB1158" s="36">
        <v>1158</v>
      </c>
    </row>
    <row r="1159" spans="27:28" ht="13.5" hidden="1">
      <c r="AA1159" s="177" t="e">
        <f>+ごみ処理概要!#REF!</f>
        <v>#REF!</v>
      </c>
      <c r="AB1159" s="36">
        <v>1159</v>
      </c>
    </row>
    <row r="1160" spans="27:28" ht="13.5" hidden="1">
      <c r="AA1160" s="177" t="e">
        <f>+ごみ処理概要!#REF!</f>
        <v>#REF!</v>
      </c>
      <c r="AB1160" s="36">
        <v>1160</v>
      </c>
    </row>
    <row r="1161" spans="27:28" ht="13.5" hidden="1">
      <c r="AA1161" s="177" t="e">
        <f>+ごみ処理概要!#REF!</f>
        <v>#REF!</v>
      </c>
      <c r="AB1161" s="36">
        <v>1161</v>
      </c>
    </row>
    <row r="1162" spans="27:28" ht="13.5" hidden="1">
      <c r="AA1162" s="177" t="e">
        <f>+ごみ処理概要!#REF!</f>
        <v>#REF!</v>
      </c>
      <c r="AB1162" s="36">
        <v>1162</v>
      </c>
    </row>
    <row r="1163" spans="27:28" ht="13.5" hidden="1">
      <c r="AA1163" s="177" t="e">
        <f>+ごみ処理概要!#REF!</f>
        <v>#REF!</v>
      </c>
      <c r="AB1163" s="36">
        <v>1163</v>
      </c>
    </row>
    <row r="1164" spans="27:28" ht="13.5" hidden="1">
      <c r="AA1164" s="177" t="e">
        <f>+ごみ処理概要!#REF!</f>
        <v>#REF!</v>
      </c>
      <c r="AB1164" s="36">
        <v>1164</v>
      </c>
    </row>
    <row r="1165" spans="27:28" ht="13.5" hidden="1">
      <c r="AA1165" s="177" t="e">
        <f>+ごみ処理概要!#REF!</f>
        <v>#REF!</v>
      </c>
      <c r="AB1165" s="36">
        <v>1165</v>
      </c>
    </row>
    <row r="1166" spans="27:28" ht="13.5" hidden="1">
      <c r="AA1166" s="177" t="e">
        <f>+ごみ処理概要!#REF!</f>
        <v>#REF!</v>
      </c>
      <c r="AB1166" s="36">
        <v>1166</v>
      </c>
    </row>
    <row r="1167" spans="27:28" ht="13.5" hidden="1">
      <c r="AA1167" s="177" t="e">
        <f>+ごみ処理概要!#REF!</f>
        <v>#REF!</v>
      </c>
      <c r="AB1167" s="36">
        <v>1167</v>
      </c>
    </row>
    <row r="1168" spans="27:28" ht="13.5" hidden="1">
      <c r="AA1168" s="177" t="e">
        <f>+ごみ処理概要!#REF!</f>
        <v>#REF!</v>
      </c>
      <c r="AB1168" s="36">
        <v>1168</v>
      </c>
    </row>
    <row r="1169" spans="27:28" ht="13.5" hidden="1">
      <c r="AA1169" s="177" t="e">
        <f>+ごみ処理概要!#REF!</f>
        <v>#REF!</v>
      </c>
      <c r="AB1169" s="36">
        <v>1169</v>
      </c>
    </row>
    <row r="1170" spans="27:28" ht="13.5" hidden="1">
      <c r="AA1170" s="177" t="e">
        <f>+ごみ処理概要!#REF!</f>
        <v>#REF!</v>
      </c>
      <c r="AB1170" s="36">
        <v>1170</v>
      </c>
    </row>
    <row r="1171" spans="27:28" ht="13.5" hidden="1">
      <c r="AA1171" s="177" t="e">
        <f>+ごみ処理概要!#REF!</f>
        <v>#REF!</v>
      </c>
      <c r="AB1171" s="36">
        <v>1171</v>
      </c>
    </row>
    <row r="1172" spans="27:28" ht="13.5" hidden="1">
      <c r="AA1172" s="177" t="e">
        <f>+ごみ処理概要!#REF!</f>
        <v>#REF!</v>
      </c>
      <c r="AB1172" s="36">
        <v>1172</v>
      </c>
    </row>
    <row r="1173" spans="27:28" ht="13.5" hidden="1">
      <c r="AA1173" s="177" t="e">
        <f>+ごみ処理概要!#REF!</f>
        <v>#REF!</v>
      </c>
      <c r="AB1173" s="36">
        <v>1173</v>
      </c>
    </row>
    <row r="1174" spans="27:28" ht="13.5" hidden="1">
      <c r="AA1174" s="177" t="e">
        <f>+ごみ処理概要!#REF!</f>
        <v>#REF!</v>
      </c>
      <c r="AB1174" s="36">
        <v>1174</v>
      </c>
    </row>
    <row r="1175" spans="27:28" ht="13.5" hidden="1">
      <c r="AA1175" s="177" t="e">
        <f>+ごみ処理概要!#REF!</f>
        <v>#REF!</v>
      </c>
      <c r="AB1175" s="36">
        <v>1175</v>
      </c>
    </row>
    <row r="1176" spans="27:28" ht="13.5" hidden="1">
      <c r="AA1176" s="177" t="e">
        <f>+ごみ処理概要!#REF!</f>
        <v>#REF!</v>
      </c>
      <c r="AB1176" s="36">
        <v>1176</v>
      </c>
    </row>
    <row r="1177" spans="27:28" ht="13.5" hidden="1">
      <c r="AA1177" s="177" t="e">
        <f>+ごみ処理概要!#REF!</f>
        <v>#REF!</v>
      </c>
      <c r="AB1177" s="36">
        <v>1177</v>
      </c>
    </row>
    <row r="1178" spans="27:28" ht="13.5" hidden="1">
      <c r="AA1178" s="177" t="e">
        <f>+ごみ処理概要!#REF!</f>
        <v>#REF!</v>
      </c>
      <c r="AB1178" s="36">
        <v>1178</v>
      </c>
    </row>
    <row r="1179" spans="27:28" ht="13.5" hidden="1">
      <c r="AA1179" s="177" t="e">
        <f>+ごみ処理概要!#REF!</f>
        <v>#REF!</v>
      </c>
      <c r="AB1179" s="36">
        <v>1179</v>
      </c>
    </row>
    <row r="1180" spans="27:28" ht="13.5" hidden="1">
      <c r="AA1180" s="177" t="e">
        <f>+ごみ処理概要!#REF!</f>
        <v>#REF!</v>
      </c>
      <c r="AB1180" s="36">
        <v>1180</v>
      </c>
    </row>
    <row r="1181" spans="27:28" ht="13.5" hidden="1">
      <c r="AA1181" s="177" t="e">
        <f>+ごみ処理概要!#REF!</f>
        <v>#REF!</v>
      </c>
      <c r="AB1181" s="36">
        <v>1181</v>
      </c>
    </row>
    <row r="1182" spans="27:28" ht="13.5" hidden="1">
      <c r="AA1182" s="177" t="e">
        <f>+ごみ処理概要!#REF!</f>
        <v>#REF!</v>
      </c>
      <c r="AB1182" s="36">
        <v>1182</v>
      </c>
    </row>
    <row r="1183" spans="27:28" ht="13.5" hidden="1">
      <c r="AA1183" s="177" t="e">
        <f>+ごみ処理概要!#REF!</f>
        <v>#REF!</v>
      </c>
      <c r="AB1183" s="36">
        <v>1183</v>
      </c>
    </row>
    <row r="1184" spans="27:28" ht="13.5" hidden="1">
      <c r="AA1184" s="177" t="e">
        <f>+ごみ処理概要!#REF!</f>
        <v>#REF!</v>
      </c>
      <c r="AB1184" s="36">
        <v>1184</v>
      </c>
    </row>
    <row r="1185" spans="27:28" ht="13.5" hidden="1">
      <c r="AA1185" s="177" t="e">
        <f>+ごみ処理概要!#REF!</f>
        <v>#REF!</v>
      </c>
      <c r="AB1185" s="36">
        <v>1185</v>
      </c>
    </row>
    <row r="1186" spans="27:28" ht="13.5" hidden="1">
      <c r="AA1186" s="177" t="e">
        <f>+ごみ処理概要!#REF!</f>
        <v>#REF!</v>
      </c>
      <c r="AB1186" s="36">
        <v>1186</v>
      </c>
    </row>
    <row r="1187" spans="27:28" ht="13.5" hidden="1">
      <c r="AA1187" s="177" t="e">
        <f>+ごみ処理概要!#REF!</f>
        <v>#REF!</v>
      </c>
      <c r="AB1187" s="36">
        <v>1187</v>
      </c>
    </row>
    <row r="1188" spans="27:28" ht="13.5" hidden="1">
      <c r="AA1188" s="177" t="e">
        <f>+ごみ処理概要!#REF!</f>
        <v>#REF!</v>
      </c>
      <c r="AB1188" s="36">
        <v>1188</v>
      </c>
    </row>
    <row r="1189" spans="27:28" ht="13.5" hidden="1">
      <c r="AA1189" s="177" t="e">
        <f>+ごみ処理概要!#REF!</f>
        <v>#REF!</v>
      </c>
      <c r="AB1189" s="36">
        <v>1189</v>
      </c>
    </row>
    <row r="1190" spans="27:28" ht="13.5" hidden="1">
      <c r="AA1190" s="177" t="e">
        <f>+ごみ処理概要!#REF!</f>
        <v>#REF!</v>
      </c>
      <c r="AB1190" s="36">
        <v>1190</v>
      </c>
    </row>
    <row r="1191" spans="27:28" ht="13.5" hidden="1">
      <c r="AA1191" s="177" t="e">
        <f>+ごみ処理概要!#REF!</f>
        <v>#REF!</v>
      </c>
      <c r="AB1191" s="36">
        <v>1191</v>
      </c>
    </row>
    <row r="1192" spans="27:28" ht="13.5" hidden="1">
      <c r="AA1192" s="177" t="e">
        <f>+ごみ処理概要!#REF!</f>
        <v>#REF!</v>
      </c>
      <c r="AB1192" s="36">
        <v>1192</v>
      </c>
    </row>
    <row r="1193" spans="27:28" ht="13.5" hidden="1">
      <c r="AA1193" s="177" t="e">
        <f>+ごみ処理概要!#REF!</f>
        <v>#REF!</v>
      </c>
      <c r="AB1193" s="36">
        <v>1193</v>
      </c>
    </row>
    <row r="1194" spans="27:28" ht="13.5" hidden="1">
      <c r="AA1194" s="177" t="e">
        <f>+ごみ処理概要!#REF!</f>
        <v>#REF!</v>
      </c>
      <c r="AB1194" s="36">
        <v>1194</v>
      </c>
    </row>
    <row r="1195" spans="27:28" ht="13.5" hidden="1">
      <c r="AA1195" s="177" t="e">
        <f>+ごみ処理概要!#REF!</f>
        <v>#REF!</v>
      </c>
      <c r="AB1195" s="36">
        <v>1195</v>
      </c>
    </row>
    <row r="1196" spans="27:28" ht="13.5" hidden="1">
      <c r="AA1196" s="177" t="e">
        <f>+ごみ処理概要!#REF!</f>
        <v>#REF!</v>
      </c>
      <c r="AB1196" s="36">
        <v>1196</v>
      </c>
    </row>
    <row r="1197" spans="27:28" ht="13.5" hidden="1">
      <c r="AA1197" s="177" t="e">
        <f>+ごみ処理概要!#REF!</f>
        <v>#REF!</v>
      </c>
      <c r="AB1197" s="36">
        <v>1197</v>
      </c>
    </row>
    <row r="1198" spans="27:28" ht="13.5" hidden="1">
      <c r="AA1198" s="177" t="e">
        <f>+ごみ処理概要!#REF!</f>
        <v>#REF!</v>
      </c>
      <c r="AB1198" s="36">
        <v>1198</v>
      </c>
    </row>
    <row r="1199" spans="27:28" ht="13.5" hidden="1">
      <c r="AA1199" s="177" t="e">
        <f>+ごみ処理概要!#REF!</f>
        <v>#REF!</v>
      </c>
      <c r="AB1199" s="36">
        <v>1199</v>
      </c>
    </row>
    <row r="1200" spans="27:28" ht="13.5" hidden="1">
      <c r="AA1200" s="177" t="e">
        <f>+ごみ処理概要!#REF!</f>
        <v>#REF!</v>
      </c>
      <c r="AB1200" s="36">
        <v>1200</v>
      </c>
    </row>
    <row r="1201" spans="27:28" ht="13.5" hidden="1">
      <c r="AA1201" s="177" t="e">
        <f>+ごみ処理概要!#REF!</f>
        <v>#REF!</v>
      </c>
      <c r="AB1201" s="36">
        <v>1201</v>
      </c>
    </row>
    <row r="1202" spans="27:28" ht="13.5" hidden="1">
      <c r="AA1202" s="177" t="e">
        <f>+ごみ処理概要!#REF!</f>
        <v>#REF!</v>
      </c>
      <c r="AB1202" s="36">
        <v>1202</v>
      </c>
    </row>
    <row r="1203" spans="27:28" ht="13.5" hidden="1">
      <c r="AA1203" s="177" t="e">
        <f>+ごみ処理概要!#REF!</f>
        <v>#REF!</v>
      </c>
      <c r="AB1203" s="36">
        <v>1203</v>
      </c>
    </row>
    <row r="1204" spans="27:28" ht="13.5" hidden="1">
      <c r="AA1204" s="177" t="e">
        <f>+ごみ処理概要!#REF!</f>
        <v>#REF!</v>
      </c>
      <c r="AB1204" s="36">
        <v>1204</v>
      </c>
    </row>
    <row r="1205" spans="27:28" ht="13.5" hidden="1">
      <c r="AA1205" s="177" t="e">
        <f>+ごみ処理概要!#REF!</f>
        <v>#REF!</v>
      </c>
      <c r="AB1205" s="36">
        <v>1205</v>
      </c>
    </row>
    <row r="1206" spans="27:28" ht="13.5" hidden="1">
      <c r="AA1206" s="177" t="e">
        <f>+ごみ処理概要!#REF!</f>
        <v>#REF!</v>
      </c>
      <c r="AB1206" s="36">
        <v>1206</v>
      </c>
    </row>
    <row r="1207" spans="27:28" ht="13.5" hidden="1">
      <c r="AA1207" s="177" t="e">
        <f>+ごみ処理概要!#REF!</f>
        <v>#REF!</v>
      </c>
      <c r="AB1207" s="36">
        <v>1207</v>
      </c>
    </row>
    <row r="1208" spans="27:28" ht="13.5" hidden="1">
      <c r="AA1208" s="177" t="e">
        <f>+ごみ処理概要!#REF!</f>
        <v>#REF!</v>
      </c>
      <c r="AB1208" s="36">
        <v>1208</v>
      </c>
    </row>
    <row r="1209" spans="27:28" ht="13.5" hidden="1">
      <c r="AA1209" s="177" t="e">
        <f>+ごみ処理概要!#REF!</f>
        <v>#REF!</v>
      </c>
      <c r="AB1209" s="36">
        <v>1209</v>
      </c>
    </row>
    <row r="1210" spans="27:28" ht="13.5" hidden="1">
      <c r="AA1210" s="177" t="e">
        <f>+ごみ処理概要!#REF!</f>
        <v>#REF!</v>
      </c>
      <c r="AB1210" s="36">
        <v>1210</v>
      </c>
    </row>
    <row r="1211" spans="27:28" ht="13.5" hidden="1">
      <c r="AA1211" s="177" t="e">
        <f>+ごみ処理概要!#REF!</f>
        <v>#REF!</v>
      </c>
      <c r="AB1211" s="36">
        <v>1211</v>
      </c>
    </row>
    <row r="1212" spans="27:28" ht="13.5" hidden="1">
      <c r="AA1212" s="177" t="e">
        <f>+ごみ処理概要!#REF!</f>
        <v>#REF!</v>
      </c>
      <c r="AB1212" s="36">
        <v>1212</v>
      </c>
    </row>
    <row r="1213" spans="27:28" ht="13.5" hidden="1">
      <c r="AA1213" s="177" t="e">
        <f>+ごみ処理概要!#REF!</f>
        <v>#REF!</v>
      </c>
      <c r="AB1213" s="36">
        <v>1213</v>
      </c>
    </row>
    <row r="1214" spans="27:28" ht="13.5" hidden="1">
      <c r="AA1214" s="177" t="e">
        <f>+ごみ処理概要!#REF!</f>
        <v>#REF!</v>
      </c>
      <c r="AB1214" s="36">
        <v>1214</v>
      </c>
    </row>
    <row r="1215" spans="27:28" ht="13.5" hidden="1">
      <c r="AA1215" s="177" t="e">
        <f>+ごみ処理概要!#REF!</f>
        <v>#REF!</v>
      </c>
      <c r="AB1215" s="36">
        <v>1215</v>
      </c>
    </row>
    <row r="1216" spans="27:28" ht="13.5" hidden="1">
      <c r="AA1216" s="177" t="e">
        <f>+ごみ処理概要!#REF!</f>
        <v>#REF!</v>
      </c>
      <c r="AB1216" s="36">
        <v>1216</v>
      </c>
    </row>
    <row r="1217" spans="27:28" ht="13.5" hidden="1">
      <c r="AA1217" s="177" t="e">
        <f>+ごみ処理概要!#REF!</f>
        <v>#REF!</v>
      </c>
      <c r="AB1217" s="36">
        <v>1217</v>
      </c>
    </row>
    <row r="1218" spans="27:28" ht="13.5" hidden="1">
      <c r="AA1218" s="177" t="e">
        <f>+ごみ処理概要!#REF!</f>
        <v>#REF!</v>
      </c>
      <c r="AB1218" s="36">
        <v>1218</v>
      </c>
    </row>
    <row r="1219" spans="27:28" ht="13.5" hidden="1">
      <c r="AA1219" s="177" t="e">
        <f>+ごみ処理概要!#REF!</f>
        <v>#REF!</v>
      </c>
      <c r="AB1219" s="36">
        <v>1219</v>
      </c>
    </row>
    <row r="1220" spans="27:28" ht="13.5" hidden="1">
      <c r="AA1220" s="177" t="e">
        <f>+ごみ処理概要!#REF!</f>
        <v>#REF!</v>
      </c>
      <c r="AB1220" s="36">
        <v>1220</v>
      </c>
    </row>
    <row r="1221" spans="27:28" ht="13.5" hidden="1">
      <c r="AA1221" s="177" t="e">
        <f>+ごみ処理概要!#REF!</f>
        <v>#REF!</v>
      </c>
      <c r="AB1221" s="36">
        <v>1221</v>
      </c>
    </row>
    <row r="1222" spans="27:28" ht="13.5" hidden="1">
      <c r="AA1222" s="177" t="e">
        <f>+ごみ処理概要!#REF!</f>
        <v>#REF!</v>
      </c>
      <c r="AB1222" s="36">
        <v>1222</v>
      </c>
    </row>
    <row r="1223" spans="27:28" ht="13.5" hidden="1">
      <c r="AA1223" s="177" t="e">
        <f>+ごみ処理概要!#REF!</f>
        <v>#REF!</v>
      </c>
      <c r="AB1223" s="36">
        <v>1223</v>
      </c>
    </row>
    <row r="1224" spans="27:28" ht="13.5" hidden="1">
      <c r="AA1224" s="177" t="e">
        <f>+ごみ処理概要!#REF!</f>
        <v>#REF!</v>
      </c>
      <c r="AB1224" s="36">
        <v>1224</v>
      </c>
    </row>
    <row r="1225" spans="27:28" ht="13.5" hidden="1">
      <c r="AA1225" s="177" t="e">
        <f>+ごみ処理概要!#REF!</f>
        <v>#REF!</v>
      </c>
      <c r="AB1225" s="36">
        <v>1225</v>
      </c>
    </row>
    <row r="1226" spans="27:28" ht="13.5" hidden="1">
      <c r="AA1226" s="177" t="e">
        <f>+ごみ処理概要!#REF!</f>
        <v>#REF!</v>
      </c>
      <c r="AB1226" s="36">
        <v>1226</v>
      </c>
    </row>
    <row r="1227" spans="27:28" ht="13.5" hidden="1">
      <c r="AA1227" s="177" t="e">
        <f>+ごみ処理概要!#REF!</f>
        <v>#REF!</v>
      </c>
      <c r="AB1227" s="36">
        <v>1227</v>
      </c>
    </row>
    <row r="1228" spans="27:28" ht="13.5" hidden="1">
      <c r="AA1228" s="177" t="e">
        <f>+ごみ処理概要!#REF!</f>
        <v>#REF!</v>
      </c>
      <c r="AB1228" s="36">
        <v>1228</v>
      </c>
    </row>
    <row r="1229" spans="27:28" ht="13.5" hidden="1">
      <c r="AA1229" s="177" t="e">
        <f>+ごみ処理概要!#REF!</f>
        <v>#REF!</v>
      </c>
      <c r="AB1229" s="36">
        <v>1229</v>
      </c>
    </row>
    <row r="1230" spans="27:28" ht="13.5" hidden="1">
      <c r="AA1230" s="177" t="e">
        <f>+ごみ処理概要!#REF!</f>
        <v>#REF!</v>
      </c>
      <c r="AB1230" s="36">
        <v>1230</v>
      </c>
    </row>
    <row r="1231" spans="27:28" ht="13.5" hidden="1">
      <c r="AA1231" s="177" t="e">
        <f>+ごみ処理概要!#REF!</f>
        <v>#REF!</v>
      </c>
      <c r="AB1231" s="36">
        <v>1231</v>
      </c>
    </row>
    <row r="1232" spans="27:28" ht="13.5" hidden="1">
      <c r="AA1232" s="177" t="e">
        <f>+ごみ処理概要!#REF!</f>
        <v>#REF!</v>
      </c>
      <c r="AB1232" s="36">
        <v>1232</v>
      </c>
    </row>
    <row r="1233" spans="27:28" ht="13.5" hidden="1">
      <c r="AA1233" s="177" t="e">
        <f>+ごみ処理概要!#REF!</f>
        <v>#REF!</v>
      </c>
      <c r="AB1233" s="36">
        <v>1233</v>
      </c>
    </row>
    <row r="1234" spans="27:28" ht="13.5" hidden="1">
      <c r="AA1234" s="177" t="e">
        <f>+ごみ処理概要!#REF!</f>
        <v>#REF!</v>
      </c>
      <c r="AB1234" s="36">
        <v>1234</v>
      </c>
    </row>
    <row r="1235" spans="27:28" ht="13.5" hidden="1">
      <c r="AA1235" s="177" t="e">
        <f>+ごみ処理概要!#REF!</f>
        <v>#REF!</v>
      </c>
      <c r="AB1235" s="36">
        <v>1235</v>
      </c>
    </row>
    <row r="1236" spans="27:28" ht="13.5" hidden="1">
      <c r="AA1236" s="177" t="e">
        <f>+ごみ処理概要!#REF!</f>
        <v>#REF!</v>
      </c>
      <c r="AB1236" s="36">
        <v>1236</v>
      </c>
    </row>
    <row r="1237" spans="27:28" ht="13.5" hidden="1">
      <c r="AA1237" s="177" t="e">
        <f>+ごみ処理概要!#REF!</f>
        <v>#REF!</v>
      </c>
      <c r="AB1237" s="36">
        <v>1237</v>
      </c>
    </row>
    <row r="1238" spans="27:28" ht="13.5" hidden="1">
      <c r="AA1238" s="177" t="e">
        <f>+ごみ処理概要!#REF!</f>
        <v>#REF!</v>
      </c>
      <c r="AB1238" s="36">
        <v>1238</v>
      </c>
    </row>
    <row r="1239" spans="27:28" ht="13.5" hidden="1">
      <c r="AA1239" s="177" t="e">
        <f>+ごみ処理概要!#REF!</f>
        <v>#REF!</v>
      </c>
      <c r="AB1239" s="36">
        <v>1239</v>
      </c>
    </row>
    <row r="1240" spans="27:28" ht="13.5" hidden="1">
      <c r="AA1240" s="177" t="e">
        <f>+ごみ処理概要!#REF!</f>
        <v>#REF!</v>
      </c>
      <c r="AB1240" s="36">
        <v>1240</v>
      </c>
    </row>
    <row r="1241" spans="27:28" ht="13.5" hidden="1">
      <c r="AA1241" s="177" t="e">
        <f>+ごみ処理概要!#REF!</f>
        <v>#REF!</v>
      </c>
      <c r="AB1241" s="36">
        <v>1241</v>
      </c>
    </row>
    <row r="1242" spans="27:28" ht="13.5" hidden="1">
      <c r="AA1242" s="177" t="e">
        <f>+ごみ処理概要!#REF!</f>
        <v>#REF!</v>
      </c>
      <c r="AB1242" s="36">
        <v>1242</v>
      </c>
    </row>
    <row r="1243" spans="27:28" ht="13.5" hidden="1">
      <c r="AA1243" s="177" t="e">
        <f>+ごみ処理概要!#REF!</f>
        <v>#REF!</v>
      </c>
      <c r="AB1243" s="36">
        <v>1243</v>
      </c>
    </row>
    <row r="1244" spans="27:28" ht="13.5" hidden="1">
      <c r="AA1244" s="177" t="e">
        <f>+ごみ処理概要!#REF!</f>
        <v>#REF!</v>
      </c>
      <c r="AB1244" s="36">
        <v>1244</v>
      </c>
    </row>
    <row r="1245" spans="27:28" ht="13.5" hidden="1">
      <c r="AA1245" s="177" t="e">
        <f>+ごみ処理概要!#REF!</f>
        <v>#REF!</v>
      </c>
      <c r="AB1245" s="36">
        <v>1245</v>
      </c>
    </row>
    <row r="1246" spans="27:28" ht="13.5" hidden="1">
      <c r="AA1246" s="177" t="e">
        <f>+ごみ処理概要!#REF!</f>
        <v>#REF!</v>
      </c>
      <c r="AB1246" s="36">
        <v>1246</v>
      </c>
    </row>
    <row r="1247" spans="27:28" ht="13.5" hidden="1">
      <c r="AA1247" s="177" t="e">
        <f>+ごみ処理概要!#REF!</f>
        <v>#REF!</v>
      </c>
      <c r="AB1247" s="36">
        <v>1247</v>
      </c>
    </row>
    <row r="1248" spans="27:28" ht="13.5" hidden="1">
      <c r="AA1248" s="177" t="e">
        <f>+ごみ処理概要!#REF!</f>
        <v>#REF!</v>
      </c>
      <c r="AB1248" s="36">
        <v>1248</v>
      </c>
    </row>
    <row r="1249" spans="27:28" ht="13.5" hidden="1">
      <c r="AA1249" s="177" t="e">
        <f>+ごみ処理概要!#REF!</f>
        <v>#REF!</v>
      </c>
      <c r="AB1249" s="36">
        <v>1249</v>
      </c>
    </row>
    <row r="1250" spans="27:28" ht="13.5" hidden="1">
      <c r="AA1250" s="177" t="e">
        <f>+ごみ処理概要!#REF!</f>
        <v>#REF!</v>
      </c>
      <c r="AB1250" s="36">
        <v>1250</v>
      </c>
    </row>
    <row r="1251" spans="27:28" ht="13.5" hidden="1">
      <c r="AA1251" s="177" t="e">
        <f>+ごみ処理概要!#REF!</f>
        <v>#REF!</v>
      </c>
      <c r="AB1251" s="36">
        <v>1251</v>
      </c>
    </row>
    <row r="1252" spans="27:28" ht="13.5" hidden="1">
      <c r="AA1252" s="177" t="e">
        <f>+ごみ処理概要!#REF!</f>
        <v>#REF!</v>
      </c>
      <c r="AB1252" s="36">
        <v>1252</v>
      </c>
    </row>
    <row r="1253" spans="27:28" ht="13.5" hidden="1">
      <c r="AA1253" s="177" t="e">
        <f>+ごみ処理概要!#REF!</f>
        <v>#REF!</v>
      </c>
      <c r="AB1253" s="36">
        <v>1253</v>
      </c>
    </row>
    <row r="1254" spans="27:28" ht="13.5" hidden="1">
      <c r="AA1254" s="177" t="e">
        <f>+ごみ処理概要!#REF!</f>
        <v>#REF!</v>
      </c>
      <c r="AB1254" s="36">
        <v>1254</v>
      </c>
    </row>
    <row r="1255" spans="27:28" ht="13.5" hidden="1">
      <c r="AA1255" s="177" t="e">
        <f>+ごみ処理概要!#REF!</f>
        <v>#REF!</v>
      </c>
      <c r="AB1255" s="36">
        <v>1255</v>
      </c>
    </row>
    <row r="1256" spans="27:28" ht="13.5" hidden="1">
      <c r="AA1256" s="177" t="e">
        <f>+ごみ処理概要!#REF!</f>
        <v>#REF!</v>
      </c>
      <c r="AB1256" s="36">
        <v>1256</v>
      </c>
    </row>
    <row r="1257" spans="27:28" ht="13.5" hidden="1">
      <c r="AA1257" s="177" t="e">
        <f>+ごみ処理概要!#REF!</f>
        <v>#REF!</v>
      </c>
      <c r="AB1257" s="36">
        <v>1257</v>
      </c>
    </row>
    <row r="1258" spans="27:28" ht="13.5" hidden="1">
      <c r="AA1258" s="177" t="e">
        <f>+ごみ処理概要!#REF!</f>
        <v>#REF!</v>
      </c>
      <c r="AB1258" s="36">
        <v>1258</v>
      </c>
    </row>
    <row r="1259" spans="27:28" ht="13.5" hidden="1">
      <c r="AA1259" s="177" t="e">
        <f>+ごみ処理概要!#REF!</f>
        <v>#REF!</v>
      </c>
      <c r="AB1259" s="36">
        <v>1259</v>
      </c>
    </row>
    <row r="1260" spans="27:28" ht="13.5" hidden="1">
      <c r="AA1260" s="177" t="e">
        <f>+ごみ処理概要!#REF!</f>
        <v>#REF!</v>
      </c>
      <c r="AB1260" s="36">
        <v>1260</v>
      </c>
    </row>
    <row r="1261" spans="27:28" ht="13.5" hidden="1">
      <c r="AA1261" s="177" t="e">
        <f>+ごみ処理概要!#REF!</f>
        <v>#REF!</v>
      </c>
      <c r="AB1261" s="36">
        <v>1261</v>
      </c>
    </row>
    <row r="1262" spans="27:28" ht="13.5" hidden="1">
      <c r="AA1262" s="177" t="e">
        <f>+ごみ処理概要!#REF!</f>
        <v>#REF!</v>
      </c>
      <c r="AB1262" s="36">
        <v>1262</v>
      </c>
    </row>
    <row r="1263" spans="27:28" ht="13.5" hidden="1">
      <c r="AA1263" s="177" t="e">
        <f>+ごみ処理概要!#REF!</f>
        <v>#REF!</v>
      </c>
      <c r="AB1263" s="36">
        <v>1263</v>
      </c>
    </row>
    <row r="1264" spans="27:28" ht="13.5" hidden="1">
      <c r="AA1264" s="177" t="e">
        <f>+ごみ処理概要!#REF!</f>
        <v>#REF!</v>
      </c>
      <c r="AB1264" s="36">
        <v>1264</v>
      </c>
    </row>
    <row r="1265" spans="27:28" ht="13.5" hidden="1">
      <c r="AA1265" s="177" t="e">
        <f>+ごみ処理概要!#REF!</f>
        <v>#REF!</v>
      </c>
      <c r="AB1265" s="36">
        <v>1265</v>
      </c>
    </row>
    <row r="1266" spans="27:28" ht="13.5" hidden="1">
      <c r="AA1266" s="177" t="e">
        <f>+ごみ処理概要!#REF!</f>
        <v>#REF!</v>
      </c>
      <c r="AB1266" s="36">
        <v>1266</v>
      </c>
    </row>
    <row r="1267" spans="27:28" ht="13.5" hidden="1">
      <c r="AA1267" s="177" t="e">
        <f>+ごみ処理概要!#REF!</f>
        <v>#REF!</v>
      </c>
      <c r="AB1267" s="36">
        <v>1267</v>
      </c>
    </row>
    <row r="1268" spans="27:28" ht="13.5" hidden="1">
      <c r="AA1268" s="177" t="e">
        <f>+ごみ処理概要!#REF!</f>
        <v>#REF!</v>
      </c>
      <c r="AB1268" s="36">
        <v>1268</v>
      </c>
    </row>
    <row r="1269" spans="27:28" ht="13.5" hidden="1">
      <c r="AA1269" s="177" t="e">
        <f>+ごみ処理概要!#REF!</f>
        <v>#REF!</v>
      </c>
      <c r="AB1269" s="36">
        <v>1269</v>
      </c>
    </row>
    <row r="1270" spans="27:28" ht="13.5" hidden="1">
      <c r="AA1270" s="177" t="e">
        <f>+ごみ処理概要!#REF!</f>
        <v>#REF!</v>
      </c>
      <c r="AB1270" s="36">
        <v>1270</v>
      </c>
    </row>
    <row r="1271" spans="27:28" ht="13.5" hidden="1">
      <c r="AA1271" s="177" t="e">
        <f>+ごみ処理概要!#REF!</f>
        <v>#REF!</v>
      </c>
      <c r="AB1271" s="36">
        <v>1271</v>
      </c>
    </row>
    <row r="1272" spans="27:28" ht="13.5" hidden="1">
      <c r="AA1272" s="177" t="e">
        <f>+ごみ処理概要!#REF!</f>
        <v>#REF!</v>
      </c>
      <c r="AB1272" s="36">
        <v>1272</v>
      </c>
    </row>
    <row r="1273" spans="27:28" ht="13.5" hidden="1">
      <c r="AA1273" s="177" t="e">
        <f>+ごみ処理概要!#REF!</f>
        <v>#REF!</v>
      </c>
      <c r="AB1273" s="36">
        <v>1273</v>
      </c>
    </row>
    <row r="1274" spans="27:28" ht="13.5" hidden="1">
      <c r="AA1274" s="177" t="e">
        <f>+ごみ処理概要!#REF!</f>
        <v>#REF!</v>
      </c>
      <c r="AB1274" s="36">
        <v>1274</v>
      </c>
    </row>
    <row r="1275" spans="27:28" ht="13.5" hidden="1">
      <c r="AA1275" s="177" t="e">
        <f>+ごみ処理概要!#REF!</f>
        <v>#REF!</v>
      </c>
      <c r="AB1275" s="36">
        <v>1275</v>
      </c>
    </row>
    <row r="1276" spans="27:28" ht="13.5" hidden="1">
      <c r="AA1276" s="177" t="e">
        <f>+ごみ処理概要!#REF!</f>
        <v>#REF!</v>
      </c>
      <c r="AB1276" s="36">
        <v>1276</v>
      </c>
    </row>
    <row r="1277" spans="27:28" ht="13.5" hidden="1">
      <c r="AA1277" s="177" t="e">
        <f>+ごみ処理概要!#REF!</f>
        <v>#REF!</v>
      </c>
      <c r="AB1277" s="36">
        <v>1277</v>
      </c>
    </row>
    <row r="1278" spans="27:28" ht="13.5" hidden="1">
      <c r="AA1278" s="177" t="e">
        <f>+ごみ処理概要!#REF!</f>
        <v>#REF!</v>
      </c>
      <c r="AB1278" s="36">
        <v>1278</v>
      </c>
    </row>
    <row r="1279" spans="27:28" ht="13.5" hidden="1">
      <c r="AA1279" s="177" t="e">
        <f>+ごみ処理概要!#REF!</f>
        <v>#REF!</v>
      </c>
      <c r="AB1279" s="36">
        <v>1279</v>
      </c>
    </row>
    <row r="1280" spans="27:28" ht="13.5" hidden="1">
      <c r="AA1280" s="177" t="e">
        <f>+ごみ処理概要!#REF!</f>
        <v>#REF!</v>
      </c>
      <c r="AB1280" s="36">
        <v>1280</v>
      </c>
    </row>
    <row r="1281" spans="27:28" ht="13.5" hidden="1">
      <c r="AA1281" s="177" t="e">
        <f>+ごみ処理概要!#REF!</f>
        <v>#REF!</v>
      </c>
      <c r="AB1281" s="36">
        <v>1281</v>
      </c>
    </row>
    <row r="1282" spans="27:28" ht="13.5" hidden="1">
      <c r="AA1282" s="177" t="e">
        <f>+ごみ処理概要!#REF!</f>
        <v>#REF!</v>
      </c>
      <c r="AB1282" s="36">
        <v>1282</v>
      </c>
    </row>
    <row r="1283" spans="27:28" ht="13.5" hidden="1">
      <c r="AA1283" s="177" t="e">
        <f>+ごみ処理概要!#REF!</f>
        <v>#REF!</v>
      </c>
      <c r="AB1283" s="36">
        <v>1283</v>
      </c>
    </row>
    <row r="1284" spans="27:28" ht="13.5" hidden="1">
      <c r="AA1284" s="177" t="e">
        <f>+ごみ処理概要!#REF!</f>
        <v>#REF!</v>
      </c>
      <c r="AB1284" s="36">
        <v>1284</v>
      </c>
    </row>
    <row r="1285" spans="27:28" ht="13.5" hidden="1">
      <c r="AA1285" s="177" t="e">
        <f>+ごみ処理概要!#REF!</f>
        <v>#REF!</v>
      </c>
      <c r="AB1285" s="36">
        <v>1285</v>
      </c>
    </row>
    <row r="1286" spans="27:28" ht="13.5" hidden="1">
      <c r="AA1286" s="177" t="e">
        <f>+ごみ処理概要!#REF!</f>
        <v>#REF!</v>
      </c>
      <c r="AB1286" s="36">
        <v>1286</v>
      </c>
    </row>
    <row r="1287" spans="27:28" ht="13.5" hidden="1">
      <c r="AA1287" s="177" t="e">
        <f>+ごみ処理概要!#REF!</f>
        <v>#REF!</v>
      </c>
      <c r="AB1287" s="36">
        <v>1287</v>
      </c>
    </row>
    <row r="1288" spans="27:28" ht="13.5" hidden="1">
      <c r="AA1288" s="177" t="e">
        <f>+ごみ処理概要!#REF!</f>
        <v>#REF!</v>
      </c>
      <c r="AB1288" s="36">
        <v>1288</v>
      </c>
    </row>
    <row r="1289" spans="27:28" ht="13.5" hidden="1">
      <c r="AA1289" s="177" t="e">
        <f>+ごみ処理概要!#REF!</f>
        <v>#REF!</v>
      </c>
      <c r="AB1289" s="36">
        <v>1289</v>
      </c>
    </row>
    <row r="1290" spans="27:28" ht="13.5" hidden="1">
      <c r="AA1290" s="177" t="e">
        <f>+ごみ処理概要!#REF!</f>
        <v>#REF!</v>
      </c>
      <c r="AB1290" s="36">
        <v>1290</v>
      </c>
    </row>
    <row r="1291" spans="27:28" ht="13.5" hidden="1">
      <c r="AA1291" s="177" t="e">
        <f>+ごみ処理概要!#REF!</f>
        <v>#REF!</v>
      </c>
      <c r="AB1291" s="36">
        <v>1291</v>
      </c>
    </row>
    <row r="1292" spans="27:28" ht="13.5" hidden="1">
      <c r="AA1292" s="177" t="e">
        <f>+ごみ処理概要!#REF!</f>
        <v>#REF!</v>
      </c>
      <c r="AB1292" s="36">
        <v>1292</v>
      </c>
    </row>
    <row r="1293" spans="27:28" ht="13.5" hidden="1">
      <c r="AA1293" s="177" t="e">
        <f>+ごみ処理概要!#REF!</f>
        <v>#REF!</v>
      </c>
      <c r="AB1293" s="36">
        <v>1293</v>
      </c>
    </row>
    <row r="1294" spans="27:28" ht="13.5" hidden="1">
      <c r="AA1294" s="177" t="e">
        <f>+ごみ処理概要!#REF!</f>
        <v>#REF!</v>
      </c>
      <c r="AB1294" s="36">
        <v>1294</v>
      </c>
    </row>
    <row r="1295" spans="27:28" ht="13.5" hidden="1">
      <c r="AA1295" s="177" t="e">
        <f>+ごみ処理概要!#REF!</f>
        <v>#REF!</v>
      </c>
      <c r="AB1295" s="36">
        <v>1295</v>
      </c>
    </row>
    <row r="1296" spans="27:28" ht="13.5" hidden="1">
      <c r="AA1296" s="177" t="e">
        <f>+ごみ処理概要!#REF!</f>
        <v>#REF!</v>
      </c>
      <c r="AB1296" s="36">
        <v>1296</v>
      </c>
    </row>
    <row r="1297" spans="27:28" ht="13.5" hidden="1">
      <c r="AA1297" s="177" t="e">
        <f>+ごみ処理概要!#REF!</f>
        <v>#REF!</v>
      </c>
      <c r="AB1297" s="36">
        <v>1297</v>
      </c>
    </row>
    <row r="1298" spans="27:28" ht="13.5" hidden="1">
      <c r="AA1298" s="177" t="e">
        <f>+ごみ処理概要!#REF!</f>
        <v>#REF!</v>
      </c>
      <c r="AB1298" s="36">
        <v>1298</v>
      </c>
    </row>
    <row r="1299" spans="27:28" ht="13.5" hidden="1">
      <c r="AA1299" s="177" t="e">
        <f>+ごみ処理概要!#REF!</f>
        <v>#REF!</v>
      </c>
      <c r="AB1299" s="36">
        <v>1299</v>
      </c>
    </row>
    <row r="1300" spans="27:28" ht="13.5" hidden="1">
      <c r="AA1300" s="177" t="e">
        <f>+ごみ処理概要!#REF!</f>
        <v>#REF!</v>
      </c>
      <c r="AB1300" s="36">
        <v>1300</v>
      </c>
    </row>
    <row r="1301" spans="27:28" ht="13.5" hidden="1">
      <c r="AA1301" s="177" t="e">
        <f>+ごみ処理概要!#REF!</f>
        <v>#REF!</v>
      </c>
      <c r="AB1301" s="36">
        <v>1301</v>
      </c>
    </row>
    <row r="1302" spans="27:28" ht="13.5" hidden="1">
      <c r="AA1302" s="177" t="e">
        <f>+ごみ処理概要!#REF!</f>
        <v>#REF!</v>
      </c>
      <c r="AB1302" s="36">
        <v>1302</v>
      </c>
    </row>
    <row r="1303" spans="27:28" ht="13.5" hidden="1">
      <c r="AA1303" s="177" t="e">
        <f>+ごみ処理概要!#REF!</f>
        <v>#REF!</v>
      </c>
      <c r="AB1303" s="36">
        <v>1303</v>
      </c>
    </row>
    <row r="1304" spans="27:28" ht="13.5" hidden="1">
      <c r="AA1304" s="177" t="e">
        <f>+ごみ処理概要!#REF!</f>
        <v>#REF!</v>
      </c>
      <c r="AB1304" s="36">
        <v>1304</v>
      </c>
    </row>
    <row r="1305" spans="27:28" ht="13.5" hidden="1">
      <c r="AA1305" s="177" t="e">
        <f>+ごみ処理概要!#REF!</f>
        <v>#REF!</v>
      </c>
      <c r="AB1305" s="36">
        <v>1305</v>
      </c>
    </row>
    <row r="1306" spans="27:28" ht="13.5" hidden="1">
      <c r="AA1306" s="177" t="e">
        <f>+ごみ処理概要!#REF!</f>
        <v>#REF!</v>
      </c>
      <c r="AB1306" s="36">
        <v>1306</v>
      </c>
    </row>
    <row r="1307" spans="27:28" ht="13.5" hidden="1">
      <c r="AA1307" s="177" t="e">
        <f>+ごみ処理概要!#REF!</f>
        <v>#REF!</v>
      </c>
      <c r="AB1307" s="36">
        <v>1307</v>
      </c>
    </row>
    <row r="1308" spans="27:28" ht="13.5" hidden="1">
      <c r="AA1308" s="177" t="e">
        <f>+ごみ処理概要!#REF!</f>
        <v>#REF!</v>
      </c>
      <c r="AB1308" s="36">
        <v>1308</v>
      </c>
    </row>
    <row r="1309" spans="27:28" ht="13.5" hidden="1">
      <c r="AA1309" s="177" t="e">
        <f>+ごみ処理概要!#REF!</f>
        <v>#REF!</v>
      </c>
      <c r="AB1309" s="36">
        <v>1309</v>
      </c>
    </row>
    <row r="1310" spans="27:28" ht="13.5" hidden="1">
      <c r="AA1310" s="177" t="e">
        <f>+ごみ処理概要!#REF!</f>
        <v>#REF!</v>
      </c>
      <c r="AB1310" s="36">
        <v>1310</v>
      </c>
    </row>
    <row r="1311" spans="27:28" ht="13.5" hidden="1">
      <c r="AA1311" s="177" t="e">
        <f>+ごみ処理概要!#REF!</f>
        <v>#REF!</v>
      </c>
      <c r="AB1311" s="36">
        <v>1311</v>
      </c>
    </row>
    <row r="1312" spans="27:28" ht="13.5" hidden="1">
      <c r="AA1312" s="177" t="e">
        <f>+ごみ処理概要!#REF!</f>
        <v>#REF!</v>
      </c>
      <c r="AB1312" s="36">
        <v>1312</v>
      </c>
    </row>
    <row r="1313" spans="27:28" ht="13.5" hidden="1">
      <c r="AA1313" s="177" t="e">
        <f>+ごみ処理概要!#REF!</f>
        <v>#REF!</v>
      </c>
      <c r="AB1313" s="36">
        <v>1313</v>
      </c>
    </row>
    <row r="1314" spans="27:28" ht="13.5" hidden="1">
      <c r="AA1314" s="177" t="e">
        <f>+ごみ処理概要!#REF!</f>
        <v>#REF!</v>
      </c>
      <c r="AB1314" s="36">
        <v>1314</v>
      </c>
    </row>
    <row r="1315" spans="27:28" ht="13.5" hidden="1">
      <c r="AA1315" s="177" t="e">
        <f>+ごみ処理概要!#REF!</f>
        <v>#REF!</v>
      </c>
      <c r="AB1315" s="36">
        <v>1315</v>
      </c>
    </row>
    <row r="1316" spans="27:28" ht="13.5" hidden="1">
      <c r="AA1316" s="177" t="e">
        <f>+ごみ処理概要!#REF!</f>
        <v>#REF!</v>
      </c>
      <c r="AB1316" s="36">
        <v>1316</v>
      </c>
    </row>
    <row r="1317" spans="27:28" ht="13.5" hidden="1">
      <c r="AA1317" s="177" t="e">
        <f>+ごみ処理概要!#REF!</f>
        <v>#REF!</v>
      </c>
      <c r="AB1317" s="36">
        <v>1317</v>
      </c>
    </row>
    <row r="1318" spans="27:28" ht="13.5" hidden="1">
      <c r="AA1318" s="177" t="e">
        <f>+ごみ処理概要!#REF!</f>
        <v>#REF!</v>
      </c>
      <c r="AB1318" s="36">
        <v>1318</v>
      </c>
    </row>
    <row r="1319" spans="27:28" ht="13.5" hidden="1">
      <c r="AA1319" s="177" t="e">
        <f>+ごみ処理概要!#REF!</f>
        <v>#REF!</v>
      </c>
      <c r="AB1319" s="36">
        <v>1319</v>
      </c>
    </row>
    <row r="1320" spans="27:28" ht="13.5" hidden="1">
      <c r="AA1320" s="177" t="e">
        <f>+ごみ処理概要!#REF!</f>
        <v>#REF!</v>
      </c>
      <c r="AB1320" s="36">
        <v>1320</v>
      </c>
    </row>
    <row r="1321" spans="27:28" ht="13.5" hidden="1">
      <c r="AA1321" s="177" t="e">
        <f>+ごみ処理概要!#REF!</f>
        <v>#REF!</v>
      </c>
      <c r="AB1321" s="36">
        <v>1321</v>
      </c>
    </row>
    <row r="1322" spans="27:28" ht="13.5" hidden="1">
      <c r="AA1322" s="177" t="e">
        <f>+ごみ処理概要!#REF!</f>
        <v>#REF!</v>
      </c>
      <c r="AB1322" s="36">
        <v>1322</v>
      </c>
    </row>
    <row r="1323" spans="27:28" ht="13.5" hidden="1">
      <c r="AA1323" s="177" t="e">
        <f>+ごみ処理概要!#REF!</f>
        <v>#REF!</v>
      </c>
      <c r="AB1323" s="36">
        <v>1323</v>
      </c>
    </row>
    <row r="1324" spans="27:28" ht="13.5" hidden="1">
      <c r="AA1324" s="177" t="e">
        <f>+ごみ処理概要!#REF!</f>
        <v>#REF!</v>
      </c>
      <c r="AB1324" s="36">
        <v>1324</v>
      </c>
    </row>
    <row r="1325" spans="27:28" ht="13.5" hidden="1">
      <c r="AA1325" s="177" t="e">
        <f>+ごみ処理概要!#REF!</f>
        <v>#REF!</v>
      </c>
      <c r="AB1325" s="36">
        <v>1325</v>
      </c>
    </row>
    <row r="1326" spans="27:28" ht="13.5" hidden="1">
      <c r="AA1326" s="177" t="e">
        <f>+ごみ処理概要!#REF!</f>
        <v>#REF!</v>
      </c>
      <c r="AB1326" s="36">
        <v>1326</v>
      </c>
    </row>
    <row r="1327" spans="27:28" ht="13.5" hidden="1">
      <c r="AA1327" s="177" t="e">
        <f>+ごみ処理概要!#REF!</f>
        <v>#REF!</v>
      </c>
      <c r="AB1327" s="36">
        <v>1327</v>
      </c>
    </row>
    <row r="1328" spans="27:28" ht="13.5" hidden="1">
      <c r="AA1328" s="177" t="e">
        <f>+ごみ処理概要!#REF!</f>
        <v>#REF!</v>
      </c>
      <c r="AB1328" s="36">
        <v>1328</v>
      </c>
    </row>
    <row r="1329" spans="27:28" ht="13.5" hidden="1">
      <c r="AA1329" s="177" t="e">
        <f>+ごみ処理概要!#REF!</f>
        <v>#REF!</v>
      </c>
      <c r="AB1329" s="36">
        <v>1329</v>
      </c>
    </row>
    <row r="1330" spans="27:28" ht="13.5" hidden="1">
      <c r="AA1330" s="177" t="e">
        <f>+ごみ処理概要!#REF!</f>
        <v>#REF!</v>
      </c>
      <c r="AB1330" s="36">
        <v>1330</v>
      </c>
    </row>
    <row r="1331" spans="27:28" ht="13.5" hidden="1">
      <c r="AA1331" s="177" t="e">
        <f>+ごみ処理概要!#REF!</f>
        <v>#REF!</v>
      </c>
      <c r="AB1331" s="36">
        <v>1331</v>
      </c>
    </row>
    <row r="1332" spans="27:28" ht="13.5" hidden="1">
      <c r="AA1332" s="177" t="e">
        <f>+ごみ処理概要!#REF!</f>
        <v>#REF!</v>
      </c>
      <c r="AB1332" s="36">
        <v>1332</v>
      </c>
    </row>
    <row r="1333" spans="27:28" ht="13.5" hidden="1">
      <c r="AA1333" s="177" t="e">
        <f>+ごみ処理概要!#REF!</f>
        <v>#REF!</v>
      </c>
      <c r="AB1333" s="36">
        <v>1333</v>
      </c>
    </row>
    <row r="1334" spans="27:28" ht="13.5" hidden="1">
      <c r="AA1334" s="177" t="e">
        <f>+ごみ処理概要!#REF!</f>
        <v>#REF!</v>
      </c>
      <c r="AB1334" s="36">
        <v>1334</v>
      </c>
    </row>
    <row r="1335" spans="27:28" ht="13.5" hidden="1">
      <c r="AA1335" s="177" t="e">
        <f>+ごみ処理概要!#REF!</f>
        <v>#REF!</v>
      </c>
      <c r="AB1335" s="36">
        <v>1335</v>
      </c>
    </row>
    <row r="1336" spans="27:28" ht="13.5" hidden="1">
      <c r="AA1336" s="177" t="e">
        <f>+ごみ処理概要!#REF!</f>
        <v>#REF!</v>
      </c>
      <c r="AB1336" s="36">
        <v>1336</v>
      </c>
    </row>
    <row r="1337" spans="27:28" ht="13.5" hidden="1">
      <c r="AA1337" s="177" t="e">
        <f>+ごみ処理概要!#REF!</f>
        <v>#REF!</v>
      </c>
      <c r="AB1337" s="36">
        <v>1337</v>
      </c>
    </row>
    <row r="1338" spans="27:28" ht="13.5" hidden="1">
      <c r="AA1338" s="177" t="e">
        <f>+ごみ処理概要!#REF!</f>
        <v>#REF!</v>
      </c>
      <c r="AB1338" s="36">
        <v>1338</v>
      </c>
    </row>
    <row r="1339" spans="27:28" ht="13.5" hidden="1">
      <c r="AA1339" s="177" t="e">
        <f>+ごみ処理概要!#REF!</f>
        <v>#REF!</v>
      </c>
      <c r="AB1339" s="36">
        <v>1339</v>
      </c>
    </row>
    <row r="1340" spans="27:28" ht="13.5" hidden="1">
      <c r="AA1340" s="177" t="e">
        <f>+ごみ処理概要!#REF!</f>
        <v>#REF!</v>
      </c>
      <c r="AB1340" s="36">
        <v>1340</v>
      </c>
    </row>
    <row r="1341" spans="27:28" ht="13.5" hidden="1">
      <c r="AA1341" s="177" t="e">
        <f>+ごみ処理概要!#REF!</f>
        <v>#REF!</v>
      </c>
      <c r="AB1341" s="36">
        <v>1341</v>
      </c>
    </row>
    <row r="1342" spans="27:28" ht="13.5" hidden="1">
      <c r="AA1342" s="177" t="e">
        <f>+ごみ処理概要!#REF!</f>
        <v>#REF!</v>
      </c>
      <c r="AB1342" s="36">
        <v>1342</v>
      </c>
    </row>
    <row r="1343" spans="27:28" ht="13.5" hidden="1">
      <c r="AA1343" s="177" t="e">
        <f>+ごみ処理概要!#REF!</f>
        <v>#REF!</v>
      </c>
      <c r="AB1343" s="36">
        <v>1343</v>
      </c>
    </row>
    <row r="1344" spans="27:28" ht="13.5" hidden="1">
      <c r="AA1344" s="177" t="e">
        <f>+ごみ処理概要!#REF!</f>
        <v>#REF!</v>
      </c>
      <c r="AB1344" s="36">
        <v>1344</v>
      </c>
    </row>
    <row r="1345" spans="27:28" ht="13.5" hidden="1">
      <c r="AA1345" s="177" t="e">
        <f>+ごみ処理概要!#REF!</f>
        <v>#REF!</v>
      </c>
      <c r="AB1345" s="36">
        <v>1345</v>
      </c>
    </row>
    <row r="1346" spans="27:28" ht="13.5" hidden="1">
      <c r="AA1346" s="177" t="e">
        <f>+ごみ処理概要!#REF!</f>
        <v>#REF!</v>
      </c>
      <c r="AB1346" s="36">
        <v>1346</v>
      </c>
    </row>
    <row r="1347" spans="27:28" ht="13.5" hidden="1">
      <c r="AA1347" s="177" t="e">
        <f>+ごみ処理概要!#REF!</f>
        <v>#REF!</v>
      </c>
      <c r="AB1347" s="36">
        <v>1347</v>
      </c>
    </row>
    <row r="1348" spans="27:28" ht="13.5" hidden="1">
      <c r="AA1348" s="177" t="e">
        <f>+ごみ処理概要!#REF!</f>
        <v>#REF!</v>
      </c>
      <c r="AB1348" s="36">
        <v>1348</v>
      </c>
    </row>
    <row r="1349" spans="27:28" ht="13.5" hidden="1">
      <c r="AA1349" s="177" t="e">
        <f>+ごみ処理概要!#REF!</f>
        <v>#REF!</v>
      </c>
      <c r="AB1349" s="36">
        <v>1349</v>
      </c>
    </row>
    <row r="1350" spans="27:28" ht="13.5" hidden="1">
      <c r="AA1350" s="177" t="e">
        <f>+ごみ処理概要!#REF!</f>
        <v>#REF!</v>
      </c>
      <c r="AB1350" s="36">
        <v>1350</v>
      </c>
    </row>
    <row r="1351" spans="27:28" ht="13.5" hidden="1">
      <c r="AA1351" s="177" t="e">
        <f>+ごみ処理概要!#REF!</f>
        <v>#REF!</v>
      </c>
      <c r="AB1351" s="36">
        <v>1351</v>
      </c>
    </row>
    <row r="1352" spans="27:28" ht="13.5" hidden="1">
      <c r="AA1352" s="177" t="e">
        <f>+ごみ処理概要!#REF!</f>
        <v>#REF!</v>
      </c>
      <c r="AB1352" s="36">
        <v>1352</v>
      </c>
    </row>
    <row r="1353" spans="27:28" ht="13.5" hidden="1">
      <c r="AA1353" s="177" t="e">
        <f>+ごみ処理概要!#REF!</f>
        <v>#REF!</v>
      </c>
      <c r="AB1353" s="36">
        <v>1353</v>
      </c>
    </row>
    <row r="1354" spans="27:28" ht="13.5" hidden="1">
      <c r="AA1354" s="177" t="e">
        <f>+ごみ処理概要!#REF!</f>
        <v>#REF!</v>
      </c>
      <c r="AB1354" s="36">
        <v>1354</v>
      </c>
    </row>
    <row r="1355" spans="27:28" ht="13.5" hidden="1">
      <c r="AA1355" s="177" t="e">
        <f>+ごみ処理概要!#REF!</f>
        <v>#REF!</v>
      </c>
      <c r="AB1355" s="36">
        <v>1355</v>
      </c>
    </row>
    <row r="1356" spans="27:28" ht="13.5" hidden="1">
      <c r="AA1356" s="177" t="e">
        <f>+ごみ処理概要!#REF!</f>
        <v>#REF!</v>
      </c>
      <c r="AB1356" s="36">
        <v>1356</v>
      </c>
    </row>
    <row r="1357" spans="27:28" ht="13.5" hidden="1">
      <c r="AA1357" s="177" t="e">
        <f>+ごみ処理概要!#REF!</f>
        <v>#REF!</v>
      </c>
      <c r="AB1357" s="36">
        <v>1357</v>
      </c>
    </row>
    <row r="1358" spans="27:28" ht="13.5" hidden="1">
      <c r="AA1358" s="177" t="e">
        <f>+ごみ処理概要!#REF!</f>
        <v>#REF!</v>
      </c>
      <c r="AB1358" s="36">
        <v>1358</v>
      </c>
    </row>
    <row r="1359" spans="27:28" ht="13.5" hidden="1">
      <c r="AA1359" s="177" t="e">
        <f>+ごみ処理概要!#REF!</f>
        <v>#REF!</v>
      </c>
      <c r="AB1359" s="36">
        <v>1359</v>
      </c>
    </row>
    <row r="1360" spans="27:28" ht="13.5" hidden="1">
      <c r="AA1360" s="177" t="e">
        <f>+ごみ処理概要!#REF!</f>
        <v>#REF!</v>
      </c>
      <c r="AB1360" s="36">
        <v>1360</v>
      </c>
    </row>
    <row r="1361" spans="27:28" ht="13.5" hidden="1">
      <c r="AA1361" s="177" t="e">
        <f>+ごみ処理概要!#REF!</f>
        <v>#REF!</v>
      </c>
      <c r="AB1361" s="36">
        <v>1361</v>
      </c>
    </row>
    <row r="1362" spans="27:28" ht="13.5" hidden="1">
      <c r="AA1362" s="177" t="e">
        <f>+ごみ処理概要!#REF!</f>
        <v>#REF!</v>
      </c>
      <c r="AB1362" s="36">
        <v>1362</v>
      </c>
    </row>
    <row r="1363" spans="27:28" ht="13.5" hidden="1">
      <c r="AA1363" s="177" t="e">
        <f>+ごみ処理概要!#REF!</f>
        <v>#REF!</v>
      </c>
      <c r="AB1363" s="36">
        <v>1363</v>
      </c>
    </row>
    <row r="1364" spans="27:28" ht="13.5" hidden="1">
      <c r="AA1364" s="177" t="e">
        <f>+ごみ処理概要!#REF!</f>
        <v>#REF!</v>
      </c>
      <c r="AB1364" s="36">
        <v>1364</v>
      </c>
    </row>
    <row r="1365" spans="27:28" ht="13.5" hidden="1">
      <c r="AA1365" s="177" t="e">
        <f>+ごみ処理概要!#REF!</f>
        <v>#REF!</v>
      </c>
      <c r="AB1365" s="36">
        <v>1365</v>
      </c>
    </row>
    <row r="1366" spans="27:28" ht="13.5" hidden="1">
      <c r="AA1366" s="177" t="e">
        <f>+ごみ処理概要!#REF!</f>
        <v>#REF!</v>
      </c>
      <c r="AB1366" s="36">
        <v>1366</v>
      </c>
    </row>
    <row r="1367" spans="27:28" ht="13.5" hidden="1">
      <c r="AA1367" s="177" t="e">
        <f>+ごみ処理概要!#REF!</f>
        <v>#REF!</v>
      </c>
      <c r="AB1367" s="36">
        <v>1367</v>
      </c>
    </row>
    <row r="1368" spans="27:28" ht="13.5" hidden="1">
      <c r="AA1368" s="177" t="e">
        <f>+ごみ処理概要!#REF!</f>
        <v>#REF!</v>
      </c>
      <c r="AB1368" s="36">
        <v>1368</v>
      </c>
    </row>
    <row r="1369" spans="27:28" ht="13.5" hidden="1">
      <c r="AA1369" s="177" t="e">
        <f>+ごみ処理概要!#REF!</f>
        <v>#REF!</v>
      </c>
      <c r="AB1369" s="36">
        <v>1369</v>
      </c>
    </row>
    <row r="1370" spans="27:28" ht="13.5" hidden="1">
      <c r="AA1370" s="177" t="e">
        <f>+ごみ処理概要!#REF!</f>
        <v>#REF!</v>
      </c>
      <c r="AB1370" s="36">
        <v>1370</v>
      </c>
    </row>
    <row r="1371" spans="27:28" ht="13.5" hidden="1">
      <c r="AA1371" s="177" t="e">
        <f>+ごみ処理概要!#REF!</f>
        <v>#REF!</v>
      </c>
      <c r="AB1371" s="36">
        <v>1371</v>
      </c>
    </row>
    <row r="1372" spans="27:28" ht="13.5" hidden="1">
      <c r="AA1372" s="177" t="e">
        <f>+ごみ処理概要!#REF!</f>
        <v>#REF!</v>
      </c>
      <c r="AB1372" s="36">
        <v>1372</v>
      </c>
    </row>
    <row r="1373" spans="27:28" ht="13.5" hidden="1">
      <c r="AA1373" s="177" t="e">
        <f>+ごみ処理概要!#REF!</f>
        <v>#REF!</v>
      </c>
      <c r="AB1373" s="36">
        <v>1373</v>
      </c>
    </row>
    <row r="1374" spans="27:28" ht="13.5" hidden="1">
      <c r="AA1374" s="177" t="e">
        <f>+ごみ処理概要!#REF!</f>
        <v>#REF!</v>
      </c>
      <c r="AB1374" s="36">
        <v>1374</v>
      </c>
    </row>
    <row r="1375" spans="27:28" ht="13.5" hidden="1">
      <c r="AA1375" s="177" t="e">
        <f>+ごみ処理概要!#REF!</f>
        <v>#REF!</v>
      </c>
      <c r="AB1375" s="36">
        <v>1375</v>
      </c>
    </row>
    <row r="1376" spans="27:28" ht="13.5" hidden="1">
      <c r="AA1376" s="177" t="e">
        <f>+ごみ処理概要!#REF!</f>
        <v>#REF!</v>
      </c>
      <c r="AB1376" s="36">
        <v>1376</v>
      </c>
    </row>
    <row r="1377" spans="27:28" ht="13.5" hidden="1">
      <c r="AA1377" s="177" t="e">
        <f>+ごみ処理概要!#REF!</f>
        <v>#REF!</v>
      </c>
      <c r="AB1377" s="36">
        <v>1377</v>
      </c>
    </row>
    <row r="1378" spans="27:28" ht="13.5" hidden="1">
      <c r="AA1378" s="177" t="e">
        <f>+ごみ処理概要!#REF!</f>
        <v>#REF!</v>
      </c>
      <c r="AB1378" s="36">
        <v>1378</v>
      </c>
    </row>
    <row r="1379" spans="27:28" ht="13.5" hidden="1">
      <c r="AA1379" s="177" t="e">
        <f>+ごみ処理概要!#REF!</f>
        <v>#REF!</v>
      </c>
      <c r="AB1379" s="36">
        <v>1379</v>
      </c>
    </row>
    <row r="1380" spans="27:28" ht="13.5" hidden="1">
      <c r="AA1380" s="177" t="e">
        <f>+ごみ処理概要!#REF!</f>
        <v>#REF!</v>
      </c>
      <c r="AB1380" s="36">
        <v>1380</v>
      </c>
    </row>
    <row r="1381" spans="27:28" ht="13.5" hidden="1">
      <c r="AA1381" s="177" t="e">
        <f>+ごみ処理概要!#REF!</f>
        <v>#REF!</v>
      </c>
      <c r="AB1381" s="36">
        <v>1381</v>
      </c>
    </row>
    <row r="1382" spans="27:28" ht="13.5" hidden="1">
      <c r="AA1382" s="177" t="e">
        <f>+ごみ処理概要!#REF!</f>
        <v>#REF!</v>
      </c>
      <c r="AB1382" s="36">
        <v>1382</v>
      </c>
    </row>
    <row r="1383" spans="27:28" ht="13.5" hidden="1">
      <c r="AA1383" s="177" t="e">
        <f>+ごみ処理概要!#REF!</f>
        <v>#REF!</v>
      </c>
      <c r="AB1383" s="36">
        <v>1383</v>
      </c>
    </row>
    <row r="1384" spans="27:28" ht="13.5" hidden="1">
      <c r="AA1384" s="177" t="e">
        <f>+ごみ処理概要!#REF!</f>
        <v>#REF!</v>
      </c>
      <c r="AB1384" s="36">
        <v>1384</v>
      </c>
    </row>
    <row r="1385" spans="27:28" ht="13.5" hidden="1">
      <c r="AA1385" s="177" t="e">
        <f>+ごみ処理概要!#REF!</f>
        <v>#REF!</v>
      </c>
      <c r="AB1385" s="36">
        <v>1385</v>
      </c>
    </row>
    <row r="1386" spans="27:28" ht="13.5" hidden="1">
      <c r="AA1386" s="177" t="e">
        <f>+ごみ処理概要!#REF!</f>
        <v>#REF!</v>
      </c>
      <c r="AB1386" s="36">
        <v>1386</v>
      </c>
    </row>
    <row r="1387" spans="27:28" ht="13.5" hidden="1">
      <c r="AA1387" s="177" t="e">
        <f>+ごみ処理概要!#REF!</f>
        <v>#REF!</v>
      </c>
      <c r="AB1387" s="36">
        <v>1387</v>
      </c>
    </row>
    <row r="1388" spans="27:28" ht="13.5" hidden="1">
      <c r="AA1388" s="177" t="e">
        <f>+ごみ処理概要!#REF!</f>
        <v>#REF!</v>
      </c>
      <c r="AB1388" s="36">
        <v>1388</v>
      </c>
    </row>
    <row r="1389" spans="27:28" ht="13.5" hidden="1">
      <c r="AA1389" s="177" t="e">
        <f>+ごみ処理概要!#REF!</f>
        <v>#REF!</v>
      </c>
      <c r="AB1389" s="36">
        <v>1389</v>
      </c>
    </row>
    <row r="1390" spans="27:28" ht="13.5" hidden="1">
      <c r="AA1390" s="177" t="e">
        <f>+ごみ処理概要!#REF!</f>
        <v>#REF!</v>
      </c>
      <c r="AB1390" s="36">
        <v>1390</v>
      </c>
    </row>
    <row r="1391" spans="27:28" ht="13.5" hidden="1">
      <c r="AA1391" s="177" t="e">
        <f>+ごみ処理概要!#REF!</f>
        <v>#REF!</v>
      </c>
      <c r="AB1391" s="36">
        <v>1391</v>
      </c>
    </row>
    <row r="1392" spans="27:28" ht="13.5" hidden="1">
      <c r="AA1392" s="177" t="e">
        <f>+ごみ処理概要!#REF!</f>
        <v>#REF!</v>
      </c>
      <c r="AB1392" s="36">
        <v>1392</v>
      </c>
    </row>
    <row r="1393" spans="27:28" ht="13.5" hidden="1">
      <c r="AA1393" s="177" t="e">
        <f>+ごみ処理概要!#REF!</f>
        <v>#REF!</v>
      </c>
      <c r="AB1393" s="36">
        <v>1393</v>
      </c>
    </row>
    <row r="1394" spans="27:28" ht="13.5" hidden="1">
      <c r="AA1394" s="177" t="e">
        <f>+ごみ処理概要!#REF!</f>
        <v>#REF!</v>
      </c>
      <c r="AB1394" s="36">
        <v>1394</v>
      </c>
    </row>
    <row r="1395" spans="27:28" ht="13.5" hidden="1">
      <c r="AA1395" s="177" t="e">
        <f>+ごみ処理概要!#REF!</f>
        <v>#REF!</v>
      </c>
      <c r="AB1395" s="36">
        <v>1395</v>
      </c>
    </row>
    <row r="1396" spans="27:28" ht="13.5" hidden="1">
      <c r="AA1396" s="177" t="e">
        <f>+ごみ処理概要!#REF!</f>
        <v>#REF!</v>
      </c>
      <c r="AB1396" s="36">
        <v>1396</v>
      </c>
    </row>
    <row r="1397" spans="27:28" ht="13.5" hidden="1">
      <c r="AA1397" s="177" t="e">
        <f>+ごみ処理概要!#REF!</f>
        <v>#REF!</v>
      </c>
      <c r="AB1397" s="36">
        <v>1397</v>
      </c>
    </row>
    <row r="1398" spans="27:28" ht="13.5" hidden="1">
      <c r="AA1398" s="177" t="e">
        <f>+ごみ処理概要!#REF!</f>
        <v>#REF!</v>
      </c>
      <c r="AB1398" s="36">
        <v>1398</v>
      </c>
    </row>
    <row r="1399" spans="27:28" ht="13.5" hidden="1">
      <c r="AA1399" s="177" t="e">
        <f>+ごみ処理概要!#REF!</f>
        <v>#REF!</v>
      </c>
      <c r="AB1399" s="36">
        <v>1399</v>
      </c>
    </row>
    <row r="1400" spans="27:28" ht="13.5" hidden="1">
      <c r="AA1400" s="177" t="e">
        <f>+ごみ処理概要!#REF!</f>
        <v>#REF!</v>
      </c>
      <c r="AB1400" s="36">
        <v>1400</v>
      </c>
    </row>
    <row r="1401" spans="27:28" ht="13.5" hidden="1">
      <c r="AA1401" s="177" t="e">
        <f>+ごみ処理概要!#REF!</f>
        <v>#REF!</v>
      </c>
      <c r="AB1401" s="36">
        <v>1401</v>
      </c>
    </row>
    <row r="1402" spans="27:28" ht="13.5" hidden="1">
      <c r="AA1402" s="177" t="e">
        <f>+ごみ処理概要!#REF!</f>
        <v>#REF!</v>
      </c>
      <c r="AB1402" s="36">
        <v>1402</v>
      </c>
    </row>
    <row r="1403" spans="27:28" ht="13.5" hidden="1">
      <c r="AA1403" s="177" t="e">
        <f>+ごみ処理概要!#REF!</f>
        <v>#REF!</v>
      </c>
      <c r="AB1403" s="36">
        <v>1403</v>
      </c>
    </row>
    <row r="1404" spans="27:28" ht="13.5" hidden="1">
      <c r="AA1404" s="177" t="e">
        <f>+ごみ処理概要!#REF!</f>
        <v>#REF!</v>
      </c>
      <c r="AB1404" s="36">
        <v>1404</v>
      </c>
    </row>
    <row r="1405" spans="27:28" ht="13.5" hidden="1">
      <c r="AA1405" s="177" t="e">
        <f>+ごみ処理概要!#REF!</f>
        <v>#REF!</v>
      </c>
      <c r="AB1405" s="36">
        <v>1405</v>
      </c>
    </row>
    <row r="1406" spans="27:28" ht="13.5" hidden="1">
      <c r="AA1406" s="177" t="e">
        <f>+ごみ処理概要!#REF!</f>
        <v>#REF!</v>
      </c>
      <c r="AB1406" s="36">
        <v>1406</v>
      </c>
    </row>
    <row r="1407" spans="27:28" ht="13.5" hidden="1">
      <c r="AA1407" s="177" t="e">
        <f>+ごみ処理概要!#REF!</f>
        <v>#REF!</v>
      </c>
      <c r="AB1407" s="36">
        <v>1407</v>
      </c>
    </row>
    <row r="1408" spans="27:28" ht="13.5" hidden="1">
      <c r="AA1408" s="177" t="e">
        <f>+ごみ処理概要!#REF!</f>
        <v>#REF!</v>
      </c>
      <c r="AB1408" s="36">
        <v>1408</v>
      </c>
    </row>
    <row r="1409" spans="27:28" ht="13.5" hidden="1">
      <c r="AA1409" s="177" t="e">
        <f>+ごみ処理概要!#REF!</f>
        <v>#REF!</v>
      </c>
      <c r="AB1409" s="36">
        <v>1409</v>
      </c>
    </row>
    <row r="1410" spans="27:28" ht="13.5" hidden="1">
      <c r="AA1410" s="177" t="e">
        <f>+ごみ処理概要!#REF!</f>
        <v>#REF!</v>
      </c>
      <c r="AB1410" s="36">
        <v>1410</v>
      </c>
    </row>
    <row r="1411" spans="27:28" ht="13.5" hidden="1">
      <c r="AA1411" s="177" t="e">
        <f>+ごみ処理概要!#REF!</f>
        <v>#REF!</v>
      </c>
      <c r="AB1411" s="36">
        <v>1411</v>
      </c>
    </row>
    <row r="1412" spans="27:28" ht="13.5" hidden="1">
      <c r="AA1412" s="177" t="e">
        <f>+ごみ処理概要!#REF!</f>
        <v>#REF!</v>
      </c>
      <c r="AB1412" s="36">
        <v>1412</v>
      </c>
    </row>
    <row r="1413" spans="27:28" ht="13.5" hidden="1">
      <c r="AA1413" s="177" t="e">
        <f>+ごみ処理概要!#REF!</f>
        <v>#REF!</v>
      </c>
      <c r="AB1413" s="36">
        <v>1413</v>
      </c>
    </row>
    <row r="1414" spans="27:28" ht="13.5" hidden="1">
      <c r="AA1414" s="177" t="e">
        <f>+ごみ処理概要!#REF!</f>
        <v>#REF!</v>
      </c>
      <c r="AB1414" s="36">
        <v>1414</v>
      </c>
    </row>
    <row r="1415" spans="27:28" ht="13.5" hidden="1">
      <c r="AA1415" s="177" t="e">
        <f>+ごみ処理概要!#REF!</f>
        <v>#REF!</v>
      </c>
      <c r="AB1415" s="36">
        <v>1415</v>
      </c>
    </row>
    <row r="1416" spans="27:28" ht="13.5" hidden="1">
      <c r="AA1416" s="177" t="e">
        <f>+ごみ処理概要!#REF!</f>
        <v>#REF!</v>
      </c>
      <c r="AB1416" s="36">
        <v>1416</v>
      </c>
    </row>
    <row r="1417" spans="27:28" ht="13.5" hidden="1">
      <c r="AA1417" s="177" t="e">
        <f>+ごみ処理概要!#REF!</f>
        <v>#REF!</v>
      </c>
      <c r="AB1417" s="36">
        <v>1417</v>
      </c>
    </row>
    <row r="1418" spans="27:28" ht="13.5" hidden="1">
      <c r="AA1418" s="177" t="e">
        <f>+ごみ処理概要!#REF!</f>
        <v>#REF!</v>
      </c>
      <c r="AB1418" s="36">
        <v>1418</v>
      </c>
    </row>
    <row r="1419" spans="27:28" ht="13.5" hidden="1">
      <c r="AA1419" s="177" t="e">
        <f>+ごみ処理概要!#REF!</f>
        <v>#REF!</v>
      </c>
      <c r="AB1419" s="36">
        <v>1419</v>
      </c>
    </row>
    <row r="1420" spans="27:28" ht="13.5" hidden="1">
      <c r="AA1420" s="177" t="e">
        <f>+ごみ処理概要!#REF!</f>
        <v>#REF!</v>
      </c>
      <c r="AB1420" s="36">
        <v>1420</v>
      </c>
    </row>
    <row r="1421" spans="27:28" ht="13.5" hidden="1">
      <c r="AA1421" s="177" t="e">
        <f>+ごみ処理概要!#REF!</f>
        <v>#REF!</v>
      </c>
      <c r="AB1421" s="36">
        <v>1421</v>
      </c>
    </row>
    <row r="1422" spans="27:28" ht="13.5" hidden="1">
      <c r="AA1422" s="177" t="e">
        <f>+ごみ処理概要!#REF!</f>
        <v>#REF!</v>
      </c>
      <c r="AB1422" s="36">
        <v>1422</v>
      </c>
    </row>
    <row r="1423" spans="27:28" ht="13.5" hidden="1">
      <c r="AA1423" s="177" t="e">
        <f>+ごみ処理概要!#REF!</f>
        <v>#REF!</v>
      </c>
      <c r="AB1423" s="36">
        <v>1423</v>
      </c>
    </row>
    <row r="1424" spans="27:28" ht="13.5" hidden="1">
      <c r="AA1424" s="177" t="e">
        <f>+ごみ処理概要!#REF!</f>
        <v>#REF!</v>
      </c>
      <c r="AB1424" s="36">
        <v>1424</v>
      </c>
    </row>
    <row r="1425" spans="27:28" ht="13.5" hidden="1">
      <c r="AA1425" s="177" t="e">
        <f>+ごみ処理概要!#REF!</f>
        <v>#REF!</v>
      </c>
      <c r="AB1425" s="36">
        <v>1425</v>
      </c>
    </row>
    <row r="1426" spans="27:28" ht="13.5" hidden="1">
      <c r="AA1426" s="177" t="e">
        <f>+ごみ処理概要!#REF!</f>
        <v>#REF!</v>
      </c>
      <c r="AB1426" s="36">
        <v>1426</v>
      </c>
    </row>
    <row r="1427" spans="27:28" ht="13.5" hidden="1">
      <c r="AA1427" s="177" t="e">
        <f>+ごみ処理概要!#REF!</f>
        <v>#REF!</v>
      </c>
      <c r="AB1427" s="36">
        <v>1427</v>
      </c>
    </row>
    <row r="1428" spans="27:28" ht="13.5" hidden="1">
      <c r="AA1428" s="177" t="e">
        <f>+ごみ処理概要!#REF!</f>
        <v>#REF!</v>
      </c>
      <c r="AB1428" s="36">
        <v>1428</v>
      </c>
    </row>
    <row r="1429" spans="27:28" ht="13.5" hidden="1">
      <c r="AA1429" s="177" t="e">
        <f>+ごみ処理概要!#REF!</f>
        <v>#REF!</v>
      </c>
      <c r="AB1429" s="36">
        <v>1429</v>
      </c>
    </row>
    <row r="1430" spans="27:28" ht="13.5" hidden="1">
      <c r="AA1430" s="177" t="e">
        <f>+ごみ処理概要!#REF!</f>
        <v>#REF!</v>
      </c>
      <c r="AB1430" s="36">
        <v>1430</v>
      </c>
    </row>
    <row r="1431" spans="27:28" ht="13.5" hidden="1">
      <c r="AA1431" s="177" t="e">
        <f>+ごみ処理概要!#REF!</f>
        <v>#REF!</v>
      </c>
      <c r="AB1431" s="36">
        <v>1431</v>
      </c>
    </row>
    <row r="1432" spans="27:28" ht="13.5" hidden="1">
      <c r="AA1432" s="177" t="e">
        <f>+ごみ処理概要!#REF!</f>
        <v>#REF!</v>
      </c>
      <c r="AB1432" s="36">
        <v>1432</v>
      </c>
    </row>
    <row r="1433" spans="27:28" ht="13.5" hidden="1">
      <c r="AA1433" s="177" t="e">
        <f>+ごみ処理概要!#REF!</f>
        <v>#REF!</v>
      </c>
      <c r="AB1433" s="36">
        <v>1433</v>
      </c>
    </row>
    <row r="1434" spans="27:28" ht="13.5" hidden="1">
      <c r="AA1434" s="177" t="e">
        <f>+ごみ処理概要!#REF!</f>
        <v>#REF!</v>
      </c>
      <c r="AB1434" s="36">
        <v>1434</v>
      </c>
    </row>
    <row r="1435" spans="27:28" ht="13.5" hidden="1">
      <c r="AA1435" s="177" t="e">
        <f>+ごみ処理概要!#REF!</f>
        <v>#REF!</v>
      </c>
      <c r="AB1435" s="36">
        <v>1435</v>
      </c>
    </row>
    <row r="1436" spans="27:28" ht="13.5" hidden="1">
      <c r="AA1436" s="177" t="e">
        <f>+ごみ処理概要!#REF!</f>
        <v>#REF!</v>
      </c>
      <c r="AB1436" s="36">
        <v>1436</v>
      </c>
    </row>
    <row r="1437" spans="27:28" ht="13.5" hidden="1">
      <c r="AA1437" s="177" t="e">
        <f>+ごみ処理概要!#REF!</f>
        <v>#REF!</v>
      </c>
      <c r="AB1437" s="36">
        <v>1437</v>
      </c>
    </row>
    <row r="1438" spans="27:28" ht="13.5" hidden="1">
      <c r="AA1438" s="177" t="e">
        <f>+ごみ処理概要!#REF!</f>
        <v>#REF!</v>
      </c>
      <c r="AB1438" s="36">
        <v>1438</v>
      </c>
    </row>
    <row r="1439" spans="27:28" ht="13.5" hidden="1">
      <c r="AA1439" s="177" t="e">
        <f>+ごみ処理概要!#REF!</f>
        <v>#REF!</v>
      </c>
      <c r="AB1439" s="36">
        <v>1439</v>
      </c>
    </row>
    <row r="1440" spans="27:28" ht="13.5" hidden="1">
      <c r="AA1440" s="177" t="e">
        <f>+ごみ処理概要!#REF!</f>
        <v>#REF!</v>
      </c>
      <c r="AB1440" s="36">
        <v>1440</v>
      </c>
    </row>
    <row r="1441" spans="27:28" ht="13.5" hidden="1">
      <c r="AA1441" s="177" t="e">
        <f>+ごみ処理概要!#REF!</f>
        <v>#REF!</v>
      </c>
      <c r="AB1441" s="36">
        <v>1441</v>
      </c>
    </row>
    <row r="1442" spans="27:28" ht="13.5" hidden="1">
      <c r="AA1442" s="177" t="e">
        <f>+ごみ処理概要!#REF!</f>
        <v>#REF!</v>
      </c>
      <c r="AB1442" s="36">
        <v>1442</v>
      </c>
    </row>
    <row r="1443" spans="27:28" ht="13.5" hidden="1">
      <c r="AA1443" s="177" t="e">
        <f>+ごみ処理概要!#REF!</f>
        <v>#REF!</v>
      </c>
      <c r="AB1443" s="36">
        <v>1443</v>
      </c>
    </row>
    <row r="1444" spans="27:28" ht="13.5" hidden="1">
      <c r="AA1444" s="177" t="e">
        <f>+ごみ処理概要!#REF!</f>
        <v>#REF!</v>
      </c>
      <c r="AB1444" s="36">
        <v>1444</v>
      </c>
    </row>
    <row r="1445" spans="27:28" ht="13.5" hidden="1">
      <c r="AA1445" s="177" t="e">
        <f>+ごみ処理概要!#REF!</f>
        <v>#REF!</v>
      </c>
      <c r="AB1445" s="36">
        <v>1445</v>
      </c>
    </row>
    <row r="1446" spans="27:28" ht="13.5" hidden="1">
      <c r="AA1446" s="177" t="e">
        <f>+ごみ処理概要!#REF!</f>
        <v>#REF!</v>
      </c>
      <c r="AB1446" s="36">
        <v>1446</v>
      </c>
    </row>
    <row r="1447" spans="27:28" ht="13.5" hidden="1">
      <c r="AA1447" s="177" t="e">
        <f>+ごみ処理概要!#REF!</f>
        <v>#REF!</v>
      </c>
      <c r="AB1447" s="36">
        <v>1447</v>
      </c>
    </row>
    <row r="1448" spans="27:28" ht="13.5" hidden="1">
      <c r="AA1448" s="177" t="e">
        <f>+ごみ処理概要!#REF!</f>
        <v>#REF!</v>
      </c>
      <c r="AB1448" s="36">
        <v>1448</v>
      </c>
    </row>
    <row r="1449" spans="27:28" ht="13.5" hidden="1">
      <c r="AA1449" s="177" t="e">
        <f>+ごみ処理概要!#REF!</f>
        <v>#REF!</v>
      </c>
      <c r="AB1449" s="36">
        <v>1449</v>
      </c>
    </row>
    <row r="1450" spans="27:28" ht="13.5" hidden="1">
      <c r="AA1450" s="177" t="e">
        <f>+ごみ処理概要!#REF!</f>
        <v>#REF!</v>
      </c>
      <c r="AB1450" s="36">
        <v>1450</v>
      </c>
    </row>
    <row r="1451" spans="27:28" ht="13.5" hidden="1">
      <c r="AA1451" s="177" t="e">
        <f>+ごみ処理概要!#REF!</f>
        <v>#REF!</v>
      </c>
      <c r="AB1451" s="36">
        <v>1451</v>
      </c>
    </row>
    <row r="1452" spans="27:28" ht="13.5" hidden="1">
      <c r="AA1452" s="177" t="e">
        <f>+ごみ処理概要!#REF!</f>
        <v>#REF!</v>
      </c>
      <c r="AB1452" s="36">
        <v>1452</v>
      </c>
    </row>
    <row r="1453" spans="27:28" ht="13.5" hidden="1">
      <c r="AA1453" s="177" t="e">
        <f>+ごみ処理概要!#REF!</f>
        <v>#REF!</v>
      </c>
      <c r="AB1453" s="36">
        <v>1453</v>
      </c>
    </row>
    <row r="1454" spans="27:28" ht="13.5" hidden="1">
      <c r="AA1454" s="177" t="e">
        <f>+ごみ処理概要!#REF!</f>
        <v>#REF!</v>
      </c>
      <c r="AB1454" s="36">
        <v>1454</v>
      </c>
    </row>
    <row r="1455" spans="27:28" ht="13.5" hidden="1">
      <c r="AA1455" s="177" t="e">
        <f>+ごみ処理概要!#REF!</f>
        <v>#REF!</v>
      </c>
      <c r="AB1455" s="36">
        <v>1455</v>
      </c>
    </row>
    <row r="1456" spans="27:28" ht="13.5" hidden="1">
      <c r="AA1456" s="177" t="e">
        <f>+ごみ処理概要!#REF!</f>
        <v>#REF!</v>
      </c>
      <c r="AB1456" s="36">
        <v>1456</v>
      </c>
    </row>
    <row r="1457" spans="27:28" ht="13.5" hidden="1">
      <c r="AA1457" s="177" t="e">
        <f>+ごみ処理概要!#REF!</f>
        <v>#REF!</v>
      </c>
      <c r="AB1457" s="36">
        <v>1457</v>
      </c>
    </row>
    <row r="1458" spans="27:28" ht="13.5" hidden="1">
      <c r="AA1458" s="177" t="e">
        <f>+ごみ処理概要!#REF!</f>
        <v>#REF!</v>
      </c>
      <c r="AB1458" s="36">
        <v>1458</v>
      </c>
    </row>
    <row r="1459" spans="27:28" ht="13.5" hidden="1">
      <c r="AA1459" s="177" t="e">
        <f>+ごみ処理概要!#REF!</f>
        <v>#REF!</v>
      </c>
      <c r="AB1459" s="36">
        <v>1459</v>
      </c>
    </row>
    <row r="1460" spans="27:28" ht="13.5" hidden="1">
      <c r="AA1460" s="177" t="e">
        <f>+ごみ処理概要!#REF!</f>
        <v>#REF!</v>
      </c>
      <c r="AB1460" s="36">
        <v>1460</v>
      </c>
    </row>
    <row r="1461" spans="27:28" ht="13.5" hidden="1">
      <c r="AA1461" s="177" t="e">
        <f>+ごみ処理概要!#REF!</f>
        <v>#REF!</v>
      </c>
      <c r="AB1461" s="36">
        <v>1461</v>
      </c>
    </row>
    <row r="1462" spans="27:28" ht="13.5" hidden="1">
      <c r="AA1462" s="177" t="e">
        <f>+ごみ処理概要!#REF!</f>
        <v>#REF!</v>
      </c>
      <c r="AB1462" s="36">
        <v>1462</v>
      </c>
    </row>
    <row r="1463" spans="27:28" ht="13.5" hidden="1">
      <c r="AA1463" s="177" t="e">
        <f>+ごみ処理概要!#REF!</f>
        <v>#REF!</v>
      </c>
      <c r="AB1463" s="36">
        <v>1463</v>
      </c>
    </row>
    <row r="1464" spans="27:28" ht="13.5" hidden="1">
      <c r="AA1464" s="177" t="e">
        <f>+ごみ処理概要!#REF!</f>
        <v>#REF!</v>
      </c>
      <c r="AB1464" s="36">
        <v>1464</v>
      </c>
    </row>
    <row r="1465" spans="27:28" ht="13.5" hidden="1">
      <c r="AA1465" s="177" t="e">
        <f>+ごみ処理概要!#REF!</f>
        <v>#REF!</v>
      </c>
      <c r="AB1465" s="36">
        <v>1465</v>
      </c>
    </row>
    <row r="1466" spans="27:28" ht="13.5" hidden="1">
      <c r="AA1466" s="177" t="e">
        <f>+ごみ処理概要!#REF!</f>
        <v>#REF!</v>
      </c>
      <c r="AB1466" s="36">
        <v>1466</v>
      </c>
    </row>
    <row r="1467" spans="27:28" ht="13.5" hidden="1">
      <c r="AA1467" s="177" t="e">
        <f>+ごみ処理概要!#REF!</f>
        <v>#REF!</v>
      </c>
      <c r="AB1467" s="36">
        <v>1467</v>
      </c>
    </row>
    <row r="1468" spans="27:28" ht="13.5" hidden="1">
      <c r="AA1468" s="177" t="e">
        <f>+ごみ処理概要!#REF!</f>
        <v>#REF!</v>
      </c>
      <c r="AB1468" s="36">
        <v>1468</v>
      </c>
    </row>
    <row r="1469" spans="27:28" ht="13.5" hidden="1">
      <c r="AA1469" s="177" t="e">
        <f>+ごみ処理概要!#REF!</f>
        <v>#REF!</v>
      </c>
      <c r="AB1469" s="36">
        <v>1469</v>
      </c>
    </row>
    <row r="1470" spans="27:28" ht="13.5" hidden="1">
      <c r="AA1470" s="177" t="e">
        <f>+ごみ処理概要!#REF!</f>
        <v>#REF!</v>
      </c>
      <c r="AB1470" s="36">
        <v>1470</v>
      </c>
    </row>
    <row r="1471" spans="27:28" ht="13.5" hidden="1">
      <c r="AA1471" s="177" t="e">
        <f>+ごみ処理概要!#REF!</f>
        <v>#REF!</v>
      </c>
      <c r="AB1471" s="36">
        <v>1471</v>
      </c>
    </row>
    <row r="1472" spans="27:28" ht="13.5" hidden="1">
      <c r="AA1472" s="177" t="e">
        <f>+ごみ処理概要!#REF!</f>
        <v>#REF!</v>
      </c>
      <c r="AB1472" s="36">
        <v>1472</v>
      </c>
    </row>
    <row r="1473" spans="27:28" ht="13.5" hidden="1">
      <c r="AA1473" s="177" t="e">
        <f>+ごみ処理概要!#REF!</f>
        <v>#REF!</v>
      </c>
      <c r="AB1473" s="36">
        <v>1473</v>
      </c>
    </row>
    <row r="1474" spans="27:28" ht="13.5" hidden="1">
      <c r="AA1474" s="177" t="e">
        <f>+ごみ処理概要!#REF!</f>
        <v>#REF!</v>
      </c>
      <c r="AB1474" s="36">
        <v>1474</v>
      </c>
    </row>
    <row r="1475" spans="27:28" ht="13.5" hidden="1">
      <c r="AA1475" s="177" t="e">
        <f>+ごみ処理概要!#REF!</f>
        <v>#REF!</v>
      </c>
      <c r="AB1475" s="36">
        <v>1475</v>
      </c>
    </row>
    <row r="1476" spans="27:28" ht="13.5" hidden="1">
      <c r="AA1476" s="177" t="e">
        <f>+ごみ処理概要!#REF!</f>
        <v>#REF!</v>
      </c>
      <c r="AB1476" s="36">
        <v>1476</v>
      </c>
    </row>
    <row r="1477" spans="27:28" ht="13.5" hidden="1">
      <c r="AA1477" s="177" t="e">
        <f>+ごみ処理概要!#REF!</f>
        <v>#REF!</v>
      </c>
      <c r="AB1477" s="36">
        <v>1477</v>
      </c>
    </row>
    <row r="1478" spans="27:28" ht="13.5" hidden="1">
      <c r="AA1478" s="177" t="e">
        <f>+ごみ処理概要!#REF!</f>
        <v>#REF!</v>
      </c>
      <c r="AB1478" s="36">
        <v>1478</v>
      </c>
    </row>
    <row r="1479" spans="27:28" ht="13.5" hidden="1">
      <c r="AA1479" s="177" t="e">
        <f>+ごみ処理概要!#REF!</f>
        <v>#REF!</v>
      </c>
      <c r="AB1479" s="36">
        <v>1479</v>
      </c>
    </row>
    <row r="1480" spans="27:28" ht="13.5" hidden="1">
      <c r="AA1480" s="177" t="e">
        <f>+ごみ処理概要!#REF!</f>
        <v>#REF!</v>
      </c>
      <c r="AB1480" s="36">
        <v>1480</v>
      </c>
    </row>
    <row r="1481" spans="27:28" ht="13.5" hidden="1">
      <c r="AA1481" s="177" t="e">
        <f>+ごみ処理概要!#REF!</f>
        <v>#REF!</v>
      </c>
      <c r="AB1481" s="36">
        <v>1481</v>
      </c>
    </row>
    <row r="1482" spans="27:28" ht="13.5" hidden="1">
      <c r="AA1482" s="177" t="e">
        <f>+ごみ処理概要!#REF!</f>
        <v>#REF!</v>
      </c>
      <c r="AB1482" s="36">
        <v>1482</v>
      </c>
    </row>
    <row r="1483" spans="27:28" ht="13.5" hidden="1">
      <c r="AA1483" s="177" t="e">
        <f>+ごみ処理概要!#REF!</f>
        <v>#REF!</v>
      </c>
      <c r="AB1483" s="36">
        <v>1483</v>
      </c>
    </row>
    <row r="1484" spans="27:28" ht="13.5" hidden="1">
      <c r="AA1484" s="177" t="e">
        <f>+ごみ処理概要!#REF!</f>
        <v>#REF!</v>
      </c>
      <c r="AB1484" s="36">
        <v>1484</v>
      </c>
    </row>
    <row r="1485" spans="27:28" ht="13.5" hidden="1">
      <c r="AA1485" s="177" t="e">
        <f>+ごみ処理概要!#REF!</f>
        <v>#REF!</v>
      </c>
      <c r="AB1485" s="36">
        <v>1485</v>
      </c>
    </row>
    <row r="1486" spans="27:28" ht="13.5" hidden="1">
      <c r="AA1486" s="177" t="e">
        <f>+ごみ処理概要!#REF!</f>
        <v>#REF!</v>
      </c>
      <c r="AB1486" s="36">
        <v>1486</v>
      </c>
    </row>
    <row r="1487" spans="27:28" ht="13.5" hidden="1">
      <c r="AA1487" s="177" t="e">
        <f>+ごみ処理概要!#REF!</f>
        <v>#REF!</v>
      </c>
      <c r="AB1487" s="36">
        <v>1487</v>
      </c>
    </row>
    <row r="1488" spans="27:28" ht="13.5" hidden="1">
      <c r="AA1488" s="177" t="e">
        <f>+ごみ処理概要!#REF!</f>
        <v>#REF!</v>
      </c>
      <c r="AB1488" s="36">
        <v>1488</v>
      </c>
    </row>
    <row r="1489" spans="27:28" ht="13.5" hidden="1">
      <c r="AA1489" s="177" t="e">
        <f>+ごみ処理概要!#REF!</f>
        <v>#REF!</v>
      </c>
      <c r="AB1489" s="36">
        <v>1489</v>
      </c>
    </row>
    <row r="1490" spans="27:28" ht="13.5" hidden="1">
      <c r="AA1490" s="177" t="e">
        <f>+ごみ処理概要!#REF!</f>
        <v>#REF!</v>
      </c>
      <c r="AB1490" s="36">
        <v>1490</v>
      </c>
    </row>
    <row r="1491" spans="27:28" ht="13.5" hidden="1">
      <c r="AA1491" s="177" t="e">
        <f>+ごみ処理概要!#REF!</f>
        <v>#REF!</v>
      </c>
      <c r="AB1491" s="36">
        <v>1491</v>
      </c>
    </row>
    <row r="1492" spans="27:28" ht="13.5" hidden="1">
      <c r="AA1492" s="177" t="e">
        <f>+ごみ処理概要!#REF!</f>
        <v>#REF!</v>
      </c>
      <c r="AB1492" s="36">
        <v>1492</v>
      </c>
    </row>
    <row r="1493" spans="27:28" ht="13.5" hidden="1">
      <c r="AA1493" s="177" t="e">
        <f>+ごみ処理概要!#REF!</f>
        <v>#REF!</v>
      </c>
      <c r="AB1493" s="36">
        <v>1493</v>
      </c>
    </row>
    <row r="1494" spans="27:28" ht="13.5" hidden="1">
      <c r="AA1494" s="177" t="e">
        <f>+ごみ処理概要!#REF!</f>
        <v>#REF!</v>
      </c>
      <c r="AB1494" s="36">
        <v>1494</v>
      </c>
    </row>
    <row r="1495" spans="27:28" ht="13.5" hidden="1">
      <c r="AA1495" s="177" t="e">
        <f>+ごみ処理概要!#REF!</f>
        <v>#REF!</v>
      </c>
      <c r="AB1495" s="36">
        <v>1495</v>
      </c>
    </row>
    <row r="1496" spans="27:28" ht="13.5" hidden="1">
      <c r="AA1496" s="177" t="e">
        <f>+ごみ処理概要!#REF!</f>
        <v>#REF!</v>
      </c>
      <c r="AB1496" s="36">
        <v>1496</v>
      </c>
    </row>
    <row r="1497" spans="27:28" ht="13.5" hidden="1">
      <c r="AA1497" s="177" t="e">
        <f>+ごみ処理概要!#REF!</f>
        <v>#REF!</v>
      </c>
      <c r="AB1497" s="36">
        <v>1497</v>
      </c>
    </row>
    <row r="1498" spans="27:28" ht="13.5" hidden="1">
      <c r="AA1498" s="177" t="e">
        <f>+ごみ処理概要!#REF!</f>
        <v>#REF!</v>
      </c>
      <c r="AB1498" s="36">
        <v>1498</v>
      </c>
    </row>
    <row r="1499" spans="27:28" ht="13.5" hidden="1">
      <c r="AA1499" s="177" t="e">
        <f>+ごみ処理概要!#REF!</f>
        <v>#REF!</v>
      </c>
      <c r="AB1499" s="36">
        <v>1499</v>
      </c>
    </row>
    <row r="1500" spans="27:28" ht="13.5" hidden="1">
      <c r="AA1500" s="177" t="e">
        <f>+ごみ処理概要!#REF!</f>
        <v>#REF!</v>
      </c>
      <c r="AB1500" s="36">
        <v>1500</v>
      </c>
    </row>
    <row r="1501" spans="27:28" ht="13.5" hidden="1">
      <c r="AA1501" s="177" t="e">
        <f>+ごみ処理概要!#REF!</f>
        <v>#REF!</v>
      </c>
      <c r="AB1501" s="36">
        <v>1501</v>
      </c>
    </row>
    <row r="1502" spans="27:28" ht="13.5" hidden="1">
      <c r="AA1502" s="177" t="e">
        <f>+ごみ処理概要!#REF!</f>
        <v>#REF!</v>
      </c>
      <c r="AB1502" s="36">
        <v>1502</v>
      </c>
    </row>
    <row r="1503" spans="27:28" ht="13.5" hidden="1">
      <c r="AA1503" s="177" t="e">
        <f>+ごみ処理概要!#REF!</f>
        <v>#REF!</v>
      </c>
      <c r="AB1503" s="36">
        <v>1503</v>
      </c>
    </row>
    <row r="1504" spans="27:28" ht="13.5" hidden="1">
      <c r="AA1504" s="177" t="e">
        <f>+ごみ処理概要!#REF!</f>
        <v>#REF!</v>
      </c>
      <c r="AB1504" s="36">
        <v>1504</v>
      </c>
    </row>
    <row r="1505" spans="27:28" ht="13.5" hidden="1">
      <c r="AA1505" s="177" t="e">
        <f>+ごみ処理概要!#REF!</f>
        <v>#REF!</v>
      </c>
      <c r="AB1505" s="36">
        <v>1505</v>
      </c>
    </row>
    <row r="1506" spans="27:28" ht="13.5" hidden="1">
      <c r="AA1506" s="177" t="e">
        <f>+ごみ処理概要!#REF!</f>
        <v>#REF!</v>
      </c>
      <c r="AB1506" s="36">
        <v>1506</v>
      </c>
    </row>
    <row r="1507" spans="27:28" ht="13.5" hidden="1">
      <c r="AA1507" s="177" t="e">
        <f>+ごみ処理概要!#REF!</f>
        <v>#REF!</v>
      </c>
      <c r="AB1507" s="36">
        <v>1507</v>
      </c>
    </row>
    <row r="1508" spans="27:28" ht="13.5" hidden="1">
      <c r="AA1508" s="177" t="e">
        <f>+ごみ処理概要!#REF!</f>
        <v>#REF!</v>
      </c>
      <c r="AB1508" s="36">
        <v>1508</v>
      </c>
    </row>
    <row r="1509" spans="27:28" ht="13.5" hidden="1">
      <c r="AA1509" s="177" t="e">
        <f>+ごみ処理概要!#REF!</f>
        <v>#REF!</v>
      </c>
      <c r="AB1509" s="36">
        <v>1509</v>
      </c>
    </row>
    <row r="1510" spans="27:28" ht="13.5" hidden="1">
      <c r="AA1510" s="177" t="e">
        <f>+ごみ処理概要!#REF!</f>
        <v>#REF!</v>
      </c>
      <c r="AB1510" s="36">
        <v>1510</v>
      </c>
    </row>
    <row r="1511" spans="27:28" ht="13.5" hidden="1">
      <c r="AA1511" s="177" t="e">
        <f>+ごみ処理概要!#REF!</f>
        <v>#REF!</v>
      </c>
      <c r="AB1511" s="36">
        <v>1511</v>
      </c>
    </row>
    <row r="1512" spans="27:28" ht="13.5" hidden="1">
      <c r="AA1512" s="177" t="e">
        <f>+ごみ処理概要!#REF!</f>
        <v>#REF!</v>
      </c>
      <c r="AB1512" s="36">
        <v>1512</v>
      </c>
    </row>
    <row r="1513" spans="27:28" ht="13.5" hidden="1">
      <c r="AA1513" s="177" t="e">
        <f>+ごみ処理概要!#REF!</f>
        <v>#REF!</v>
      </c>
      <c r="AB1513" s="36">
        <v>1513</v>
      </c>
    </row>
    <row r="1514" spans="27:28" ht="13.5" hidden="1">
      <c r="AA1514" s="177" t="e">
        <f>+ごみ処理概要!#REF!</f>
        <v>#REF!</v>
      </c>
      <c r="AB1514" s="36">
        <v>1514</v>
      </c>
    </row>
    <row r="1515" spans="27:28" ht="13.5" hidden="1">
      <c r="AA1515" s="177" t="e">
        <f>+ごみ処理概要!#REF!</f>
        <v>#REF!</v>
      </c>
      <c r="AB1515" s="36">
        <v>1515</v>
      </c>
    </row>
    <row r="1516" spans="27:28" ht="13.5" hidden="1">
      <c r="AA1516" s="177" t="e">
        <f>+ごみ処理概要!#REF!</f>
        <v>#REF!</v>
      </c>
      <c r="AB1516" s="36">
        <v>1516</v>
      </c>
    </row>
    <row r="1517" spans="27:28" ht="13.5" hidden="1">
      <c r="AA1517" s="177" t="e">
        <f>+ごみ処理概要!#REF!</f>
        <v>#REF!</v>
      </c>
      <c r="AB1517" s="36">
        <v>1517</v>
      </c>
    </row>
    <row r="1518" spans="27:28" ht="13.5" hidden="1">
      <c r="AA1518" s="177" t="e">
        <f>+ごみ処理概要!#REF!</f>
        <v>#REF!</v>
      </c>
      <c r="AB1518" s="36">
        <v>1518</v>
      </c>
    </row>
    <row r="1519" spans="27:28" ht="13.5" hidden="1">
      <c r="AA1519" s="177" t="e">
        <f>+ごみ処理概要!#REF!</f>
        <v>#REF!</v>
      </c>
      <c r="AB1519" s="36">
        <v>1519</v>
      </c>
    </row>
    <row r="1520" spans="27:28" ht="13.5" hidden="1">
      <c r="AA1520" s="177" t="e">
        <f>+ごみ処理概要!#REF!</f>
        <v>#REF!</v>
      </c>
      <c r="AB1520" s="36">
        <v>1520</v>
      </c>
    </row>
    <row r="1521" spans="27:28" ht="13.5" hidden="1">
      <c r="AA1521" s="177" t="e">
        <f>+ごみ処理概要!#REF!</f>
        <v>#REF!</v>
      </c>
      <c r="AB1521" s="36">
        <v>1521</v>
      </c>
    </row>
    <row r="1522" spans="27:28" ht="13.5" hidden="1">
      <c r="AA1522" s="177" t="e">
        <f>+ごみ処理概要!#REF!</f>
        <v>#REF!</v>
      </c>
      <c r="AB1522" s="36">
        <v>1522</v>
      </c>
    </row>
    <row r="1523" spans="27:28" ht="13.5" hidden="1">
      <c r="AA1523" s="177" t="e">
        <f>+ごみ処理概要!#REF!</f>
        <v>#REF!</v>
      </c>
      <c r="AB1523" s="36">
        <v>1523</v>
      </c>
    </row>
    <row r="1524" spans="27:28" ht="13.5" hidden="1">
      <c r="AA1524" s="177" t="e">
        <f>+ごみ処理概要!#REF!</f>
        <v>#REF!</v>
      </c>
      <c r="AB1524" s="36">
        <v>1524</v>
      </c>
    </row>
    <row r="1525" spans="27:28" ht="13.5" hidden="1">
      <c r="AA1525" s="177" t="e">
        <f>+ごみ処理概要!#REF!</f>
        <v>#REF!</v>
      </c>
      <c r="AB1525" s="36">
        <v>1525</v>
      </c>
    </row>
    <row r="1526" spans="27:28" ht="13.5" hidden="1">
      <c r="AA1526" s="177" t="e">
        <f>+ごみ処理概要!#REF!</f>
        <v>#REF!</v>
      </c>
      <c r="AB1526" s="36">
        <v>1526</v>
      </c>
    </row>
    <row r="1527" spans="27:28" ht="13.5" hidden="1">
      <c r="AA1527" s="177" t="e">
        <f>+ごみ処理概要!#REF!</f>
        <v>#REF!</v>
      </c>
      <c r="AB1527" s="36">
        <v>1527</v>
      </c>
    </row>
    <row r="1528" spans="27:28" ht="13.5" hidden="1">
      <c r="AA1528" s="177" t="e">
        <f>+ごみ処理概要!#REF!</f>
        <v>#REF!</v>
      </c>
      <c r="AB1528" s="36">
        <v>1528</v>
      </c>
    </row>
    <row r="1529" spans="27:28" ht="13.5" hidden="1">
      <c r="AA1529" s="177" t="e">
        <f>+ごみ処理概要!#REF!</f>
        <v>#REF!</v>
      </c>
      <c r="AB1529" s="36">
        <v>1529</v>
      </c>
    </row>
    <row r="1530" spans="27:28" ht="13.5" hidden="1">
      <c r="AA1530" s="177" t="e">
        <f>+ごみ処理概要!#REF!</f>
        <v>#REF!</v>
      </c>
      <c r="AB1530" s="36">
        <v>1530</v>
      </c>
    </row>
    <row r="1531" spans="27:28" ht="13.5" hidden="1">
      <c r="AA1531" s="177" t="e">
        <f>+ごみ処理概要!#REF!</f>
        <v>#REF!</v>
      </c>
      <c r="AB1531" s="36">
        <v>1531</v>
      </c>
    </row>
    <row r="1532" spans="27:28" ht="13.5" hidden="1">
      <c r="AA1532" s="177" t="e">
        <f>+ごみ処理概要!#REF!</f>
        <v>#REF!</v>
      </c>
      <c r="AB1532" s="36">
        <v>1532</v>
      </c>
    </row>
    <row r="1533" spans="27:28" ht="13.5" hidden="1">
      <c r="AA1533" s="177" t="e">
        <f>+ごみ処理概要!#REF!</f>
        <v>#REF!</v>
      </c>
      <c r="AB1533" s="36">
        <v>1533</v>
      </c>
    </row>
    <row r="1534" spans="27:28" ht="13.5" hidden="1">
      <c r="AA1534" s="177" t="e">
        <f>+ごみ処理概要!#REF!</f>
        <v>#REF!</v>
      </c>
      <c r="AB1534" s="36">
        <v>1534</v>
      </c>
    </row>
    <row r="1535" spans="27:28" ht="13.5" hidden="1">
      <c r="AA1535" s="177" t="e">
        <f>+ごみ処理概要!#REF!</f>
        <v>#REF!</v>
      </c>
      <c r="AB1535" s="36">
        <v>1535</v>
      </c>
    </row>
    <row r="1536" spans="27:28" ht="13.5" hidden="1">
      <c r="AA1536" s="177" t="e">
        <f>+ごみ処理概要!#REF!</f>
        <v>#REF!</v>
      </c>
      <c r="AB1536" s="36">
        <v>1536</v>
      </c>
    </row>
    <row r="1537" spans="27:28" ht="13.5" hidden="1">
      <c r="AA1537" s="177" t="e">
        <f>+ごみ処理概要!#REF!</f>
        <v>#REF!</v>
      </c>
      <c r="AB1537" s="36">
        <v>1537</v>
      </c>
    </row>
    <row r="1538" spans="27:28" ht="13.5" hidden="1">
      <c r="AA1538" s="177" t="e">
        <f>+ごみ処理概要!#REF!</f>
        <v>#REF!</v>
      </c>
      <c r="AB1538" s="36">
        <v>1538</v>
      </c>
    </row>
    <row r="1539" spans="27:28" ht="13.5" hidden="1">
      <c r="AA1539" s="177" t="e">
        <f>+ごみ処理概要!#REF!</f>
        <v>#REF!</v>
      </c>
      <c r="AB1539" s="36">
        <v>1539</v>
      </c>
    </row>
    <row r="1540" spans="27:28" ht="13.5" hidden="1">
      <c r="AA1540" s="177" t="e">
        <f>+ごみ処理概要!#REF!</f>
        <v>#REF!</v>
      </c>
      <c r="AB1540" s="36">
        <v>1540</v>
      </c>
    </row>
    <row r="1541" spans="27:28" ht="13.5" hidden="1">
      <c r="AA1541" s="177" t="e">
        <f>+ごみ処理概要!#REF!</f>
        <v>#REF!</v>
      </c>
      <c r="AB1541" s="36">
        <v>1541</v>
      </c>
    </row>
    <row r="1542" spans="27:28" ht="13.5" hidden="1">
      <c r="AA1542" s="177" t="e">
        <f>+ごみ処理概要!#REF!</f>
        <v>#REF!</v>
      </c>
      <c r="AB1542" s="36">
        <v>1542</v>
      </c>
    </row>
    <row r="1543" spans="27:28" ht="13.5" hidden="1">
      <c r="AA1543" s="177" t="e">
        <f>+ごみ処理概要!#REF!</f>
        <v>#REF!</v>
      </c>
      <c r="AB1543" s="36">
        <v>1543</v>
      </c>
    </row>
    <row r="1544" spans="27:28" ht="13.5" hidden="1">
      <c r="AA1544" s="177" t="e">
        <f>+ごみ処理概要!#REF!</f>
        <v>#REF!</v>
      </c>
      <c r="AB1544" s="36">
        <v>1544</v>
      </c>
    </row>
    <row r="1545" spans="27:28" ht="13.5" hidden="1">
      <c r="AA1545" s="177" t="e">
        <f>+ごみ処理概要!#REF!</f>
        <v>#REF!</v>
      </c>
      <c r="AB1545" s="36">
        <v>1545</v>
      </c>
    </row>
    <row r="1546" spans="27:28" ht="13.5" hidden="1">
      <c r="AA1546" s="177" t="e">
        <f>+ごみ処理概要!#REF!</f>
        <v>#REF!</v>
      </c>
      <c r="AB1546" s="36">
        <v>1546</v>
      </c>
    </row>
    <row r="1547" spans="27:28" ht="13.5" hidden="1">
      <c r="AA1547" s="177" t="e">
        <f>+ごみ処理概要!#REF!</f>
        <v>#REF!</v>
      </c>
      <c r="AB1547" s="36">
        <v>1547</v>
      </c>
    </row>
    <row r="1548" spans="27:28" ht="13.5" hidden="1">
      <c r="AA1548" s="177" t="e">
        <f>+ごみ処理概要!#REF!</f>
        <v>#REF!</v>
      </c>
      <c r="AB1548" s="36">
        <v>1548</v>
      </c>
    </row>
    <row r="1549" spans="27:28" ht="13.5" hidden="1">
      <c r="AA1549" s="177" t="e">
        <f>+ごみ処理概要!#REF!</f>
        <v>#REF!</v>
      </c>
      <c r="AB1549" s="36">
        <v>1549</v>
      </c>
    </row>
    <row r="1550" spans="27:28" ht="13.5" hidden="1">
      <c r="AA1550" s="177" t="e">
        <f>+ごみ処理概要!#REF!</f>
        <v>#REF!</v>
      </c>
      <c r="AB1550" s="36">
        <v>1550</v>
      </c>
    </row>
    <row r="1551" spans="27:28" ht="13.5" hidden="1">
      <c r="AA1551" s="177" t="e">
        <f>+ごみ処理概要!#REF!</f>
        <v>#REF!</v>
      </c>
      <c r="AB1551" s="36">
        <v>1551</v>
      </c>
    </row>
    <row r="1552" spans="27:28" ht="13.5" hidden="1">
      <c r="AA1552" s="177" t="e">
        <f>+ごみ処理概要!#REF!</f>
        <v>#REF!</v>
      </c>
      <c r="AB1552" s="36">
        <v>1552</v>
      </c>
    </row>
    <row r="1553" spans="27:28" ht="13.5" hidden="1">
      <c r="AA1553" s="177" t="e">
        <f>+ごみ処理概要!#REF!</f>
        <v>#REF!</v>
      </c>
      <c r="AB1553" s="36">
        <v>1553</v>
      </c>
    </row>
    <row r="1554" spans="27:28" ht="13.5" hidden="1">
      <c r="AA1554" s="177" t="e">
        <f>+ごみ処理概要!#REF!</f>
        <v>#REF!</v>
      </c>
      <c r="AB1554" s="36">
        <v>1554</v>
      </c>
    </row>
    <row r="1555" spans="27:28" ht="13.5" hidden="1">
      <c r="AA1555" s="177" t="e">
        <f>+ごみ処理概要!#REF!</f>
        <v>#REF!</v>
      </c>
      <c r="AB1555" s="36">
        <v>1555</v>
      </c>
    </row>
    <row r="1556" spans="27:28" ht="13.5" hidden="1">
      <c r="AA1556" s="177" t="e">
        <f>+ごみ処理概要!#REF!</f>
        <v>#REF!</v>
      </c>
      <c r="AB1556" s="36">
        <v>1556</v>
      </c>
    </row>
    <row r="1557" spans="27:28" ht="13.5" hidden="1">
      <c r="AA1557" s="177" t="e">
        <f>+ごみ処理概要!#REF!</f>
        <v>#REF!</v>
      </c>
      <c r="AB1557" s="36">
        <v>1557</v>
      </c>
    </row>
    <row r="1558" spans="27:28" ht="13.5" hidden="1">
      <c r="AA1558" s="177" t="e">
        <f>+ごみ処理概要!#REF!</f>
        <v>#REF!</v>
      </c>
      <c r="AB1558" s="36">
        <v>1558</v>
      </c>
    </row>
    <row r="1559" spans="27:28" ht="13.5" hidden="1">
      <c r="AA1559" s="177" t="e">
        <f>+ごみ処理概要!#REF!</f>
        <v>#REF!</v>
      </c>
      <c r="AB1559" s="36">
        <v>1559</v>
      </c>
    </row>
    <row r="1560" spans="27:28" ht="13.5" hidden="1">
      <c r="AA1560" s="177" t="e">
        <f>+ごみ処理概要!#REF!</f>
        <v>#REF!</v>
      </c>
      <c r="AB1560" s="36">
        <v>1560</v>
      </c>
    </row>
    <row r="1561" spans="27:28" ht="13.5" hidden="1">
      <c r="AA1561" s="177" t="e">
        <f>+ごみ処理概要!#REF!</f>
        <v>#REF!</v>
      </c>
      <c r="AB1561" s="36">
        <v>1561</v>
      </c>
    </row>
    <row r="1562" spans="27:28" ht="13.5" hidden="1">
      <c r="AA1562" s="177" t="e">
        <f>+ごみ処理概要!#REF!</f>
        <v>#REF!</v>
      </c>
      <c r="AB1562" s="36">
        <v>1562</v>
      </c>
    </row>
    <row r="1563" spans="27:28" ht="13.5" hidden="1">
      <c r="AA1563" s="177" t="e">
        <f>+ごみ処理概要!#REF!</f>
        <v>#REF!</v>
      </c>
      <c r="AB1563" s="36">
        <v>1563</v>
      </c>
    </row>
    <row r="1564" spans="27:28" ht="13.5" hidden="1">
      <c r="AA1564" s="177" t="e">
        <f>+ごみ処理概要!#REF!</f>
        <v>#REF!</v>
      </c>
      <c r="AB1564" s="36">
        <v>1564</v>
      </c>
    </row>
    <row r="1565" spans="27:28" ht="13.5" hidden="1">
      <c r="AA1565" s="177" t="e">
        <f>+ごみ処理概要!#REF!</f>
        <v>#REF!</v>
      </c>
      <c r="AB1565" s="36">
        <v>1565</v>
      </c>
    </row>
    <row r="1566" spans="27:28" ht="13.5" hidden="1">
      <c r="AA1566" s="177" t="e">
        <f>+ごみ処理概要!#REF!</f>
        <v>#REF!</v>
      </c>
      <c r="AB1566" s="36">
        <v>1566</v>
      </c>
    </row>
    <row r="1567" spans="27:28" ht="13.5" hidden="1">
      <c r="AA1567" s="177" t="e">
        <f>+ごみ処理概要!#REF!</f>
        <v>#REF!</v>
      </c>
      <c r="AB1567" s="36">
        <v>1567</v>
      </c>
    </row>
    <row r="1568" spans="27:28" ht="13.5" hidden="1">
      <c r="AA1568" s="177" t="e">
        <f>+ごみ処理概要!#REF!</f>
        <v>#REF!</v>
      </c>
      <c r="AB1568" s="36">
        <v>1568</v>
      </c>
    </row>
    <row r="1569" spans="27:28" ht="13.5" hidden="1">
      <c r="AA1569" s="177" t="e">
        <f>+ごみ処理概要!#REF!</f>
        <v>#REF!</v>
      </c>
      <c r="AB1569" s="36">
        <v>1569</v>
      </c>
    </row>
    <row r="1570" spans="27:28" ht="13.5" hidden="1">
      <c r="AA1570" s="177" t="e">
        <f>+ごみ処理概要!#REF!</f>
        <v>#REF!</v>
      </c>
      <c r="AB1570" s="36">
        <v>1570</v>
      </c>
    </row>
    <row r="1571" spans="27:28" ht="13.5" hidden="1">
      <c r="AA1571" s="177" t="e">
        <f>+ごみ処理概要!#REF!</f>
        <v>#REF!</v>
      </c>
      <c r="AB1571" s="36">
        <v>1571</v>
      </c>
    </row>
    <row r="1572" spans="27:28" ht="13.5" hidden="1">
      <c r="AA1572" s="177" t="e">
        <f>+ごみ処理概要!#REF!</f>
        <v>#REF!</v>
      </c>
      <c r="AB1572" s="36">
        <v>1572</v>
      </c>
    </row>
    <row r="1573" spans="27:28" ht="13.5" hidden="1">
      <c r="AA1573" s="177" t="e">
        <f>+ごみ処理概要!#REF!</f>
        <v>#REF!</v>
      </c>
      <c r="AB1573" s="36">
        <v>1573</v>
      </c>
    </row>
    <row r="1574" spans="27:28" ht="13.5" hidden="1">
      <c r="AA1574" s="177" t="e">
        <f>+ごみ処理概要!#REF!</f>
        <v>#REF!</v>
      </c>
      <c r="AB1574" s="36">
        <v>1574</v>
      </c>
    </row>
    <row r="1575" spans="27:28" ht="13.5" hidden="1">
      <c r="AA1575" s="177" t="e">
        <f>+ごみ処理概要!#REF!</f>
        <v>#REF!</v>
      </c>
      <c r="AB1575" s="36">
        <v>1575</v>
      </c>
    </row>
    <row r="1576" spans="27:28" ht="13.5" hidden="1">
      <c r="AA1576" s="177" t="e">
        <f>+ごみ処理概要!#REF!</f>
        <v>#REF!</v>
      </c>
      <c r="AB1576" s="36">
        <v>1576</v>
      </c>
    </row>
    <row r="1577" spans="27:28" ht="13.5" hidden="1">
      <c r="AA1577" s="177" t="e">
        <f>+ごみ処理概要!#REF!</f>
        <v>#REF!</v>
      </c>
      <c r="AB1577" s="36">
        <v>1577</v>
      </c>
    </row>
    <row r="1578" spans="27:28" ht="13.5" hidden="1">
      <c r="AA1578" s="177" t="e">
        <f>+ごみ処理概要!#REF!</f>
        <v>#REF!</v>
      </c>
      <c r="AB1578" s="36">
        <v>1578</v>
      </c>
    </row>
    <row r="1579" spans="27:28" ht="13.5" hidden="1">
      <c r="AA1579" s="177" t="e">
        <f>+ごみ処理概要!#REF!</f>
        <v>#REF!</v>
      </c>
      <c r="AB1579" s="36">
        <v>1579</v>
      </c>
    </row>
    <row r="1580" spans="27:28" ht="13.5" hidden="1">
      <c r="AA1580" s="177" t="e">
        <f>+ごみ処理概要!#REF!</f>
        <v>#REF!</v>
      </c>
      <c r="AB1580" s="36">
        <v>1580</v>
      </c>
    </row>
    <row r="1581" spans="27:28" ht="13.5" hidden="1">
      <c r="AA1581" s="177" t="e">
        <f>+ごみ処理概要!#REF!</f>
        <v>#REF!</v>
      </c>
      <c r="AB1581" s="36">
        <v>1581</v>
      </c>
    </row>
    <row r="1582" spans="27:28" ht="13.5" hidden="1">
      <c r="AA1582" s="177" t="e">
        <f>+ごみ処理概要!#REF!</f>
        <v>#REF!</v>
      </c>
      <c r="AB1582" s="36">
        <v>1582</v>
      </c>
    </row>
    <row r="1583" spans="27:28" ht="13.5" hidden="1">
      <c r="AA1583" s="177" t="e">
        <f>+ごみ処理概要!#REF!</f>
        <v>#REF!</v>
      </c>
      <c r="AB1583" s="36">
        <v>1583</v>
      </c>
    </row>
    <row r="1584" spans="27:28" ht="13.5" hidden="1">
      <c r="AA1584" s="177" t="e">
        <f>+ごみ処理概要!#REF!</f>
        <v>#REF!</v>
      </c>
      <c r="AB1584" s="36">
        <v>1584</v>
      </c>
    </row>
    <row r="1585" spans="27:28" ht="13.5" hidden="1">
      <c r="AA1585" s="177" t="e">
        <f>+ごみ処理概要!#REF!</f>
        <v>#REF!</v>
      </c>
      <c r="AB1585" s="36">
        <v>1585</v>
      </c>
    </row>
    <row r="1586" spans="27:28" ht="13.5" hidden="1">
      <c r="AA1586" s="177" t="e">
        <f>+ごみ処理概要!#REF!</f>
        <v>#REF!</v>
      </c>
      <c r="AB1586" s="36">
        <v>1586</v>
      </c>
    </row>
    <row r="1587" spans="27:28" ht="13.5" hidden="1">
      <c r="AA1587" s="177" t="e">
        <f>+ごみ処理概要!#REF!</f>
        <v>#REF!</v>
      </c>
      <c r="AB1587" s="36">
        <v>1587</v>
      </c>
    </row>
    <row r="1588" spans="27:28" ht="13.5" hidden="1">
      <c r="AA1588" s="177" t="e">
        <f>+ごみ処理概要!#REF!</f>
        <v>#REF!</v>
      </c>
      <c r="AB1588" s="36">
        <v>1588</v>
      </c>
    </row>
    <row r="1589" spans="27:28" ht="13.5" hidden="1">
      <c r="AA1589" s="177" t="e">
        <f>+ごみ処理概要!#REF!</f>
        <v>#REF!</v>
      </c>
      <c r="AB1589" s="36">
        <v>1589</v>
      </c>
    </row>
    <row r="1590" spans="27:28" ht="13.5" hidden="1">
      <c r="AA1590" s="177" t="e">
        <f>+ごみ処理概要!#REF!</f>
        <v>#REF!</v>
      </c>
      <c r="AB1590" s="36">
        <v>1590</v>
      </c>
    </row>
    <row r="1591" spans="27:28" ht="13.5" hidden="1">
      <c r="AA1591" s="177" t="e">
        <f>+ごみ処理概要!#REF!</f>
        <v>#REF!</v>
      </c>
      <c r="AB1591" s="36">
        <v>1591</v>
      </c>
    </row>
    <row r="1592" spans="27:28" ht="13.5" hidden="1">
      <c r="AA1592" s="177" t="e">
        <f>+ごみ処理概要!#REF!</f>
        <v>#REF!</v>
      </c>
      <c r="AB1592" s="36">
        <v>1592</v>
      </c>
    </row>
    <row r="1593" spans="27:28" ht="13.5" hidden="1">
      <c r="AA1593" s="177" t="e">
        <f>+ごみ処理概要!#REF!</f>
        <v>#REF!</v>
      </c>
      <c r="AB1593" s="36">
        <v>1593</v>
      </c>
    </row>
    <row r="1594" spans="27:28" ht="13.5" hidden="1">
      <c r="AA1594" s="177" t="e">
        <f>+ごみ処理概要!#REF!</f>
        <v>#REF!</v>
      </c>
      <c r="AB1594" s="36">
        <v>1594</v>
      </c>
    </row>
    <row r="1595" spans="27:28" ht="13.5" hidden="1">
      <c r="AA1595" s="177" t="e">
        <f>+ごみ処理概要!#REF!</f>
        <v>#REF!</v>
      </c>
      <c r="AB1595" s="36">
        <v>1595</v>
      </c>
    </row>
    <row r="1596" spans="27:28" ht="13.5" hidden="1">
      <c r="AA1596" s="177" t="e">
        <f>+ごみ処理概要!#REF!</f>
        <v>#REF!</v>
      </c>
      <c r="AB1596" s="36">
        <v>1596</v>
      </c>
    </row>
    <row r="1597" spans="27:28" ht="13.5" hidden="1">
      <c r="AA1597" s="177" t="e">
        <f>+ごみ処理概要!#REF!</f>
        <v>#REF!</v>
      </c>
      <c r="AB1597" s="36">
        <v>1597</v>
      </c>
    </row>
    <row r="1598" spans="27:28" ht="13.5" hidden="1">
      <c r="AA1598" s="177" t="e">
        <f>+ごみ処理概要!#REF!</f>
        <v>#REF!</v>
      </c>
      <c r="AB1598" s="36">
        <v>1598</v>
      </c>
    </row>
    <row r="1599" spans="27:28" ht="13.5" hidden="1">
      <c r="AA1599" s="177" t="e">
        <f>+ごみ処理概要!#REF!</f>
        <v>#REF!</v>
      </c>
      <c r="AB1599" s="36">
        <v>1599</v>
      </c>
    </row>
    <row r="1600" spans="27:28" ht="13.5" hidden="1">
      <c r="AA1600" s="177" t="e">
        <f>+ごみ処理概要!#REF!</f>
        <v>#REF!</v>
      </c>
      <c r="AB1600" s="36">
        <v>1600</v>
      </c>
    </row>
    <row r="1601" spans="27:28" ht="13.5" hidden="1">
      <c r="AA1601" s="177" t="e">
        <f>+ごみ処理概要!#REF!</f>
        <v>#REF!</v>
      </c>
      <c r="AB1601" s="36">
        <v>1601</v>
      </c>
    </row>
    <row r="1602" spans="27:28" ht="13.5" hidden="1">
      <c r="AA1602" s="177" t="e">
        <f>+ごみ処理概要!#REF!</f>
        <v>#REF!</v>
      </c>
      <c r="AB1602" s="36">
        <v>1602</v>
      </c>
    </row>
    <row r="1603" spans="27:28" ht="13.5" hidden="1">
      <c r="AA1603" s="177" t="e">
        <f>+ごみ処理概要!#REF!</f>
        <v>#REF!</v>
      </c>
      <c r="AB1603" s="36">
        <v>1603</v>
      </c>
    </row>
    <row r="1604" spans="27:28" ht="13.5" hidden="1">
      <c r="AA1604" s="177" t="e">
        <f>+ごみ処理概要!#REF!</f>
        <v>#REF!</v>
      </c>
      <c r="AB1604" s="36">
        <v>1604</v>
      </c>
    </row>
    <row r="1605" spans="27:28" ht="13.5" hidden="1">
      <c r="AA1605" s="177" t="e">
        <f>+ごみ処理概要!#REF!</f>
        <v>#REF!</v>
      </c>
      <c r="AB1605" s="36">
        <v>1605</v>
      </c>
    </row>
    <row r="1606" spans="27:28" ht="13.5" hidden="1">
      <c r="AA1606" s="177" t="e">
        <f>+ごみ処理概要!#REF!</f>
        <v>#REF!</v>
      </c>
      <c r="AB1606" s="36">
        <v>1606</v>
      </c>
    </row>
    <row r="1607" spans="27:28" ht="13.5" hidden="1">
      <c r="AA1607" s="177" t="e">
        <f>+ごみ処理概要!#REF!</f>
        <v>#REF!</v>
      </c>
      <c r="AB1607" s="36">
        <v>1607</v>
      </c>
    </row>
    <row r="1608" spans="27:28" ht="13.5" hidden="1">
      <c r="AA1608" s="177" t="e">
        <f>+ごみ処理概要!#REF!</f>
        <v>#REF!</v>
      </c>
      <c r="AB1608" s="36">
        <v>1608</v>
      </c>
    </row>
    <row r="1609" spans="27:28" ht="13.5" hidden="1">
      <c r="AA1609" s="177" t="e">
        <f>+ごみ処理概要!#REF!</f>
        <v>#REF!</v>
      </c>
      <c r="AB1609" s="36">
        <v>1609</v>
      </c>
    </row>
    <row r="1610" spans="27:28" ht="13.5" hidden="1">
      <c r="AA1610" s="177" t="e">
        <f>+ごみ処理概要!#REF!</f>
        <v>#REF!</v>
      </c>
      <c r="AB1610" s="36">
        <v>1610</v>
      </c>
    </row>
    <row r="1611" spans="27:28" ht="13.5" hidden="1">
      <c r="AA1611" s="177" t="e">
        <f>+ごみ処理概要!#REF!</f>
        <v>#REF!</v>
      </c>
      <c r="AB1611" s="36">
        <v>1611</v>
      </c>
    </row>
    <row r="1612" spans="27:28" ht="13.5" hidden="1">
      <c r="AA1612" s="177" t="e">
        <f>+ごみ処理概要!#REF!</f>
        <v>#REF!</v>
      </c>
      <c r="AB1612" s="36">
        <v>1612</v>
      </c>
    </row>
    <row r="1613" spans="27:28" ht="13.5" hidden="1">
      <c r="AA1613" s="177" t="e">
        <f>+ごみ処理概要!#REF!</f>
        <v>#REF!</v>
      </c>
      <c r="AB1613" s="36">
        <v>1613</v>
      </c>
    </row>
    <row r="1614" spans="27:28" ht="13.5" hidden="1">
      <c r="AA1614" s="177" t="e">
        <f>+ごみ処理概要!#REF!</f>
        <v>#REF!</v>
      </c>
      <c r="AB1614" s="36">
        <v>1614</v>
      </c>
    </row>
    <row r="1615" spans="27:28" ht="13.5" hidden="1">
      <c r="AA1615" s="177" t="e">
        <f>+ごみ処理概要!#REF!</f>
        <v>#REF!</v>
      </c>
      <c r="AB1615" s="36">
        <v>1615</v>
      </c>
    </row>
    <row r="1616" spans="27:28" ht="13.5" hidden="1">
      <c r="AA1616" s="177" t="e">
        <f>+ごみ処理概要!#REF!</f>
        <v>#REF!</v>
      </c>
      <c r="AB1616" s="36">
        <v>1616</v>
      </c>
    </row>
    <row r="1617" spans="27:28" ht="13.5" hidden="1">
      <c r="AA1617" s="177" t="e">
        <f>+ごみ処理概要!#REF!</f>
        <v>#REF!</v>
      </c>
      <c r="AB1617" s="36">
        <v>1617</v>
      </c>
    </row>
    <row r="1618" spans="27:28" ht="13.5" hidden="1">
      <c r="AA1618" s="177" t="e">
        <f>+ごみ処理概要!#REF!</f>
        <v>#REF!</v>
      </c>
      <c r="AB1618" s="36">
        <v>1618</v>
      </c>
    </row>
    <row r="1619" spans="27:28" ht="13.5" hidden="1">
      <c r="AA1619" s="177" t="e">
        <f>+ごみ処理概要!#REF!</f>
        <v>#REF!</v>
      </c>
      <c r="AB1619" s="36">
        <v>1619</v>
      </c>
    </row>
    <row r="1620" spans="27:28" ht="13.5" hidden="1">
      <c r="AA1620" s="177" t="e">
        <f>+ごみ処理概要!#REF!</f>
        <v>#REF!</v>
      </c>
      <c r="AB1620" s="36">
        <v>1620</v>
      </c>
    </row>
    <row r="1621" spans="27:28" ht="13.5" hidden="1">
      <c r="AA1621" s="177" t="e">
        <f>+ごみ処理概要!#REF!</f>
        <v>#REF!</v>
      </c>
      <c r="AB1621" s="36">
        <v>1621</v>
      </c>
    </row>
    <row r="1622" spans="27:28" ht="13.5" hidden="1">
      <c r="AA1622" s="177" t="e">
        <f>+ごみ処理概要!#REF!</f>
        <v>#REF!</v>
      </c>
      <c r="AB1622" s="36">
        <v>1622</v>
      </c>
    </row>
    <row r="1623" spans="27:28" ht="13.5" hidden="1">
      <c r="AA1623" s="177" t="e">
        <f>+ごみ処理概要!#REF!</f>
        <v>#REF!</v>
      </c>
      <c r="AB1623" s="36">
        <v>1623</v>
      </c>
    </row>
    <row r="1624" spans="27:28" ht="13.5" hidden="1">
      <c r="AA1624" s="177" t="e">
        <f>+ごみ処理概要!#REF!</f>
        <v>#REF!</v>
      </c>
      <c r="AB1624" s="36">
        <v>1624</v>
      </c>
    </row>
    <row r="1625" spans="27:28" ht="13.5" hidden="1">
      <c r="AA1625" s="177" t="e">
        <f>+ごみ処理概要!#REF!</f>
        <v>#REF!</v>
      </c>
      <c r="AB1625" s="36">
        <v>1625</v>
      </c>
    </row>
    <row r="1626" spans="27:28" ht="13.5" hidden="1">
      <c r="AA1626" s="177" t="e">
        <f>+ごみ処理概要!#REF!</f>
        <v>#REF!</v>
      </c>
      <c r="AB1626" s="36">
        <v>1626</v>
      </c>
    </row>
    <row r="1627" spans="27:28" ht="13.5" hidden="1">
      <c r="AA1627" s="177" t="e">
        <f>+ごみ処理概要!#REF!</f>
        <v>#REF!</v>
      </c>
      <c r="AB1627" s="36">
        <v>1627</v>
      </c>
    </row>
    <row r="1628" spans="27:28" ht="13.5" hidden="1">
      <c r="AA1628" s="177" t="e">
        <f>+ごみ処理概要!#REF!</f>
        <v>#REF!</v>
      </c>
      <c r="AB1628" s="36">
        <v>1628</v>
      </c>
    </row>
    <row r="1629" spans="27:28" ht="13.5" hidden="1">
      <c r="AA1629" s="177" t="e">
        <f>+ごみ処理概要!#REF!</f>
        <v>#REF!</v>
      </c>
      <c r="AB1629" s="36">
        <v>1629</v>
      </c>
    </row>
    <row r="1630" spans="27:28" ht="13.5" hidden="1">
      <c r="AA1630" s="177" t="e">
        <f>+ごみ処理概要!#REF!</f>
        <v>#REF!</v>
      </c>
      <c r="AB1630" s="36">
        <v>1630</v>
      </c>
    </row>
    <row r="1631" spans="27:28" ht="13.5" hidden="1">
      <c r="AA1631" s="177" t="e">
        <f>+ごみ処理概要!#REF!</f>
        <v>#REF!</v>
      </c>
      <c r="AB1631" s="36">
        <v>1631</v>
      </c>
    </row>
    <row r="1632" spans="27:28" ht="13.5" hidden="1">
      <c r="AA1632" s="177" t="e">
        <f>+ごみ処理概要!#REF!</f>
        <v>#REF!</v>
      </c>
      <c r="AB1632" s="36">
        <v>1632</v>
      </c>
    </row>
    <row r="1633" spans="27:28" ht="13.5" hidden="1">
      <c r="AA1633" s="177" t="e">
        <f>+ごみ処理概要!#REF!</f>
        <v>#REF!</v>
      </c>
      <c r="AB1633" s="36">
        <v>1633</v>
      </c>
    </row>
    <row r="1634" spans="27:28" ht="13.5" hidden="1">
      <c r="AA1634" s="177" t="e">
        <f>+ごみ処理概要!#REF!</f>
        <v>#REF!</v>
      </c>
      <c r="AB1634" s="36">
        <v>1634</v>
      </c>
    </row>
    <row r="1635" spans="27:28" ht="13.5" hidden="1">
      <c r="AA1635" s="177" t="e">
        <f>+ごみ処理概要!#REF!</f>
        <v>#REF!</v>
      </c>
      <c r="AB1635" s="36">
        <v>1635</v>
      </c>
    </row>
    <row r="1636" spans="27:28" ht="13.5" hidden="1">
      <c r="AA1636" s="177" t="e">
        <f>+ごみ処理概要!#REF!</f>
        <v>#REF!</v>
      </c>
      <c r="AB1636" s="36">
        <v>1636</v>
      </c>
    </row>
    <row r="1637" spans="27:28" ht="13.5" hidden="1">
      <c r="AA1637" s="177" t="e">
        <f>+ごみ処理概要!#REF!</f>
        <v>#REF!</v>
      </c>
      <c r="AB1637" s="36">
        <v>1637</v>
      </c>
    </row>
    <row r="1638" spans="27:28" ht="13.5" hidden="1">
      <c r="AA1638" s="177" t="e">
        <f>+ごみ処理概要!#REF!</f>
        <v>#REF!</v>
      </c>
      <c r="AB1638" s="36">
        <v>1638</v>
      </c>
    </row>
    <row r="1639" spans="27:28" ht="13.5" hidden="1">
      <c r="AA1639" s="177" t="e">
        <f>+ごみ処理概要!#REF!</f>
        <v>#REF!</v>
      </c>
      <c r="AB1639" s="36">
        <v>1639</v>
      </c>
    </row>
    <row r="1640" spans="27:28" ht="13.5" hidden="1">
      <c r="AA1640" s="177" t="e">
        <f>+ごみ処理概要!#REF!</f>
        <v>#REF!</v>
      </c>
      <c r="AB1640" s="36">
        <v>1640</v>
      </c>
    </row>
    <row r="1641" spans="27:28" ht="13.5" hidden="1">
      <c r="AA1641" s="177" t="e">
        <f>+ごみ処理概要!#REF!</f>
        <v>#REF!</v>
      </c>
      <c r="AB1641" s="36">
        <v>1641</v>
      </c>
    </row>
    <row r="1642" spans="27:28" ht="13.5" hidden="1">
      <c r="AA1642" s="177" t="e">
        <f>+ごみ処理概要!#REF!</f>
        <v>#REF!</v>
      </c>
      <c r="AB1642" s="36">
        <v>1642</v>
      </c>
    </row>
    <row r="1643" spans="27:28" ht="13.5" hidden="1">
      <c r="AA1643" s="177" t="e">
        <f>+ごみ処理概要!#REF!</f>
        <v>#REF!</v>
      </c>
      <c r="AB1643" s="36">
        <v>1643</v>
      </c>
    </row>
    <row r="1644" spans="27:28" ht="13.5" hidden="1">
      <c r="AA1644" s="177" t="e">
        <f>+ごみ処理概要!#REF!</f>
        <v>#REF!</v>
      </c>
      <c r="AB1644" s="36">
        <v>1644</v>
      </c>
    </row>
    <row r="1645" spans="27:28" ht="13.5" hidden="1">
      <c r="AA1645" s="177" t="e">
        <f>+ごみ処理概要!#REF!</f>
        <v>#REF!</v>
      </c>
      <c r="AB1645" s="36">
        <v>1645</v>
      </c>
    </row>
    <row r="1646" spans="27:28" ht="13.5" hidden="1">
      <c r="AA1646" s="177" t="e">
        <f>+ごみ処理概要!#REF!</f>
        <v>#REF!</v>
      </c>
      <c r="AB1646" s="36">
        <v>1646</v>
      </c>
    </row>
    <row r="1647" spans="27:28" ht="13.5" hidden="1">
      <c r="AA1647" s="177" t="e">
        <f>+ごみ処理概要!#REF!</f>
        <v>#REF!</v>
      </c>
      <c r="AB1647" s="36">
        <v>1647</v>
      </c>
    </row>
    <row r="1648" spans="27:28" ht="13.5" hidden="1">
      <c r="AA1648" s="177" t="e">
        <f>+ごみ処理概要!#REF!</f>
        <v>#REF!</v>
      </c>
      <c r="AB1648" s="36">
        <v>1648</v>
      </c>
    </row>
    <row r="1649" spans="27:28" ht="13.5" hidden="1">
      <c r="AA1649" s="177" t="e">
        <f>+ごみ処理概要!#REF!</f>
        <v>#REF!</v>
      </c>
      <c r="AB1649" s="36">
        <v>1649</v>
      </c>
    </row>
    <row r="1650" spans="27:28" ht="13.5" hidden="1">
      <c r="AA1650" s="177" t="e">
        <f>+ごみ処理概要!#REF!</f>
        <v>#REF!</v>
      </c>
      <c r="AB1650" s="36">
        <v>1650</v>
      </c>
    </row>
    <row r="1651" spans="27:28" ht="13.5" hidden="1">
      <c r="AA1651" s="177" t="e">
        <f>+ごみ処理概要!#REF!</f>
        <v>#REF!</v>
      </c>
      <c r="AB1651" s="36">
        <v>1651</v>
      </c>
    </row>
    <row r="1652" spans="27:28" ht="13.5" hidden="1">
      <c r="AA1652" s="177" t="e">
        <f>+ごみ処理概要!#REF!</f>
        <v>#REF!</v>
      </c>
      <c r="AB1652" s="36">
        <v>1652</v>
      </c>
    </row>
    <row r="1653" spans="27:28" ht="13.5" hidden="1">
      <c r="AA1653" s="177" t="e">
        <f>+ごみ処理概要!#REF!</f>
        <v>#REF!</v>
      </c>
      <c r="AB1653" s="36">
        <v>1653</v>
      </c>
    </row>
    <row r="1654" spans="27:28" ht="13.5" hidden="1">
      <c r="AA1654" s="177" t="e">
        <f>+ごみ処理概要!#REF!</f>
        <v>#REF!</v>
      </c>
      <c r="AB1654" s="36">
        <v>1654</v>
      </c>
    </row>
    <row r="1655" spans="27:28" ht="13.5" hidden="1">
      <c r="AA1655" s="177" t="e">
        <f>+ごみ処理概要!#REF!</f>
        <v>#REF!</v>
      </c>
      <c r="AB1655" s="36">
        <v>1655</v>
      </c>
    </row>
    <row r="1656" spans="27:28" ht="13.5" hidden="1">
      <c r="AA1656" s="177" t="e">
        <f>+ごみ処理概要!#REF!</f>
        <v>#REF!</v>
      </c>
      <c r="AB1656" s="36">
        <v>1656</v>
      </c>
    </row>
    <row r="1657" spans="27:28" ht="13.5" hidden="1">
      <c r="AA1657" s="177" t="e">
        <f>+ごみ処理概要!#REF!</f>
        <v>#REF!</v>
      </c>
      <c r="AB1657" s="36">
        <v>1657</v>
      </c>
    </row>
    <row r="1658" spans="27:28" ht="13.5" hidden="1">
      <c r="AA1658" s="177" t="e">
        <f>+ごみ処理概要!#REF!</f>
        <v>#REF!</v>
      </c>
      <c r="AB1658" s="36">
        <v>1658</v>
      </c>
    </row>
    <row r="1659" spans="27:28" ht="13.5" hidden="1">
      <c r="AA1659" s="177" t="e">
        <f>+ごみ処理概要!#REF!</f>
        <v>#REF!</v>
      </c>
      <c r="AB1659" s="36">
        <v>1659</v>
      </c>
    </row>
    <row r="1660" spans="27:28" ht="13.5" hidden="1">
      <c r="AA1660" s="177" t="e">
        <f>+ごみ処理概要!#REF!</f>
        <v>#REF!</v>
      </c>
      <c r="AB1660" s="36">
        <v>1660</v>
      </c>
    </row>
    <row r="1661" spans="27:28" ht="13.5" hidden="1">
      <c r="AA1661" s="177" t="e">
        <f>+ごみ処理概要!#REF!</f>
        <v>#REF!</v>
      </c>
      <c r="AB1661" s="36">
        <v>1661</v>
      </c>
    </row>
    <row r="1662" spans="27:28" ht="13.5" hidden="1">
      <c r="AA1662" s="177" t="e">
        <f>+ごみ処理概要!#REF!</f>
        <v>#REF!</v>
      </c>
      <c r="AB1662" s="36">
        <v>1662</v>
      </c>
    </row>
    <row r="1663" spans="27:28" ht="13.5" hidden="1">
      <c r="AA1663" s="177" t="e">
        <f>+ごみ処理概要!#REF!</f>
        <v>#REF!</v>
      </c>
      <c r="AB1663" s="36">
        <v>1663</v>
      </c>
    </row>
    <row r="1664" spans="27:28" ht="13.5" hidden="1">
      <c r="AA1664" s="177" t="e">
        <f>+ごみ処理概要!#REF!</f>
        <v>#REF!</v>
      </c>
      <c r="AB1664" s="36">
        <v>1664</v>
      </c>
    </row>
    <row r="1665" spans="27:28" ht="13.5" hidden="1">
      <c r="AA1665" s="177" t="e">
        <f>+ごみ処理概要!#REF!</f>
        <v>#REF!</v>
      </c>
      <c r="AB1665" s="36">
        <v>1665</v>
      </c>
    </row>
    <row r="1666" spans="27:28" ht="13.5" hidden="1">
      <c r="AA1666" s="177" t="e">
        <f>+ごみ処理概要!#REF!</f>
        <v>#REF!</v>
      </c>
      <c r="AB1666" s="36">
        <v>1666</v>
      </c>
    </row>
    <row r="1667" spans="27:28" ht="13.5" hidden="1">
      <c r="AA1667" s="177" t="e">
        <f>+ごみ処理概要!#REF!</f>
        <v>#REF!</v>
      </c>
      <c r="AB1667" s="36">
        <v>1667</v>
      </c>
    </row>
    <row r="1668" spans="27:28" ht="13.5" hidden="1">
      <c r="AA1668" s="177" t="e">
        <f>+ごみ処理概要!#REF!</f>
        <v>#REF!</v>
      </c>
      <c r="AB1668" s="36">
        <v>1668</v>
      </c>
    </row>
    <row r="1669" spans="27:28" ht="13.5" hidden="1">
      <c r="AA1669" s="177" t="e">
        <f>+ごみ処理概要!#REF!</f>
        <v>#REF!</v>
      </c>
      <c r="AB1669" s="36">
        <v>1669</v>
      </c>
    </row>
    <row r="1670" spans="27:28" ht="13.5" hidden="1">
      <c r="AA1670" s="177" t="e">
        <f>+ごみ処理概要!#REF!</f>
        <v>#REF!</v>
      </c>
      <c r="AB1670" s="36">
        <v>1670</v>
      </c>
    </row>
    <row r="1671" spans="27:28" ht="13.5" hidden="1">
      <c r="AA1671" s="177" t="e">
        <f>+ごみ処理概要!#REF!</f>
        <v>#REF!</v>
      </c>
      <c r="AB1671" s="36">
        <v>1671</v>
      </c>
    </row>
    <row r="1672" spans="27:28" ht="13.5" hidden="1">
      <c r="AA1672" s="177" t="e">
        <f>+ごみ処理概要!#REF!</f>
        <v>#REF!</v>
      </c>
      <c r="AB1672" s="36">
        <v>1672</v>
      </c>
    </row>
    <row r="1673" spans="27:28" ht="13.5" hidden="1">
      <c r="AA1673" s="177" t="e">
        <f>+ごみ処理概要!#REF!</f>
        <v>#REF!</v>
      </c>
      <c r="AB1673" s="36">
        <v>1673</v>
      </c>
    </row>
    <row r="1674" spans="27:28" ht="13.5" hidden="1">
      <c r="AA1674" s="177" t="e">
        <f>+ごみ処理概要!#REF!</f>
        <v>#REF!</v>
      </c>
      <c r="AB1674" s="36">
        <v>1674</v>
      </c>
    </row>
    <row r="1675" spans="27:28" ht="13.5" hidden="1">
      <c r="AA1675" s="177" t="e">
        <f>+ごみ処理概要!#REF!</f>
        <v>#REF!</v>
      </c>
      <c r="AB1675" s="36">
        <v>1675</v>
      </c>
    </row>
    <row r="1676" spans="27:28" ht="13.5" hidden="1">
      <c r="AA1676" s="177" t="e">
        <f>+ごみ処理概要!#REF!</f>
        <v>#REF!</v>
      </c>
      <c r="AB1676" s="36">
        <v>1676</v>
      </c>
    </row>
    <row r="1677" spans="27:28" ht="13.5" hidden="1">
      <c r="AA1677" s="177" t="e">
        <f>+ごみ処理概要!#REF!</f>
        <v>#REF!</v>
      </c>
      <c r="AB1677" s="36">
        <v>1677</v>
      </c>
    </row>
    <row r="1678" spans="27:28" ht="13.5" hidden="1">
      <c r="AA1678" s="177" t="e">
        <f>+ごみ処理概要!#REF!</f>
        <v>#REF!</v>
      </c>
      <c r="AB1678" s="36">
        <v>1678</v>
      </c>
    </row>
    <row r="1679" spans="27:28" ht="13.5" hidden="1">
      <c r="AA1679" s="177" t="e">
        <f>+ごみ処理概要!#REF!</f>
        <v>#REF!</v>
      </c>
      <c r="AB1679" s="36">
        <v>1679</v>
      </c>
    </row>
    <row r="1680" spans="27:28" ht="13.5" hidden="1">
      <c r="AA1680" s="177" t="e">
        <f>+ごみ処理概要!#REF!</f>
        <v>#REF!</v>
      </c>
      <c r="AB1680" s="36">
        <v>1680</v>
      </c>
    </row>
    <row r="1681" spans="27:28" ht="13.5" hidden="1">
      <c r="AA1681" s="177" t="e">
        <f>+ごみ処理概要!#REF!</f>
        <v>#REF!</v>
      </c>
      <c r="AB1681" s="36">
        <v>1681</v>
      </c>
    </row>
    <row r="1682" spans="27:28" ht="13.5" hidden="1">
      <c r="AA1682" s="177" t="e">
        <f>+ごみ処理概要!#REF!</f>
        <v>#REF!</v>
      </c>
      <c r="AB1682" s="36">
        <v>1682</v>
      </c>
    </row>
    <row r="1683" spans="27:28" ht="13.5" hidden="1">
      <c r="AA1683" s="177" t="e">
        <f>+ごみ処理概要!#REF!</f>
        <v>#REF!</v>
      </c>
      <c r="AB1683" s="36">
        <v>1683</v>
      </c>
    </row>
    <row r="1684" spans="27:28" ht="13.5" hidden="1">
      <c r="AA1684" s="177" t="e">
        <f>+ごみ処理概要!#REF!</f>
        <v>#REF!</v>
      </c>
      <c r="AB1684" s="36">
        <v>1684</v>
      </c>
    </row>
    <row r="1685" spans="27:28" ht="13.5" hidden="1">
      <c r="AA1685" s="177" t="e">
        <f>+ごみ処理概要!#REF!</f>
        <v>#REF!</v>
      </c>
      <c r="AB1685" s="36">
        <v>1685</v>
      </c>
    </row>
    <row r="1686" spans="27:28" ht="13.5" hidden="1">
      <c r="AA1686" s="177" t="e">
        <f>+ごみ処理概要!#REF!</f>
        <v>#REF!</v>
      </c>
      <c r="AB1686" s="36">
        <v>1686</v>
      </c>
    </row>
    <row r="1687" spans="27:28" ht="13.5" hidden="1">
      <c r="AA1687" s="177" t="e">
        <f>+ごみ処理概要!#REF!</f>
        <v>#REF!</v>
      </c>
      <c r="AB1687" s="36">
        <v>1687</v>
      </c>
    </row>
    <row r="1688" spans="27:28" ht="13.5" hidden="1">
      <c r="AA1688" s="177" t="e">
        <f>+ごみ処理概要!#REF!</f>
        <v>#REF!</v>
      </c>
      <c r="AB1688" s="36">
        <v>1688</v>
      </c>
    </row>
    <row r="1689" spans="27:28" ht="13.5" hidden="1">
      <c r="AA1689" s="177" t="e">
        <f>+ごみ処理概要!#REF!</f>
        <v>#REF!</v>
      </c>
      <c r="AB1689" s="36">
        <v>1689</v>
      </c>
    </row>
    <row r="1690" spans="27:28" ht="13.5" hidden="1">
      <c r="AA1690" s="177" t="e">
        <f>+ごみ処理概要!#REF!</f>
        <v>#REF!</v>
      </c>
      <c r="AB1690" s="36">
        <v>1690</v>
      </c>
    </row>
    <row r="1691" spans="27:28" ht="13.5" hidden="1">
      <c r="AA1691" s="177" t="e">
        <f>+ごみ処理概要!#REF!</f>
        <v>#REF!</v>
      </c>
      <c r="AB1691" s="36">
        <v>1691</v>
      </c>
    </row>
    <row r="1692" spans="27:28" ht="13.5" hidden="1">
      <c r="AA1692" s="177" t="e">
        <f>+ごみ処理概要!#REF!</f>
        <v>#REF!</v>
      </c>
      <c r="AB1692" s="36">
        <v>1692</v>
      </c>
    </row>
    <row r="1693" spans="27:28" ht="13.5" hidden="1">
      <c r="AA1693" s="177" t="e">
        <f>+ごみ処理概要!#REF!</f>
        <v>#REF!</v>
      </c>
      <c r="AB1693" s="36">
        <v>1693</v>
      </c>
    </row>
    <row r="1694" spans="27:28" ht="13.5" hidden="1">
      <c r="AA1694" s="177" t="e">
        <f>+ごみ処理概要!#REF!</f>
        <v>#REF!</v>
      </c>
      <c r="AB1694" s="36">
        <v>1694</v>
      </c>
    </row>
    <row r="1695" spans="27:28" ht="13.5" hidden="1">
      <c r="AA1695" s="177" t="e">
        <f>+ごみ処理概要!#REF!</f>
        <v>#REF!</v>
      </c>
      <c r="AB1695" s="36">
        <v>1695</v>
      </c>
    </row>
    <row r="1696" spans="27:28" ht="13.5" hidden="1">
      <c r="AA1696" s="177" t="e">
        <f>+ごみ処理概要!#REF!</f>
        <v>#REF!</v>
      </c>
      <c r="AB1696" s="36">
        <v>1696</v>
      </c>
    </row>
    <row r="1697" spans="27:28" ht="13.5" hidden="1">
      <c r="AA1697" s="177" t="e">
        <f>+ごみ処理概要!#REF!</f>
        <v>#REF!</v>
      </c>
      <c r="AB1697" s="36">
        <v>1697</v>
      </c>
    </row>
    <row r="1698" spans="27:28" ht="13.5" hidden="1">
      <c r="AA1698" s="177" t="e">
        <f>+ごみ処理概要!#REF!</f>
        <v>#REF!</v>
      </c>
      <c r="AB1698" s="36">
        <v>1698</v>
      </c>
    </row>
    <row r="1699" spans="27:28" ht="13.5" hidden="1">
      <c r="AA1699" s="177" t="e">
        <f>+ごみ処理概要!#REF!</f>
        <v>#REF!</v>
      </c>
      <c r="AB1699" s="36">
        <v>1699</v>
      </c>
    </row>
    <row r="1700" spans="27:28" ht="13.5" hidden="1">
      <c r="AA1700" s="177" t="e">
        <f>+ごみ処理概要!#REF!</f>
        <v>#REF!</v>
      </c>
      <c r="AB1700" s="36">
        <v>1700</v>
      </c>
    </row>
    <row r="1701" spans="27:28" ht="13.5" hidden="1">
      <c r="AA1701" s="177" t="e">
        <f>+ごみ処理概要!#REF!</f>
        <v>#REF!</v>
      </c>
      <c r="AB1701" s="36">
        <v>1701</v>
      </c>
    </row>
    <row r="1702" spans="27:28" ht="13.5" hidden="1">
      <c r="AA1702" s="177" t="e">
        <f>+ごみ処理概要!#REF!</f>
        <v>#REF!</v>
      </c>
      <c r="AB1702" s="36">
        <v>1702</v>
      </c>
    </row>
    <row r="1703" spans="27:28" ht="13.5" hidden="1">
      <c r="AA1703" s="177" t="e">
        <f>+ごみ処理概要!#REF!</f>
        <v>#REF!</v>
      </c>
      <c r="AB1703" s="36">
        <v>1703</v>
      </c>
    </row>
    <row r="1704" spans="27:28" ht="13.5" hidden="1">
      <c r="AA1704" s="177" t="e">
        <f>+ごみ処理概要!#REF!</f>
        <v>#REF!</v>
      </c>
      <c r="AB1704" s="36">
        <v>1704</v>
      </c>
    </row>
    <row r="1705" spans="27:28" ht="13.5" hidden="1">
      <c r="AA1705" s="177" t="e">
        <f>+ごみ処理概要!#REF!</f>
        <v>#REF!</v>
      </c>
      <c r="AB1705" s="36">
        <v>1705</v>
      </c>
    </row>
    <row r="1706" spans="27:28" ht="13.5" hidden="1">
      <c r="AA1706" s="177" t="e">
        <f>+ごみ処理概要!#REF!</f>
        <v>#REF!</v>
      </c>
      <c r="AB1706" s="36">
        <v>1706</v>
      </c>
    </row>
    <row r="1707" spans="27:28" ht="13.5" hidden="1">
      <c r="AA1707" s="177" t="e">
        <f>+ごみ処理概要!#REF!</f>
        <v>#REF!</v>
      </c>
      <c r="AB1707" s="36">
        <v>1707</v>
      </c>
    </row>
    <row r="1708" spans="27:28" ht="13.5" hidden="1">
      <c r="AA1708" s="177" t="e">
        <f>+ごみ処理概要!#REF!</f>
        <v>#REF!</v>
      </c>
      <c r="AB1708" s="36">
        <v>1708</v>
      </c>
    </row>
    <row r="1709" spans="27:28" ht="13.5" hidden="1">
      <c r="AA1709" s="177" t="e">
        <f>+ごみ処理概要!#REF!</f>
        <v>#REF!</v>
      </c>
      <c r="AB1709" s="36">
        <v>1709</v>
      </c>
    </row>
    <row r="1710" spans="27:28" ht="13.5" hidden="1">
      <c r="AA1710" s="177" t="e">
        <f>+ごみ処理概要!#REF!</f>
        <v>#REF!</v>
      </c>
      <c r="AB1710" s="36">
        <v>1710</v>
      </c>
    </row>
    <row r="1711" spans="27:28" ht="13.5" hidden="1">
      <c r="AA1711" s="177" t="e">
        <f>+ごみ処理概要!#REF!</f>
        <v>#REF!</v>
      </c>
      <c r="AB1711" s="36">
        <v>1711</v>
      </c>
    </row>
    <row r="1712" spans="27:28" ht="13.5" hidden="1">
      <c r="AA1712" s="177" t="e">
        <f>+ごみ処理概要!#REF!</f>
        <v>#REF!</v>
      </c>
      <c r="AB1712" s="36">
        <v>1712</v>
      </c>
    </row>
    <row r="1713" spans="27:28" ht="13.5" hidden="1">
      <c r="AA1713" s="177" t="e">
        <f>+ごみ処理概要!#REF!</f>
        <v>#REF!</v>
      </c>
      <c r="AB1713" s="36">
        <v>1713</v>
      </c>
    </row>
    <row r="1714" spans="27:28" ht="13.5" hidden="1">
      <c r="AA1714" s="177" t="e">
        <f>+ごみ処理概要!#REF!</f>
        <v>#REF!</v>
      </c>
      <c r="AB1714" s="36">
        <v>1714</v>
      </c>
    </row>
    <row r="1715" spans="27:28" ht="13.5" hidden="1">
      <c r="AA1715" s="177" t="e">
        <f>+ごみ処理概要!#REF!</f>
        <v>#REF!</v>
      </c>
      <c r="AB1715" s="36">
        <v>1715</v>
      </c>
    </row>
    <row r="1716" spans="27:28" ht="13.5" hidden="1">
      <c r="AA1716" s="177" t="e">
        <f>+ごみ処理概要!#REF!</f>
        <v>#REF!</v>
      </c>
      <c r="AB1716" s="36">
        <v>1716</v>
      </c>
    </row>
    <row r="1717" spans="27:28" ht="13.5" hidden="1">
      <c r="AA1717" s="177" t="e">
        <f>+ごみ処理概要!#REF!</f>
        <v>#REF!</v>
      </c>
      <c r="AB1717" s="36">
        <v>1717</v>
      </c>
    </row>
    <row r="1718" spans="27:28" ht="13.5" hidden="1">
      <c r="AA1718" s="177" t="e">
        <f>+ごみ処理概要!#REF!</f>
        <v>#REF!</v>
      </c>
      <c r="AB1718" s="36">
        <v>1718</v>
      </c>
    </row>
    <row r="1719" spans="27:28" ht="13.5" hidden="1">
      <c r="AA1719" s="177" t="e">
        <f>+ごみ処理概要!#REF!</f>
        <v>#REF!</v>
      </c>
      <c r="AB1719" s="36">
        <v>1719</v>
      </c>
    </row>
    <row r="1720" spans="27:28" ht="13.5" hidden="1">
      <c r="AA1720" s="177" t="e">
        <f>+ごみ処理概要!#REF!</f>
        <v>#REF!</v>
      </c>
      <c r="AB1720" s="36">
        <v>1720</v>
      </c>
    </row>
    <row r="1721" spans="27:28" ht="13.5" hidden="1">
      <c r="AA1721" s="177" t="e">
        <f>+ごみ処理概要!#REF!</f>
        <v>#REF!</v>
      </c>
      <c r="AB1721" s="36">
        <v>1721</v>
      </c>
    </row>
    <row r="1722" spans="27:28" ht="13.5" hidden="1">
      <c r="AA1722" s="177" t="e">
        <f>+ごみ処理概要!#REF!</f>
        <v>#REF!</v>
      </c>
      <c r="AB1722" s="36">
        <v>1722</v>
      </c>
    </row>
    <row r="1723" spans="27:28" ht="13.5" hidden="1">
      <c r="AA1723" s="177" t="e">
        <f>+ごみ処理概要!#REF!</f>
        <v>#REF!</v>
      </c>
      <c r="AB1723" s="36">
        <v>1723</v>
      </c>
    </row>
    <row r="1724" spans="27:28" ht="13.5" hidden="1">
      <c r="AA1724" s="177" t="e">
        <f>+ごみ処理概要!#REF!</f>
        <v>#REF!</v>
      </c>
      <c r="AB1724" s="36">
        <v>1724</v>
      </c>
    </row>
    <row r="1725" spans="27:28" ht="13.5" hidden="1">
      <c r="AA1725" s="177" t="e">
        <f>+ごみ処理概要!#REF!</f>
        <v>#REF!</v>
      </c>
      <c r="AB1725" s="36">
        <v>1725</v>
      </c>
    </row>
    <row r="1726" spans="27:28" ht="13.5" hidden="1">
      <c r="AA1726" s="177" t="e">
        <f>+ごみ処理概要!#REF!</f>
        <v>#REF!</v>
      </c>
      <c r="AB1726" s="36">
        <v>1726</v>
      </c>
    </row>
    <row r="1727" spans="27:28" ht="13.5" hidden="1">
      <c r="AA1727" s="177" t="e">
        <f>+ごみ処理概要!#REF!</f>
        <v>#REF!</v>
      </c>
      <c r="AB1727" s="36">
        <v>1727</v>
      </c>
    </row>
    <row r="1728" spans="27:28" ht="13.5" hidden="1">
      <c r="AA1728" s="177" t="e">
        <f>+ごみ処理概要!#REF!</f>
        <v>#REF!</v>
      </c>
      <c r="AB1728" s="36">
        <v>1728</v>
      </c>
    </row>
    <row r="1729" spans="27:28" ht="13.5" hidden="1">
      <c r="AA1729" s="177" t="e">
        <f>+ごみ処理概要!#REF!</f>
        <v>#REF!</v>
      </c>
      <c r="AB1729" s="36">
        <v>1729</v>
      </c>
    </row>
    <row r="1730" spans="27:28" ht="13.5" hidden="1">
      <c r="AA1730" s="177" t="e">
        <f>+ごみ処理概要!#REF!</f>
        <v>#REF!</v>
      </c>
      <c r="AB1730" s="36">
        <v>1730</v>
      </c>
    </row>
    <row r="1731" spans="27:28" ht="13.5" hidden="1">
      <c r="AA1731" s="177" t="e">
        <f>+ごみ処理概要!#REF!</f>
        <v>#REF!</v>
      </c>
      <c r="AB1731" s="36">
        <v>1731</v>
      </c>
    </row>
    <row r="1732" spans="27:28" ht="13.5" hidden="1">
      <c r="AA1732" s="177" t="e">
        <f>+ごみ処理概要!#REF!</f>
        <v>#REF!</v>
      </c>
      <c r="AB1732" s="36">
        <v>1732</v>
      </c>
    </row>
    <row r="1733" spans="27:28" ht="13.5" hidden="1">
      <c r="AA1733" s="177" t="e">
        <f>+ごみ処理概要!#REF!</f>
        <v>#REF!</v>
      </c>
      <c r="AB1733" s="36">
        <v>1733</v>
      </c>
    </row>
    <row r="1734" spans="27:28" ht="13.5" hidden="1">
      <c r="AA1734" s="177" t="e">
        <f>+ごみ処理概要!#REF!</f>
        <v>#REF!</v>
      </c>
      <c r="AB1734" s="36">
        <v>1734</v>
      </c>
    </row>
    <row r="1735" spans="27:28" ht="13.5" hidden="1">
      <c r="AA1735" s="177" t="e">
        <f>+ごみ処理概要!#REF!</f>
        <v>#REF!</v>
      </c>
      <c r="AB1735" s="36">
        <v>1735</v>
      </c>
    </row>
    <row r="1736" spans="27:28" ht="13.5" hidden="1">
      <c r="AA1736" s="177" t="e">
        <f>+ごみ処理概要!#REF!</f>
        <v>#REF!</v>
      </c>
      <c r="AB1736" s="36">
        <v>1736</v>
      </c>
    </row>
    <row r="1737" spans="27:28" ht="13.5" hidden="1">
      <c r="AA1737" s="177" t="e">
        <f>+ごみ処理概要!#REF!</f>
        <v>#REF!</v>
      </c>
      <c r="AB1737" s="36">
        <v>1737</v>
      </c>
    </row>
    <row r="1738" spans="27:28" ht="13.5" hidden="1">
      <c r="AA1738" s="177" t="e">
        <f>+ごみ処理概要!#REF!</f>
        <v>#REF!</v>
      </c>
      <c r="AB1738" s="36">
        <v>1738</v>
      </c>
    </row>
    <row r="1739" spans="27:28" ht="13.5" hidden="1">
      <c r="AA1739" s="177" t="e">
        <f>+ごみ処理概要!#REF!</f>
        <v>#REF!</v>
      </c>
      <c r="AB1739" s="36">
        <v>1739</v>
      </c>
    </row>
    <row r="1740" spans="27:28" ht="13.5" hidden="1">
      <c r="AA1740" s="177" t="e">
        <f>+ごみ処理概要!#REF!</f>
        <v>#REF!</v>
      </c>
      <c r="AB1740" s="36">
        <v>1740</v>
      </c>
    </row>
    <row r="1741" spans="27:28" ht="13.5" hidden="1">
      <c r="AA1741" s="177" t="e">
        <f>+ごみ処理概要!#REF!</f>
        <v>#REF!</v>
      </c>
      <c r="AB1741" s="36">
        <v>1741</v>
      </c>
    </row>
    <row r="1742" spans="27:28" ht="13.5" hidden="1">
      <c r="AA1742" s="177" t="e">
        <f>+ごみ処理概要!#REF!</f>
        <v>#REF!</v>
      </c>
      <c r="AB1742" s="36">
        <v>1742</v>
      </c>
    </row>
    <row r="1743" spans="27:28" ht="13.5" hidden="1">
      <c r="AA1743" s="177" t="e">
        <f>+ごみ処理概要!#REF!</f>
        <v>#REF!</v>
      </c>
      <c r="AB1743" s="36">
        <v>1743</v>
      </c>
    </row>
    <row r="1744" spans="27:28" ht="13.5" hidden="1">
      <c r="AA1744" s="177" t="e">
        <f>+ごみ処理概要!#REF!</f>
        <v>#REF!</v>
      </c>
      <c r="AB1744" s="36">
        <v>1744</v>
      </c>
    </row>
    <row r="1745" spans="27:28" ht="13.5" hidden="1">
      <c r="AA1745" s="177" t="e">
        <f>+ごみ処理概要!#REF!</f>
        <v>#REF!</v>
      </c>
      <c r="AB1745" s="36">
        <v>1745</v>
      </c>
    </row>
    <row r="1746" spans="27:28" ht="13.5" hidden="1">
      <c r="AA1746" s="177" t="e">
        <f>+ごみ処理概要!#REF!</f>
        <v>#REF!</v>
      </c>
      <c r="AB1746" s="36">
        <v>1746</v>
      </c>
    </row>
    <row r="1747" spans="27:28" ht="13.5" hidden="1">
      <c r="AA1747" s="177" t="e">
        <f>+ごみ処理概要!#REF!</f>
        <v>#REF!</v>
      </c>
      <c r="AB1747" s="36">
        <v>1747</v>
      </c>
    </row>
    <row r="1748" spans="27:28" ht="13.5" hidden="1">
      <c r="AA1748" s="177" t="e">
        <f>+ごみ処理概要!#REF!</f>
        <v>#REF!</v>
      </c>
      <c r="AB1748" s="36">
        <v>1748</v>
      </c>
    </row>
    <row r="1749" spans="27:28" ht="13.5" hidden="1">
      <c r="AA1749" s="177" t="e">
        <f>+ごみ処理概要!#REF!</f>
        <v>#REF!</v>
      </c>
      <c r="AB1749" s="36">
        <v>1749</v>
      </c>
    </row>
    <row r="1750" spans="27:28" ht="13.5" hidden="1">
      <c r="AA1750" s="177" t="e">
        <f>+ごみ処理概要!#REF!</f>
        <v>#REF!</v>
      </c>
      <c r="AB1750" s="36">
        <v>1750</v>
      </c>
    </row>
    <row r="1751" spans="27:28" ht="13.5" hidden="1">
      <c r="AA1751" s="177" t="e">
        <f>+ごみ処理概要!#REF!</f>
        <v>#REF!</v>
      </c>
      <c r="AB1751" s="36">
        <v>1751</v>
      </c>
    </row>
    <row r="1752" spans="27:28" ht="13.5" hidden="1">
      <c r="AA1752" s="177" t="e">
        <f>+ごみ処理概要!#REF!</f>
        <v>#REF!</v>
      </c>
      <c r="AB1752" s="36">
        <v>1752</v>
      </c>
    </row>
    <row r="1753" spans="27:28" ht="13.5" hidden="1">
      <c r="AA1753" s="177" t="e">
        <f>+ごみ処理概要!#REF!</f>
        <v>#REF!</v>
      </c>
      <c r="AB1753" s="36">
        <v>1753</v>
      </c>
    </row>
    <row r="1754" spans="27:28" ht="13.5" hidden="1">
      <c r="AA1754" s="177" t="e">
        <f>+ごみ処理概要!#REF!</f>
        <v>#REF!</v>
      </c>
      <c r="AB1754" s="36">
        <v>1754</v>
      </c>
    </row>
    <row r="1755" spans="27:28" ht="13.5" hidden="1">
      <c r="AA1755" s="177" t="e">
        <f>+ごみ処理概要!#REF!</f>
        <v>#REF!</v>
      </c>
      <c r="AB1755" s="36">
        <v>1755</v>
      </c>
    </row>
    <row r="1756" spans="27:28" ht="13.5" hidden="1">
      <c r="AA1756" s="177" t="e">
        <f>+ごみ処理概要!#REF!</f>
        <v>#REF!</v>
      </c>
      <c r="AB1756" s="36">
        <v>1756</v>
      </c>
    </row>
    <row r="1757" spans="27:28" ht="13.5" hidden="1">
      <c r="AA1757" s="177" t="e">
        <f>+ごみ処理概要!#REF!</f>
        <v>#REF!</v>
      </c>
      <c r="AB1757" s="36">
        <v>1757</v>
      </c>
    </row>
    <row r="1758" spans="27:28" ht="13.5" hidden="1">
      <c r="AA1758" s="177" t="e">
        <f>+ごみ処理概要!#REF!</f>
        <v>#REF!</v>
      </c>
      <c r="AB1758" s="36">
        <v>1758</v>
      </c>
    </row>
    <row r="1759" spans="27:28" ht="13.5" hidden="1">
      <c r="AA1759" s="177" t="e">
        <f>+ごみ処理概要!#REF!</f>
        <v>#REF!</v>
      </c>
      <c r="AB1759" s="36">
        <v>1759</v>
      </c>
    </row>
    <row r="1760" spans="27:28" ht="13.5" hidden="1">
      <c r="AA1760" s="177" t="e">
        <f>+ごみ処理概要!#REF!</f>
        <v>#REF!</v>
      </c>
      <c r="AB1760" s="36">
        <v>1760</v>
      </c>
    </row>
    <row r="1761" spans="27:28" ht="13.5" hidden="1">
      <c r="AA1761" s="177" t="e">
        <f>+ごみ処理概要!#REF!</f>
        <v>#REF!</v>
      </c>
      <c r="AB1761" s="36">
        <v>1761</v>
      </c>
    </row>
    <row r="1762" spans="27:28" ht="13.5" hidden="1">
      <c r="AA1762" s="177" t="e">
        <f>+ごみ処理概要!#REF!</f>
        <v>#REF!</v>
      </c>
      <c r="AB1762" s="36">
        <v>1762</v>
      </c>
    </row>
    <row r="1763" spans="27:28" ht="13.5" hidden="1">
      <c r="AA1763" s="177" t="e">
        <f>+ごみ処理概要!#REF!</f>
        <v>#REF!</v>
      </c>
      <c r="AB1763" s="36">
        <v>1763</v>
      </c>
    </row>
    <row r="1764" spans="27:28" ht="13.5" hidden="1">
      <c r="AA1764" s="177" t="e">
        <f>+ごみ処理概要!#REF!</f>
        <v>#REF!</v>
      </c>
      <c r="AB1764" s="36">
        <v>1764</v>
      </c>
    </row>
    <row r="1765" spans="27:28" ht="13.5" hidden="1">
      <c r="AA1765" s="177" t="e">
        <f>+ごみ処理概要!#REF!</f>
        <v>#REF!</v>
      </c>
      <c r="AB1765" s="36">
        <v>1765</v>
      </c>
    </row>
    <row r="1766" spans="27:28" ht="13.5" hidden="1">
      <c r="AA1766" s="177" t="e">
        <f>+ごみ処理概要!#REF!</f>
        <v>#REF!</v>
      </c>
      <c r="AB1766" s="36">
        <v>1766</v>
      </c>
    </row>
    <row r="1767" spans="27:28" ht="13.5" hidden="1">
      <c r="AA1767" s="177" t="e">
        <f>+ごみ処理概要!#REF!</f>
        <v>#REF!</v>
      </c>
      <c r="AB1767" s="36">
        <v>1767</v>
      </c>
    </row>
    <row r="1768" spans="27:28" ht="13.5" hidden="1">
      <c r="AA1768" s="177" t="e">
        <f>+ごみ処理概要!#REF!</f>
        <v>#REF!</v>
      </c>
      <c r="AB1768" s="36">
        <v>1768</v>
      </c>
    </row>
    <row r="1769" spans="27:28" ht="13.5" hidden="1">
      <c r="AA1769" s="177" t="e">
        <f>+ごみ処理概要!#REF!</f>
        <v>#REF!</v>
      </c>
      <c r="AB1769" s="36">
        <v>1769</v>
      </c>
    </row>
    <row r="1770" spans="27:28" ht="13.5" hidden="1">
      <c r="AA1770" s="177" t="e">
        <f>+ごみ処理概要!#REF!</f>
        <v>#REF!</v>
      </c>
      <c r="AB1770" s="36">
        <v>1770</v>
      </c>
    </row>
    <row r="1771" spans="27:28" ht="13.5" hidden="1">
      <c r="AA1771" s="177" t="e">
        <f>+ごみ処理概要!#REF!</f>
        <v>#REF!</v>
      </c>
      <c r="AB1771" s="36">
        <v>1771</v>
      </c>
    </row>
    <row r="1772" spans="27:28" ht="13.5" hidden="1">
      <c r="AA1772" s="177" t="e">
        <f>+ごみ処理概要!#REF!</f>
        <v>#REF!</v>
      </c>
      <c r="AB1772" s="36">
        <v>1772</v>
      </c>
    </row>
    <row r="1773" spans="27:28" ht="13.5" hidden="1">
      <c r="AA1773" s="177" t="e">
        <f>+ごみ処理概要!#REF!</f>
        <v>#REF!</v>
      </c>
      <c r="AB1773" s="36">
        <v>1773</v>
      </c>
    </row>
    <row r="1774" spans="27:28" ht="13.5" hidden="1">
      <c r="AA1774" s="177" t="e">
        <f>+ごみ処理概要!#REF!</f>
        <v>#REF!</v>
      </c>
      <c r="AB1774" s="36">
        <v>1774</v>
      </c>
    </row>
    <row r="1775" spans="27:28" ht="13.5" hidden="1">
      <c r="AA1775" s="177" t="e">
        <f>+ごみ処理概要!#REF!</f>
        <v>#REF!</v>
      </c>
      <c r="AB1775" s="36">
        <v>1775</v>
      </c>
    </row>
    <row r="1776" spans="27:28" ht="13.5" hidden="1">
      <c r="AA1776" s="177" t="e">
        <f>+ごみ処理概要!#REF!</f>
        <v>#REF!</v>
      </c>
      <c r="AB1776" s="36">
        <v>1776</v>
      </c>
    </row>
    <row r="1777" spans="27:28" ht="13.5" hidden="1">
      <c r="AA1777" s="177" t="e">
        <f>+ごみ処理概要!#REF!</f>
        <v>#REF!</v>
      </c>
      <c r="AB1777" s="36">
        <v>1777</v>
      </c>
    </row>
    <row r="1778" spans="27:28" ht="13.5" hidden="1">
      <c r="AA1778" s="177" t="e">
        <f>+ごみ処理概要!#REF!</f>
        <v>#REF!</v>
      </c>
      <c r="AB1778" s="36">
        <v>1778</v>
      </c>
    </row>
    <row r="1779" spans="27:28" ht="13.5" hidden="1">
      <c r="AA1779" s="177" t="e">
        <f>+ごみ処理概要!#REF!</f>
        <v>#REF!</v>
      </c>
      <c r="AB1779" s="36">
        <v>1779</v>
      </c>
    </row>
    <row r="1780" spans="27:28" ht="13.5" hidden="1">
      <c r="AA1780" s="177" t="e">
        <f>+ごみ処理概要!#REF!</f>
        <v>#REF!</v>
      </c>
      <c r="AB1780" s="36">
        <v>1780</v>
      </c>
    </row>
    <row r="1781" spans="27:28" ht="13.5" hidden="1">
      <c r="AA1781" s="177" t="e">
        <f>+ごみ処理概要!#REF!</f>
        <v>#REF!</v>
      </c>
      <c r="AB1781" s="36">
        <v>1781</v>
      </c>
    </row>
    <row r="1782" spans="27:28" ht="13.5" hidden="1">
      <c r="AA1782" s="177" t="e">
        <f>+ごみ処理概要!#REF!</f>
        <v>#REF!</v>
      </c>
      <c r="AB1782" s="36">
        <v>1782</v>
      </c>
    </row>
    <row r="1783" spans="27:28" ht="13.5" hidden="1">
      <c r="AA1783" s="177" t="e">
        <f>+ごみ処理概要!#REF!</f>
        <v>#REF!</v>
      </c>
      <c r="AB1783" s="36">
        <v>1783</v>
      </c>
    </row>
    <row r="1784" spans="27:28" ht="13.5" hidden="1">
      <c r="AA1784" s="177" t="e">
        <f>+ごみ処理概要!#REF!</f>
        <v>#REF!</v>
      </c>
      <c r="AB1784" s="36">
        <v>1784</v>
      </c>
    </row>
    <row r="1785" spans="27:28" ht="13.5" hidden="1">
      <c r="AA1785" s="177" t="e">
        <f>+ごみ処理概要!#REF!</f>
        <v>#REF!</v>
      </c>
      <c r="AB1785" s="36">
        <v>1785</v>
      </c>
    </row>
    <row r="1786" spans="27:28" ht="13.5" hidden="1">
      <c r="AA1786" s="177" t="e">
        <f>+ごみ処理概要!#REF!</f>
        <v>#REF!</v>
      </c>
      <c r="AB1786" s="36">
        <v>1786</v>
      </c>
    </row>
    <row r="1787" spans="27:28" ht="13.5" hidden="1">
      <c r="AA1787" s="177" t="e">
        <f>+ごみ処理概要!#REF!</f>
        <v>#REF!</v>
      </c>
      <c r="AB1787" s="36">
        <v>1787</v>
      </c>
    </row>
    <row r="1788" spans="27:28" ht="13.5" hidden="1">
      <c r="AA1788" s="177" t="e">
        <f>+ごみ処理概要!#REF!</f>
        <v>#REF!</v>
      </c>
      <c r="AB1788" s="36">
        <v>1788</v>
      </c>
    </row>
    <row r="1789" spans="27:28" ht="13.5" hidden="1">
      <c r="AA1789" s="177" t="e">
        <f>+ごみ処理概要!#REF!</f>
        <v>#REF!</v>
      </c>
      <c r="AB1789" s="36">
        <v>1789</v>
      </c>
    </row>
    <row r="1790" spans="27:28" ht="13.5" hidden="1">
      <c r="AA1790" s="177" t="e">
        <f>+ごみ処理概要!#REF!</f>
        <v>#REF!</v>
      </c>
      <c r="AB1790" s="36">
        <v>1790</v>
      </c>
    </row>
    <row r="1791" spans="27:28" ht="13.5" hidden="1">
      <c r="AA1791" s="177" t="e">
        <f>+ごみ処理概要!#REF!</f>
        <v>#REF!</v>
      </c>
      <c r="AB1791" s="36">
        <v>1791</v>
      </c>
    </row>
    <row r="1792" spans="27:28" ht="13.5" hidden="1">
      <c r="AA1792" s="177" t="e">
        <f>+ごみ処理概要!#REF!</f>
        <v>#REF!</v>
      </c>
      <c r="AB1792" s="36">
        <v>1792</v>
      </c>
    </row>
    <row r="1793" spans="27:28" ht="13.5" hidden="1">
      <c r="AA1793" s="177" t="e">
        <f>+ごみ処理概要!#REF!</f>
        <v>#REF!</v>
      </c>
      <c r="AB1793" s="36">
        <v>1793</v>
      </c>
    </row>
    <row r="1794" spans="27:28" ht="13.5" hidden="1">
      <c r="AA1794" s="177" t="e">
        <f>+ごみ処理概要!#REF!</f>
        <v>#REF!</v>
      </c>
      <c r="AB1794" s="36">
        <v>1794</v>
      </c>
    </row>
    <row r="1795" spans="27:28" ht="13.5" hidden="1">
      <c r="AA1795" s="177" t="e">
        <f>+ごみ処理概要!#REF!</f>
        <v>#REF!</v>
      </c>
      <c r="AB1795" s="36">
        <v>1795</v>
      </c>
    </row>
    <row r="1796" spans="27:28" ht="13.5" hidden="1">
      <c r="AA1796" s="177" t="e">
        <f>+ごみ処理概要!#REF!</f>
        <v>#REF!</v>
      </c>
      <c r="AB1796" s="36">
        <v>1796</v>
      </c>
    </row>
    <row r="1797" spans="27:28" ht="13.5" hidden="1">
      <c r="AA1797" s="177" t="e">
        <f>+ごみ処理概要!#REF!</f>
        <v>#REF!</v>
      </c>
      <c r="AB1797" s="36">
        <v>1797</v>
      </c>
    </row>
    <row r="1798" spans="27:28" ht="13.5" hidden="1">
      <c r="AA1798" s="177" t="e">
        <f>+ごみ処理概要!#REF!</f>
        <v>#REF!</v>
      </c>
      <c r="AB1798" s="36">
        <v>1798</v>
      </c>
    </row>
    <row r="1799" spans="27:28" ht="13.5" hidden="1">
      <c r="AA1799" s="177" t="e">
        <f>+ごみ処理概要!#REF!</f>
        <v>#REF!</v>
      </c>
      <c r="AB1799" s="36">
        <v>1799</v>
      </c>
    </row>
    <row r="1800" spans="27:28" ht="13.5" hidden="1">
      <c r="AA1800" s="177" t="e">
        <f>+ごみ処理概要!#REF!</f>
        <v>#REF!</v>
      </c>
      <c r="AB1800" s="36">
        <v>1800</v>
      </c>
    </row>
    <row r="1801" spans="27:28" ht="13.5" hidden="1">
      <c r="AA1801" s="177" t="e">
        <f>+ごみ処理概要!#REF!</f>
        <v>#REF!</v>
      </c>
      <c r="AB1801" s="36">
        <v>1801</v>
      </c>
    </row>
    <row r="1802" spans="27:28" ht="13.5" hidden="1">
      <c r="AA1802" s="177" t="e">
        <f>+ごみ処理概要!#REF!</f>
        <v>#REF!</v>
      </c>
      <c r="AB1802" s="36">
        <v>1802</v>
      </c>
    </row>
    <row r="1803" spans="27:28" ht="13.5" hidden="1">
      <c r="AA1803" s="177" t="e">
        <f>+ごみ処理概要!#REF!</f>
        <v>#REF!</v>
      </c>
      <c r="AB1803" s="36">
        <v>1803</v>
      </c>
    </row>
    <row r="1804" spans="27:28" ht="13.5" hidden="1">
      <c r="AA1804" s="177" t="e">
        <f>+ごみ処理概要!#REF!</f>
        <v>#REF!</v>
      </c>
      <c r="AB1804" s="36">
        <v>1804</v>
      </c>
    </row>
    <row r="1805" spans="27:28" ht="13.5" hidden="1">
      <c r="AA1805" s="177">
        <f>+'ごみ処理概要'!B52</f>
        <v>0</v>
      </c>
      <c r="AB1805" s="36">
        <v>1805</v>
      </c>
    </row>
    <row r="1806" spans="27:28" ht="13.5" hidden="1">
      <c r="AA1806" s="177">
        <f>+'ごみ処理概要'!B53</f>
        <v>0</v>
      </c>
      <c r="AB1806" s="36">
        <v>1806</v>
      </c>
    </row>
    <row r="1807" spans="27:28" ht="13.5" hidden="1">
      <c r="AA1807" s="177">
        <f>+'ごみ処理概要'!B54</f>
        <v>0</v>
      </c>
      <c r="AB1807" s="36">
        <v>1807</v>
      </c>
    </row>
    <row r="1808" spans="27:28" ht="13.5" hidden="1">
      <c r="AA1808" s="177">
        <f>+'ごみ処理概要'!B55</f>
        <v>0</v>
      </c>
      <c r="AB1808" s="36">
        <v>1808</v>
      </c>
    </row>
    <row r="1809" spans="27:28" ht="13.5" hidden="1">
      <c r="AA1809" s="177">
        <f>+'ごみ処理概要'!B56</f>
        <v>0</v>
      </c>
      <c r="AB1809" s="36">
        <v>1809</v>
      </c>
    </row>
    <row r="1810" spans="27:28" ht="13.5" hidden="1">
      <c r="AA1810" s="177">
        <f>+'ごみ処理概要'!B57</f>
        <v>0</v>
      </c>
      <c r="AB1810" s="36">
        <v>1810</v>
      </c>
    </row>
    <row r="1811" spans="27:28" ht="13.5" hidden="1">
      <c r="AA1811" s="177">
        <f>+'ごみ処理概要'!B58</f>
        <v>0</v>
      </c>
      <c r="AB1811" s="36">
        <v>1811</v>
      </c>
    </row>
    <row r="1812" spans="27:28" ht="13.5" hidden="1">
      <c r="AA1812" s="177">
        <f>+'ごみ処理概要'!B59</f>
        <v>0</v>
      </c>
      <c r="AB1812" s="36">
        <v>1812</v>
      </c>
    </row>
    <row r="1813" spans="27:28" ht="13.5" hidden="1">
      <c r="AA1813" s="177">
        <f>+'ごみ処理概要'!B60</f>
        <v>0</v>
      </c>
      <c r="AB1813" s="36">
        <v>1813</v>
      </c>
    </row>
    <row r="1814" spans="27:28" ht="13.5" hidden="1">
      <c r="AA1814" s="177">
        <f>+'ごみ処理概要'!B61</f>
        <v>0</v>
      </c>
      <c r="AB1814" s="36">
        <v>1814</v>
      </c>
    </row>
    <row r="1815" spans="27:28" ht="13.5" hidden="1">
      <c r="AA1815" s="177">
        <f>+'ごみ処理概要'!B62</f>
        <v>0</v>
      </c>
      <c r="AB1815" s="36">
        <v>1815</v>
      </c>
    </row>
    <row r="1816" spans="27:28" ht="13.5" hidden="1">
      <c r="AA1816" s="177">
        <f>+'ごみ処理概要'!B63</f>
        <v>0</v>
      </c>
      <c r="AB1816" s="36">
        <v>1816</v>
      </c>
    </row>
    <row r="1817" spans="27:28" ht="13.5" hidden="1">
      <c r="AA1817" s="177">
        <f>+'ごみ処理概要'!B64</f>
        <v>0</v>
      </c>
      <c r="AB1817" s="36">
        <v>1817</v>
      </c>
    </row>
    <row r="1818" spans="27:28" ht="13.5" hidden="1">
      <c r="AA1818" s="177">
        <f>+'ごみ処理概要'!B65</f>
        <v>0</v>
      </c>
      <c r="AB1818" s="36">
        <v>1818</v>
      </c>
    </row>
    <row r="1819" spans="27:28" ht="13.5" hidden="1">
      <c r="AA1819" s="177">
        <f>+'ごみ処理概要'!B66</f>
        <v>0</v>
      </c>
      <c r="AB1819" s="36">
        <v>1819</v>
      </c>
    </row>
    <row r="1820" spans="27:28" ht="13.5" hidden="1">
      <c r="AA1820" s="177">
        <f>+'ごみ処理概要'!B67</f>
        <v>0</v>
      </c>
      <c r="AB1820" s="36">
        <v>1820</v>
      </c>
    </row>
    <row r="1821" spans="27:28" ht="13.5" hidden="1">
      <c r="AA1821" s="177">
        <f>+'ごみ処理概要'!B68</f>
        <v>0</v>
      </c>
      <c r="AB1821" s="36">
        <v>1821</v>
      </c>
    </row>
    <row r="1822" spans="27:28" ht="13.5" hidden="1">
      <c r="AA1822" s="177">
        <f>+'ごみ処理概要'!B69</f>
        <v>0</v>
      </c>
      <c r="AB1822" s="36">
        <v>1822</v>
      </c>
    </row>
    <row r="1823" spans="27:28" ht="13.5" hidden="1">
      <c r="AA1823" s="177">
        <f>+'ごみ処理概要'!B70</f>
        <v>0</v>
      </c>
      <c r="AB1823" s="36">
        <v>1823</v>
      </c>
    </row>
    <row r="1824" spans="27:28" ht="13.5" hidden="1">
      <c r="AA1824" s="177">
        <f>+'ごみ処理概要'!B71</f>
        <v>0</v>
      </c>
      <c r="AB1824" s="36">
        <v>1824</v>
      </c>
    </row>
    <row r="1825" spans="27:28" ht="13.5" hidden="1">
      <c r="AA1825" s="177">
        <f>+'ごみ処理概要'!B72</f>
        <v>0</v>
      </c>
      <c r="AB1825" s="36">
        <v>1825</v>
      </c>
    </row>
    <row r="1826" spans="27:28" ht="13.5" hidden="1">
      <c r="AA1826" s="177">
        <f>+'ごみ処理概要'!B73</f>
        <v>0</v>
      </c>
      <c r="AB1826" s="36">
        <v>1826</v>
      </c>
    </row>
    <row r="1827" spans="27:28" ht="13.5" hidden="1">
      <c r="AA1827" s="177">
        <f>+'ごみ処理概要'!B74</f>
        <v>0</v>
      </c>
      <c r="AB1827" s="36">
        <v>1827</v>
      </c>
    </row>
    <row r="1828" spans="27:28" ht="13.5" hidden="1">
      <c r="AA1828" s="177">
        <f>+'ごみ処理概要'!B75</f>
        <v>0</v>
      </c>
      <c r="AB1828" s="36">
        <v>1828</v>
      </c>
    </row>
    <row r="1829" spans="27:28" ht="13.5" hidden="1">
      <c r="AA1829" s="177">
        <f>+'ごみ処理概要'!B76</f>
        <v>0</v>
      </c>
      <c r="AB1829" s="36">
        <v>1829</v>
      </c>
    </row>
    <row r="1830" spans="27:28" ht="13.5" hidden="1">
      <c r="AA1830" s="177">
        <f>+'ごみ処理概要'!B77</f>
        <v>0</v>
      </c>
      <c r="AB1830" s="36">
        <v>1830</v>
      </c>
    </row>
    <row r="1831" spans="27:28" ht="13.5" hidden="1">
      <c r="AA1831" s="177">
        <f>+'ごみ処理概要'!B78</f>
        <v>0</v>
      </c>
      <c r="AB1831" s="36">
        <v>1831</v>
      </c>
    </row>
    <row r="1832" spans="27:28" ht="13.5" hidden="1">
      <c r="AA1832" s="177">
        <f>+'ごみ処理概要'!B79</f>
        <v>0</v>
      </c>
      <c r="AB1832" s="36">
        <v>1832</v>
      </c>
    </row>
    <row r="1833" spans="27:28" ht="13.5" hidden="1">
      <c r="AA1833" s="177">
        <f>+'ごみ処理概要'!B80</f>
        <v>0</v>
      </c>
      <c r="AB1833" s="36">
        <v>1833</v>
      </c>
    </row>
    <row r="1834" spans="27:28" ht="13.5" hidden="1">
      <c r="AA1834" s="177">
        <f>+'ごみ処理概要'!B81</f>
        <v>0</v>
      </c>
      <c r="AB1834" s="36">
        <v>1834</v>
      </c>
    </row>
    <row r="1835" spans="27:28" ht="13.5" hidden="1">
      <c r="AA1835" s="177">
        <f>+'ごみ処理概要'!B82</f>
        <v>0</v>
      </c>
      <c r="AB1835" s="36">
        <v>1835</v>
      </c>
    </row>
    <row r="1836" spans="27:28" ht="13.5" hidden="1">
      <c r="AA1836" s="177">
        <f>+'ごみ処理概要'!B83</f>
        <v>0</v>
      </c>
      <c r="AB1836" s="36">
        <v>1836</v>
      </c>
    </row>
    <row r="1837" spans="27:28" ht="13.5" hidden="1">
      <c r="AA1837" s="177">
        <f>+'ごみ処理概要'!B84</f>
        <v>0</v>
      </c>
      <c r="AB1837" s="36">
        <v>1837</v>
      </c>
    </row>
    <row r="1838" spans="27:28" ht="13.5" hidden="1">
      <c r="AA1838" s="177">
        <f>+'ごみ処理概要'!B85</f>
        <v>0</v>
      </c>
      <c r="AB1838" s="36">
        <v>1838</v>
      </c>
    </row>
    <row r="1839" spans="27:28" ht="13.5" hidden="1">
      <c r="AA1839" s="177">
        <f>+'ごみ処理概要'!B86</f>
        <v>0</v>
      </c>
      <c r="AB1839" s="36">
        <v>1839</v>
      </c>
    </row>
    <row r="1840" spans="27:28" ht="13.5" hidden="1">
      <c r="AA1840" s="177">
        <f>+'ごみ処理概要'!B87</f>
        <v>0</v>
      </c>
      <c r="AB1840" s="36">
        <v>1840</v>
      </c>
    </row>
    <row r="1841" spans="27:28" ht="13.5" hidden="1">
      <c r="AA1841" s="177">
        <f>+'ごみ処理概要'!B88</f>
        <v>0</v>
      </c>
      <c r="AB1841" s="36">
        <v>1841</v>
      </c>
    </row>
    <row r="1842" spans="27:28" ht="13.5" hidden="1">
      <c r="AA1842" s="177">
        <f>+'ごみ処理概要'!B89</f>
        <v>0</v>
      </c>
      <c r="AB1842" s="36">
        <v>1842</v>
      </c>
    </row>
    <row r="1843" spans="27:28" ht="13.5" hidden="1">
      <c r="AA1843" s="177">
        <f>+'ごみ処理概要'!B90</f>
        <v>0</v>
      </c>
      <c r="AB1843" s="36">
        <v>1843</v>
      </c>
    </row>
    <row r="1844" spans="27:28" ht="13.5" hidden="1">
      <c r="AA1844" s="177">
        <f>+'ごみ処理概要'!B91</f>
        <v>0</v>
      </c>
      <c r="AB1844" s="36">
        <v>1844</v>
      </c>
    </row>
    <row r="1845" spans="27:28" ht="13.5" hidden="1">
      <c r="AA1845" s="177">
        <f>+'ごみ処理概要'!B92</f>
        <v>0</v>
      </c>
      <c r="AB1845" s="36">
        <v>1845</v>
      </c>
    </row>
    <row r="1846" spans="27:28" ht="13.5" hidden="1">
      <c r="AA1846" s="177">
        <f>+'ごみ処理概要'!B93</f>
        <v>0</v>
      </c>
      <c r="AB1846" s="36">
        <v>1846</v>
      </c>
    </row>
    <row r="1847" spans="27:28" ht="13.5" hidden="1">
      <c r="AA1847" s="177">
        <f>+'ごみ処理概要'!B94</f>
        <v>0</v>
      </c>
      <c r="AB1847" s="36">
        <v>1847</v>
      </c>
    </row>
    <row r="1848" spans="27:28" ht="13.5" hidden="1">
      <c r="AA1848" s="177">
        <f>+'ごみ処理概要'!B95</f>
        <v>0</v>
      </c>
      <c r="AB1848" s="36">
        <v>1848</v>
      </c>
    </row>
    <row r="1849" spans="27:28" ht="13.5" hidden="1">
      <c r="AA1849" s="177">
        <f>+'ごみ処理概要'!B96</f>
        <v>0</v>
      </c>
      <c r="AB1849" s="36">
        <v>1849</v>
      </c>
    </row>
    <row r="1850" spans="27:28" ht="13.5" hidden="1">
      <c r="AA1850" s="177">
        <f>+'ごみ処理概要'!B97</f>
        <v>0</v>
      </c>
      <c r="AB1850" s="36">
        <v>1850</v>
      </c>
    </row>
    <row r="1851" spans="27:28" ht="13.5" hidden="1">
      <c r="AA1851" s="177">
        <f>+'ごみ処理概要'!B98</f>
        <v>0</v>
      </c>
      <c r="AB1851" s="36">
        <v>1851</v>
      </c>
    </row>
    <row r="1852" spans="27:28" ht="13.5" hidden="1">
      <c r="AA1852" s="177">
        <f>+'ごみ処理概要'!B99</f>
        <v>0</v>
      </c>
      <c r="AB1852" s="36">
        <v>1852</v>
      </c>
    </row>
    <row r="1853" spans="27:28" ht="13.5" hidden="1">
      <c r="AA1853" s="177">
        <f>+'ごみ処理概要'!B100</f>
        <v>0</v>
      </c>
      <c r="AB1853" s="36">
        <v>1853</v>
      </c>
    </row>
    <row r="1854" spans="27:28" ht="13.5" hidden="1">
      <c r="AA1854" s="177">
        <f>+'ごみ処理概要'!B101</f>
        <v>0</v>
      </c>
      <c r="AB1854" s="36">
        <v>1854</v>
      </c>
    </row>
    <row r="1855" spans="27:28" ht="13.5" hidden="1">
      <c r="AA1855" s="177">
        <f>+'ごみ処理概要'!B102</f>
        <v>0</v>
      </c>
      <c r="AB1855" s="36">
        <v>1855</v>
      </c>
    </row>
    <row r="1856" spans="27:28" ht="13.5" hidden="1">
      <c r="AA1856" s="177">
        <f>+'ごみ処理概要'!B103</f>
        <v>0</v>
      </c>
      <c r="AB1856" s="36">
        <v>1856</v>
      </c>
    </row>
    <row r="1857" spans="27:28" ht="13.5" hidden="1">
      <c r="AA1857" s="177">
        <f>+'ごみ処理概要'!B104</f>
        <v>0</v>
      </c>
      <c r="AB1857" s="36">
        <v>1857</v>
      </c>
    </row>
    <row r="1858" spans="27:28" ht="13.5" hidden="1">
      <c r="AA1858" s="177">
        <f>+'ごみ処理概要'!B105</f>
        <v>0</v>
      </c>
      <c r="AB1858" s="36">
        <v>1858</v>
      </c>
    </row>
    <row r="1859" spans="27:28" ht="13.5" hidden="1">
      <c r="AA1859" s="177">
        <f>+'ごみ処理概要'!B106</f>
        <v>0</v>
      </c>
      <c r="AB1859" s="36">
        <v>1859</v>
      </c>
    </row>
    <row r="1860" spans="27:28" ht="13.5" hidden="1">
      <c r="AA1860" s="177">
        <f>+'ごみ処理概要'!B107</f>
        <v>0</v>
      </c>
      <c r="AB1860" s="36">
        <v>1860</v>
      </c>
    </row>
    <row r="1861" spans="27:28" ht="13.5" hidden="1">
      <c r="AA1861" s="177">
        <f>+'ごみ処理概要'!B108</f>
        <v>0</v>
      </c>
      <c r="AB1861" s="36">
        <v>1861</v>
      </c>
    </row>
    <row r="1862" spans="27:28" ht="13.5" hidden="1">
      <c r="AA1862" s="177">
        <f>+'ごみ処理概要'!B109</f>
        <v>0</v>
      </c>
      <c r="AB1862" s="36">
        <v>1862</v>
      </c>
    </row>
    <row r="1863" spans="27:28" ht="13.5" hidden="1">
      <c r="AA1863" s="177">
        <f>+'ごみ処理概要'!B110</f>
        <v>0</v>
      </c>
      <c r="AB1863" s="36">
        <v>1863</v>
      </c>
    </row>
    <row r="1864" spans="27:28" ht="13.5" hidden="1">
      <c r="AA1864" s="177">
        <f>+'ごみ処理概要'!B111</f>
        <v>0</v>
      </c>
      <c r="AB1864" s="36">
        <v>1864</v>
      </c>
    </row>
    <row r="1865" spans="27:28" ht="13.5" hidden="1">
      <c r="AA1865" s="177">
        <f>+'ごみ処理概要'!B112</f>
        <v>0</v>
      </c>
      <c r="AB1865" s="36">
        <v>1865</v>
      </c>
    </row>
    <row r="1866" spans="27:28" ht="13.5" hidden="1">
      <c r="AA1866" s="177">
        <f>+'ごみ処理概要'!B113</f>
        <v>0</v>
      </c>
      <c r="AB1866" s="36">
        <v>1866</v>
      </c>
    </row>
    <row r="1867" spans="27:28" ht="13.5" hidden="1">
      <c r="AA1867" s="177">
        <f>+'ごみ処理概要'!B114</f>
        <v>0</v>
      </c>
      <c r="AB1867" s="36">
        <v>1867</v>
      </c>
    </row>
    <row r="1868" spans="27:28" ht="13.5" hidden="1">
      <c r="AA1868" s="177">
        <f>+'ごみ処理概要'!B115</f>
        <v>0</v>
      </c>
      <c r="AB1868" s="36">
        <v>1868</v>
      </c>
    </row>
    <row r="1869" spans="27:28" ht="13.5" hidden="1">
      <c r="AA1869" s="177">
        <f>+'ごみ処理概要'!B116</f>
        <v>0</v>
      </c>
      <c r="AB1869" s="36">
        <v>1869</v>
      </c>
    </row>
    <row r="1870" spans="27:28" ht="13.5" hidden="1">
      <c r="AA1870" s="177">
        <f>+'ごみ処理概要'!B117</f>
        <v>0</v>
      </c>
      <c r="AB1870" s="36">
        <v>1870</v>
      </c>
    </row>
    <row r="1871" spans="27:28" ht="13.5" hidden="1">
      <c r="AA1871" s="177">
        <f>+'ごみ処理概要'!B118</f>
        <v>0</v>
      </c>
      <c r="AB1871" s="36">
        <v>1871</v>
      </c>
    </row>
    <row r="1872" spans="27:28" ht="13.5" hidden="1">
      <c r="AA1872" s="177">
        <f>+'ごみ処理概要'!B119</f>
        <v>0</v>
      </c>
      <c r="AB1872" s="36">
        <v>1872</v>
      </c>
    </row>
    <row r="1873" spans="27:28" ht="13.5" hidden="1">
      <c r="AA1873" s="177">
        <f>+'ごみ処理概要'!B120</f>
        <v>0</v>
      </c>
      <c r="AB1873" s="36">
        <v>1873</v>
      </c>
    </row>
    <row r="1874" spans="27:28" ht="13.5" hidden="1">
      <c r="AA1874" s="177">
        <f>+'ごみ処理概要'!B121</f>
        <v>0</v>
      </c>
      <c r="AB1874" s="36">
        <v>1874</v>
      </c>
    </row>
    <row r="1875" spans="27:28" ht="13.5" hidden="1">
      <c r="AA1875" s="177">
        <f>+'ごみ処理概要'!B122</f>
        <v>0</v>
      </c>
      <c r="AB1875" s="36">
        <v>1875</v>
      </c>
    </row>
    <row r="1876" spans="27:28" ht="13.5" hidden="1">
      <c r="AA1876" s="177">
        <f>+'ごみ処理概要'!B123</f>
        <v>0</v>
      </c>
      <c r="AB1876" s="36">
        <v>1876</v>
      </c>
    </row>
    <row r="1877" spans="27:28" ht="13.5" hidden="1">
      <c r="AA1877" s="177">
        <f>+'ごみ処理概要'!B124</f>
        <v>0</v>
      </c>
      <c r="AB1877" s="36">
        <v>1877</v>
      </c>
    </row>
    <row r="1878" spans="27:28" ht="13.5" hidden="1">
      <c r="AA1878" s="177">
        <f>+'ごみ処理概要'!B125</f>
        <v>0</v>
      </c>
      <c r="AB1878" s="36">
        <v>1878</v>
      </c>
    </row>
    <row r="1879" spans="27:28" ht="13.5" hidden="1">
      <c r="AA1879" s="177">
        <f>+'ごみ処理概要'!B126</f>
        <v>0</v>
      </c>
      <c r="AB1879" s="36">
        <v>1879</v>
      </c>
    </row>
    <row r="1880" spans="27:28" ht="13.5" hidden="1">
      <c r="AA1880" s="177">
        <f>+'ごみ処理概要'!B127</f>
        <v>0</v>
      </c>
      <c r="AB1880" s="36">
        <v>1880</v>
      </c>
    </row>
    <row r="1881" spans="27:28" ht="13.5" hidden="1">
      <c r="AA1881" s="177">
        <f>+'ごみ処理概要'!B128</f>
        <v>0</v>
      </c>
      <c r="AB1881" s="36">
        <v>1881</v>
      </c>
    </row>
    <row r="1882" spans="27:28" ht="13.5" hidden="1">
      <c r="AA1882" s="177">
        <f>+'ごみ処理概要'!B129</f>
        <v>0</v>
      </c>
      <c r="AB1882" s="36">
        <v>1882</v>
      </c>
    </row>
    <row r="1883" spans="27:28" ht="13.5" hidden="1">
      <c r="AA1883" s="177">
        <f>+'ごみ処理概要'!B130</f>
        <v>0</v>
      </c>
      <c r="AB1883" s="36">
        <v>1883</v>
      </c>
    </row>
    <row r="1884" spans="27:28" ht="13.5" hidden="1">
      <c r="AA1884" s="177">
        <f>+'ごみ処理概要'!B131</f>
        <v>0</v>
      </c>
      <c r="AB1884" s="36">
        <v>1884</v>
      </c>
    </row>
    <row r="1885" spans="27:28" ht="13.5" hidden="1">
      <c r="AA1885" s="177">
        <f>+'ごみ処理概要'!B132</f>
        <v>0</v>
      </c>
      <c r="AB1885" s="36">
        <v>1885</v>
      </c>
    </row>
    <row r="1886" spans="27:28" ht="13.5" hidden="1">
      <c r="AA1886" s="177">
        <f>+'ごみ処理概要'!B133</f>
        <v>0</v>
      </c>
      <c r="AB1886" s="36">
        <v>1886</v>
      </c>
    </row>
    <row r="1887" spans="27:28" ht="13.5" hidden="1">
      <c r="AA1887" s="177">
        <f>+'ごみ処理概要'!B134</f>
        <v>0</v>
      </c>
      <c r="AB1887" s="36">
        <v>1887</v>
      </c>
    </row>
    <row r="1888" spans="27:28" ht="13.5" hidden="1">
      <c r="AA1888" s="177">
        <f>+'ごみ処理概要'!B135</f>
        <v>0</v>
      </c>
      <c r="AB1888" s="36">
        <v>1888</v>
      </c>
    </row>
    <row r="1889" spans="27:28" ht="13.5" hidden="1">
      <c r="AA1889" s="177">
        <f>+'ごみ処理概要'!B136</f>
        <v>0</v>
      </c>
      <c r="AB1889" s="36">
        <v>1889</v>
      </c>
    </row>
    <row r="1890" spans="27:28" ht="13.5" hidden="1">
      <c r="AA1890" s="177">
        <f>+'ごみ処理概要'!B137</f>
        <v>0</v>
      </c>
      <c r="AB1890" s="36">
        <v>1890</v>
      </c>
    </row>
    <row r="1891" spans="27:28" ht="13.5" hidden="1">
      <c r="AA1891" s="177">
        <f>+'ごみ処理概要'!B138</f>
        <v>0</v>
      </c>
      <c r="AB1891" s="36">
        <v>1891</v>
      </c>
    </row>
    <row r="1892" spans="27:28" ht="13.5" hidden="1">
      <c r="AA1892" s="177">
        <f>+'ごみ処理概要'!B139</f>
        <v>0</v>
      </c>
      <c r="AB1892" s="36">
        <v>1892</v>
      </c>
    </row>
    <row r="1893" spans="27:28" ht="13.5" hidden="1">
      <c r="AA1893" s="177">
        <f>+'ごみ処理概要'!B140</f>
        <v>0</v>
      </c>
      <c r="AB1893" s="36">
        <v>1893</v>
      </c>
    </row>
    <row r="1894" spans="27:28" ht="13.5" hidden="1">
      <c r="AA1894" s="177">
        <f>+'ごみ処理概要'!B141</f>
        <v>0</v>
      </c>
      <c r="AB1894" s="36">
        <v>1894</v>
      </c>
    </row>
    <row r="1895" spans="27:28" ht="13.5" hidden="1">
      <c r="AA1895" s="177">
        <f>+'ごみ処理概要'!B142</f>
        <v>0</v>
      </c>
      <c r="AB1895" s="36">
        <v>1895</v>
      </c>
    </row>
    <row r="1896" spans="27:28" ht="13.5" hidden="1">
      <c r="AA1896" s="177">
        <f>+'ごみ処理概要'!B143</f>
        <v>0</v>
      </c>
      <c r="AB1896" s="36">
        <v>1896</v>
      </c>
    </row>
    <row r="1897" spans="27:28" ht="13.5" hidden="1">
      <c r="AA1897" s="177">
        <f>+'ごみ処理概要'!B144</f>
        <v>0</v>
      </c>
      <c r="AB1897" s="36">
        <v>1897</v>
      </c>
    </row>
    <row r="1898" spans="27:28" ht="13.5" hidden="1">
      <c r="AA1898" s="177">
        <f>+'ごみ処理概要'!B145</f>
        <v>0</v>
      </c>
      <c r="AB1898" s="36">
        <v>1898</v>
      </c>
    </row>
    <row r="1899" spans="27:28" ht="13.5" hidden="1">
      <c r="AA1899" s="177">
        <f>+'ごみ処理概要'!B146</f>
        <v>0</v>
      </c>
      <c r="AB1899" s="36">
        <v>1899</v>
      </c>
    </row>
    <row r="1900" spans="27:28" ht="13.5" hidden="1">
      <c r="AA1900" s="177">
        <f>+'ごみ処理概要'!B147</f>
        <v>0</v>
      </c>
      <c r="AB1900" s="36">
        <v>1900</v>
      </c>
    </row>
    <row r="1901" spans="27:28" ht="13.5" hidden="1">
      <c r="AA1901" s="177">
        <f>+'ごみ処理概要'!B148</f>
        <v>0</v>
      </c>
      <c r="AB1901" s="36">
        <v>1901</v>
      </c>
    </row>
    <row r="1902" spans="27:28" ht="13.5" hidden="1">
      <c r="AA1902" s="177">
        <f>+'ごみ処理概要'!B149</f>
        <v>0</v>
      </c>
      <c r="AB1902" s="36">
        <v>1902</v>
      </c>
    </row>
    <row r="1903" spans="27:28" ht="13.5" hidden="1">
      <c r="AA1903" s="177">
        <f>+'ごみ処理概要'!B150</f>
        <v>0</v>
      </c>
      <c r="AB1903" s="36">
        <v>1903</v>
      </c>
    </row>
    <row r="1904" spans="27:28" ht="13.5" hidden="1">
      <c r="AA1904" s="177">
        <f>+'ごみ処理概要'!B151</f>
        <v>0</v>
      </c>
      <c r="AB1904" s="36">
        <v>1904</v>
      </c>
    </row>
    <row r="1905" spans="27:28" ht="13.5" hidden="1">
      <c r="AA1905" s="177">
        <f>+'ごみ処理概要'!B152</f>
        <v>0</v>
      </c>
      <c r="AB1905" s="36">
        <v>1905</v>
      </c>
    </row>
    <row r="1906" spans="27:28" ht="13.5" hidden="1">
      <c r="AA1906" s="177">
        <f>+'ごみ処理概要'!B153</f>
        <v>0</v>
      </c>
      <c r="AB1906" s="36">
        <v>1906</v>
      </c>
    </row>
    <row r="1907" spans="27:28" ht="13.5" hidden="1">
      <c r="AA1907" s="177">
        <f>+'ごみ処理概要'!B154</f>
        <v>0</v>
      </c>
      <c r="AB1907" s="36">
        <v>1907</v>
      </c>
    </row>
    <row r="1908" spans="27:28" ht="13.5" hidden="1">
      <c r="AA1908" s="177">
        <f>+'ごみ処理概要'!B155</f>
        <v>0</v>
      </c>
      <c r="AB1908" s="36">
        <v>1908</v>
      </c>
    </row>
    <row r="1909" spans="27:28" ht="13.5" hidden="1">
      <c r="AA1909" s="177">
        <f>+'ごみ処理概要'!B156</f>
        <v>0</v>
      </c>
      <c r="AB1909" s="36">
        <v>1909</v>
      </c>
    </row>
    <row r="1910" spans="27:28" ht="13.5" hidden="1">
      <c r="AA1910" s="177">
        <f>+'ごみ処理概要'!B157</f>
        <v>0</v>
      </c>
      <c r="AB1910" s="36">
        <v>1910</v>
      </c>
    </row>
    <row r="1911" spans="27:28" ht="13.5" hidden="1">
      <c r="AA1911" s="177">
        <f>+'ごみ処理概要'!B158</f>
        <v>0</v>
      </c>
      <c r="AB1911" s="36">
        <v>1911</v>
      </c>
    </row>
    <row r="1912" spans="27:28" ht="13.5" hidden="1">
      <c r="AA1912" s="177">
        <f>+'ごみ処理概要'!B159</f>
        <v>0</v>
      </c>
      <c r="AB1912" s="36">
        <v>1912</v>
      </c>
    </row>
    <row r="1913" spans="27:28" ht="13.5" hidden="1">
      <c r="AA1913" s="177">
        <f>+'ごみ処理概要'!B160</f>
        <v>0</v>
      </c>
      <c r="AB1913" s="36">
        <v>1913</v>
      </c>
    </row>
    <row r="1914" spans="27:28" ht="13.5" hidden="1">
      <c r="AA1914" s="177">
        <f>+'ごみ処理概要'!B161</f>
        <v>0</v>
      </c>
      <c r="AB1914" s="36">
        <v>1914</v>
      </c>
    </row>
    <row r="1915" spans="27:28" ht="13.5" hidden="1">
      <c r="AA1915" s="177">
        <f>+'ごみ処理概要'!B162</f>
        <v>0</v>
      </c>
      <c r="AB1915" s="36">
        <v>1915</v>
      </c>
    </row>
    <row r="1916" spans="27:28" ht="13.5" hidden="1">
      <c r="AA1916" s="177">
        <f>+'ごみ処理概要'!B163</f>
        <v>0</v>
      </c>
      <c r="AB1916" s="36">
        <v>1916</v>
      </c>
    </row>
    <row r="1917" spans="27:28" ht="13.5" hidden="1">
      <c r="AA1917" s="177">
        <f>+'ごみ処理概要'!B164</f>
        <v>0</v>
      </c>
      <c r="AB1917" s="36">
        <v>1917</v>
      </c>
    </row>
    <row r="1918" spans="27:28" ht="13.5" hidden="1">
      <c r="AA1918" s="177">
        <f>+'ごみ処理概要'!B165</f>
        <v>0</v>
      </c>
      <c r="AB1918" s="36">
        <v>1918</v>
      </c>
    </row>
    <row r="1919" spans="27:28" ht="13.5" hidden="1">
      <c r="AA1919" s="177">
        <f>+'ごみ処理概要'!B166</f>
        <v>0</v>
      </c>
      <c r="AB1919" s="36">
        <v>1919</v>
      </c>
    </row>
    <row r="1920" spans="27:28" ht="13.5" hidden="1">
      <c r="AA1920" s="177">
        <f>+'ごみ処理概要'!B167</f>
        <v>0</v>
      </c>
      <c r="AB1920" s="36">
        <v>1920</v>
      </c>
    </row>
    <row r="1921" spans="27:28" ht="13.5" hidden="1">
      <c r="AA1921" s="177">
        <f>+'ごみ処理概要'!B168</f>
        <v>0</v>
      </c>
      <c r="AB1921" s="36">
        <v>1921</v>
      </c>
    </row>
    <row r="1922" spans="27:28" ht="13.5" hidden="1">
      <c r="AA1922" s="177">
        <f>+'ごみ処理概要'!B169</f>
        <v>0</v>
      </c>
      <c r="AB1922" s="36">
        <v>1922</v>
      </c>
    </row>
    <row r="1923" spans="27:28" ht="13.5" hidden="1">
      <c r="AA1923" s="177">
        <f>+'ごみ処理概要'!B170</f>
        <v>0</v>
      </c>
      <c r="AB1923" s="36">
        <v>1923</v>
      </c>
    </row>
    <row r="1924" spans="27:28" ht="13.5" hidden="1">
      <c r="AA1924" s="177">
        <f>+'ごみ処理概要'!B171</f>
        <v>0</v>
      </c>
      <c r="AB1924" s="36">
        <v>1924</v>
      </c>
    </row>
    <row r="1925" spans="27:28" ht="13.5" hidden="1">
      <c r="AA1925" s="177">
        <f>+'ごみ処理概要'!B172</f>
        <v>0</v>
      </c>
      <c r="AB1925" s="36">
        <v>1925</v>
      </c>
    </row>
    <row r="1926" spans="27:28" ht="13.5" hidden="1">
      <c r="AA1926" s="177">
        <f>+'ごみ処理概要'!B173</f>
        <v>0</v>
      </c>
      <c r="AB1926" s="36">
        <v>1926</v>
      </c>
    </row>
    <row r="1927" spans="27:28" ht="13.5" hidden="1">
      <c r="AA1927" s="177">
        <f>+'ごみ処理概要'!B174</f>
        <v>0</v>
      </c>
      <c r="AB1927" s="36">
        <v>1927</v>
      </c>
    </row>
    <row r="1928" spans="27:28" ht="13.5" hidden="1">
      <c r="AA1928" s="177">
        <f>+'ごみ処理概要'!B175</f>
        <v>0</v>
      </c>
      <c r="AB1928" s="36">
        <v>1928</v>
      </c>
    </row>
    <row r="1929" spans="27:28" ht="13.5" hidden="1">
      <c r="AA1929" s="177">
        <f>+'ごみ処理概要'!B176</f>
        <v>0</v>
      </c>
      <c r="AB1929" s="36">
        <v>1929</v>
      </c>
    </row>
    <row r="1930" spans="27:28" ht="13.5" hidden="1">
      <c r="AA1930" s="177">
        <f>+'ごみ処理概要'!B177</f>
        <v>0</v>
      </c>
      <c r="AB1930" s="36">
        <v>1930</v>
      </c>
    </row>
    <row r="1931" spans="27:28" ht="13.5" hidden="1">
      <c r="AA1931" s="177">
        <f>+'ごみ処理概要'!B178</f>
        <v>0</v>
      </c>
      <c r="AB1931" s="36">
        <v>1931</v>
      </c>
    </row>
    <row r="1932" spans="27:28" ht="13.5" hidden="1">
      <c r="AA1932" s="177">
        <f>+'ごみ処理概要'!B179</f>
        <v>0</v>
      </c>
      <c r="AB1932" s="36">
        <v>1932</v>
      </c>
    </row>
    <row r="1933" spans="27:28" ht="13.5" hidden="1">
      <c r="AA1933" s="177">
        <f>+'ごみ処理概要'!B180</f>
        <v>0</v>
      </c>
      <c r="AB1933" s="36">
        <v>1933</v>
      </c>
    </row>
    <row r="1934" spans="27:28" ht="13.5" hidden="1">
      <c r="AA1934" s="177">
        <f>+'ごみ処理概要'!B181</f>
        <v>0</v>
      </c>
      <c r="AB1934" s="36">
        <v>1934</v>
      </c>
    </row>
    <row r="1935" spans="27:28" ht="13.5" hidden="1">
      <c r="AA1935" s="177">
        <f>+'ごみ処理概要'!B182</f>
        <v>0</v>
      </c>
      <c r="AB1935" s="36">
        <v>1935</v>
      </c>
    </row>
    <row r="1936" spans="27:28" ht="13.5" hidden="1">
      <c r="AA1936" s="177">
        <f>+'ごみ処理概要'!B183</f>
        <v>0</v>
      </c>
      <c r="AB1936" s="36">
        <v>1936</v>
      </c>
    </row>
    <row r="1937" spans="27:28" ht="13.5" hidden="1">
      <c r="AA1937" s="177">
        <f>+'ごみ処理概要'!B184</f>
        <v>0</v>
      </c>
      <c r="AB1937" s="36">
        <v>1937</v>
      </c>
    </row>
    <row r="1938" spans="27:28" ht="13.5" hidden="1">
      <c r="AA1938" s="177">
        <f>+'ごみ処理概要'!B185</f>
        <v>0</v>
      </c>
      <c r="AB1938" s="36">
        <v>1938</v>
      </c>
    </row>
    <row r="1939" spans="27:28" ht="13.5" hidden="1">
      <c r="AA1939" s="177">
        <f>+'ごみ処理概要'!B186</f>
        <v>0</v>
      </c>
      <c r="AB1939" s="36">
        <v>1939</v>
      </c>
    </row>
    <row r="1940" spans="27:28" ht="13.5" hidden="1">
      <c r="AA1940" s="177">
        <f>+'ごみ処理概要'!B187</f>
        <v>0</v>
      </c>
      <c r="AB1940" s="36">
        <v>1940</v>
      </c>
    </row>
    <row r="1941" spans="27:28" ht="13.5" hidden="1">
      <c r="AA1941" s="177">
        <f>+'ごみ処理概要'!B188</f>
        <v>0</v>
      </c>
      <c r="AB1941" s="36">
        <v>1941</v>
      </c>
    </row>
    <row r="1942" spans="27:28" ht="13.5" hidden="1">
      <c r="AA1942" s="177">
        <f>+'ごみ処理概要'!B189</f>
        <v>0</v>
      </c>
      <c r="AB1942" s="36">
        <v>1942</v>
      </c>
    </row>
    <row r="1943" spans="27:28" ht="13.5" hidden="1">
      <c r="AA1943" s="177">
        <f>+'ごみ処理概要'!B190</f>
        <v>0</v>
      </c>
      <c r="AB1943" s="36">
        <v>1943</v>
      </c>
    </row>
    <row r="1944" spans="27:28" ht="13.5" hidden="1">
      <c r="AA1944" s="177">
        <f>+'ごみ処理概要'!B191</f>
        <v>0</v>
      </c>
      <c r="AB1944" s="36">
        <v>1944</v>
      </c>
    </row>
    <row r="1945" spans="27:28" ht="13.5" hidden="1">
      <c r="AA1945" s="177">
        <f>+'ごみ処理概要'!B192</f>
        <v>0</v>
      </c>
      <c r="AB1945" s="36">
        <v>1945</v>
      </c>
    </row>
    <row r="1946" spans="27:28" ht="13.5" hidden="1">
      <c r="AA1946" s="177">
        <f>+'ごみ処理概要'!B193</f>
        <v>0</v>
      </c>
      <c r="AB1946" s="36">
        <v>1946</v>
      </c>
    </row>
    <row r="1947" spans="27:28" ht="13.5" hidden="1">
      <c r="AA1947" s="177">
        <f>+'ごみ処理概要'!B194</f>
        <v>0</v>
      </c>
      <c r="AB1947" s="36">
        <v>1947</v>
      </c>
    </row>
    <row r="1948" spans="27:28" ht="13.5" hidden="1">
      <c r="AA1948" s="177">
        <f>+'ごみ処理概要'!B195</f>
        <v>0</v>
      </c>
      <c r="AB1948" s="36">
        <v>1948</v>
      </c>
    </row>
    <row r="1949" spans="27:28" ht="13.5" hidden="1">
      <c r="AA1949" s="177">
        <f>+'ごみ処理概要'!B196</f>
        <v>0</v>
      </c>
      <c r="AB1949" s="36">
        <v>1949</v>
      </c>
    </row>
    <row r="1950" spans="27:28" ht="13.5" hidden="1">
      <c r="AA1950" s="177">
        <f>+'ごみ処理概要'!B197</f>
        <v>0</v>
      </c>
      <c r="AB1950" s="36">
        <v>1950</v>
      </c>
    </row>
    <row r="1951" spans="27:28" ht="13.5" hidden="1">
      <c r="AA1951" s="177">
        <f>+'ごみ処理概要'!B198</f>
        <v>0</v>
      </c>
      <c r="AB1951" s="36">
        <v>1951</v>
      </c>
    </row>
    <row r="1952" spans="27:28" ht="13.5" hidden="1">
      <c r="AA1952" s="177">
        <f>+'ごみ処理概要'!B199</f>
        <v>0</v>
      </c>
      <c r="AB1952" s="36">
        <v>1952</v>
      </c>
    </row>
    <row r="1953" spans="27:28" ht="13.5" hidden="1">
      <c r="AA1953" s="177">
        <f>+'ごみ処理概要'!B200</f>
        <v>0</v>
      </c>
      <c r="AB1953" s="36">
        <v>1953</v>
      </c>
    </row>
    <row r="1954" spans="27:28" ht="13.5" hidden="1">
      <c r="AA1954" s="177">
        <f>+'ごみ処理概要'!B201</f>
        <v>0</v>
      </c>
      <c r="AB1954" s="36">
        <v>1954</v>
      </c>
    </row>
    <row r="1955" spans="27:28" ht="13.5" hidden="1">
      <c r="AA1955" s="177">
        <f>+'ごみ処理概要'!B202</f>
        <v>0</v>
      </c>
      <c r="AB1955" s="36">
        <v>1955</v>
      </c>
    </row>
    <row r="1956" spans="27:28" ht="13.5" hidden="1">
      <c r="AA1956" s="177">
        <f>+'ごみ処理概要'!B203</f>
        <v>0</v>
      </c>
      <c r="AB1956" s="36">
        <v>1956</v>
      </c>
    </row>
    <row r="1957" spans="27:28" ht="13.5" hidden="1">
      <c r="AA1957" s="177">
        <f>+'ごみ処理概要'!B204</f>
        <v>0</v>
      </c>
      <c r="AB1957" s="36">
        <v>1957</v>
      </c>
    </row>
    <row r="1958" spans="27:28" ht="13.5" hidden="1">
      <c r="AA1958" s="177">
        <f>+'ごみ処理概要'!B205</f>
        <v>0</v>
      </c>
      <c r="AB1958" s="36">
        <v>1958</v>
      </c>
    </row>
    <row r="1959" spans="27:28" ht="13.5" hidden="1">
      <c r="AA1959" s="177">
        <f>+'ごみ処理概要'!B206</f>
        <v>0</v>
      </c>
      <c r="AB1959" s="36">
        <v>1959</v>
      </c>
    </row>
    <row r="1960" spans="27:28" ht="13.5" hidden="1">
      <c r="AA1960" s="177">
        <f>+'ごみ処理概要'!B207</f>
        <v>0</v>
      </c>
      <c r="AB1960" s="36">
        <v>1960</v>
      </c>
    </row>
    <row r="1961" spans="27:28" ht="13.5" hidden="1">
      <c r="AA1961" s="177">
        <f>+'ごみ処理概要'!B208</f>
        <v>0</v>
      </c>
      <c r="AB1961" s="36">
        <v>1961</v>
      </c>
    </row>
    <row r="1962" spans="27:28" ht="13.5" hidden="1">
      <c r="AA1962" s="177">
        <f>+'ごみ処理概要'!B209</f>
        <v>0</v>
      </c>
      <c r="AB1962" s="36">
        <v>1962</v>
      </c>
    </row>
    <row r="1963" spans="27:28" ht="13.5" hidden="1">
      <c r="AA1963" s="177">
        <f>+'ごみ処理概要'!B210</f>
        <v>0</v>
      </c>
      <c r="AB1963" s="36">
        <v>1963</v>
      </c>
    </row>
    <row r="1964" spans="27:28" ht="13.5" hidden="1">
      <c r="AA1964" s="177">
        <f>+'ごみ処理概要'!B211</f>
        <v>0</v>
      </c>
      <c r="AB1964" s="36">
        <v>1964</v>
      </c>
    </row>
    <row r="1965" spans="27:28" ht="13.5" hidden="1">
      <c r="AA1965" s="177">
        <f>+'ごみ処理概要'!B212</f>
        <v>0</v>
      </c>
      <c r="AB1965" s="36">
        <v>1965</v>
      </c>
    </row>
    <row r="1966" spans="27:28" ht="13.5" hidden="1">
      <c r="AA1966" s="177">
        <f>+'ごみ処理概要'!B213</f>
        <v>0</v>
      </c>
      <c r="AB1966" s="36">
        <v>1966</v>
      </c>
    </row>
    <row r="1967" spans="27:28" ht="13.5" hidden="1">
      <c r="AA1967" s="177">
        <f>+'ごみ処理概要'!B214</f>
        <v>0</v>
      </c>
      <c r="AB1967" s="36">
        <v>1967</v>
      </c>
    </row>
    <row r="1968" spans="27:28" ht="13.5" hidden="1">
      <c r="AA1968" s="177">
        <f>+'ごみ処理概要'!B215</f>
        <v>0</v>
      </c>
      <c r="AB1968" s="36">
        <v>1968</v>
      </c>
    </row>
    <row r="1969" spans="27:28" ht="13.5" hidden="1">
      <c r="AA1969" s="177">
        <f>+'ごみ処理概要'!B216</f>
        <v>0</v>
      </c>
      <c r="AB1969" s="36">
        <v>1969</v>
      </c>
    </row>
    <row r="1970" spans="27:28" ht="13.5" hidden="1">
      <c r="AA1970" s="177">
        <f>+'ごみ処理概要'!B217</f>
        <v>0</v>
      </c>
      <c r="AB1970" s="36">
        <v>1970</v>
      </c>
    </row>
    <row r="1971" spans="27:28" ht="13.5" hidden="1">
      <c r="AA1971" s="177">
        <f>+'ごみ処理概要'!B218</f>
        <v>0</v>
      </c>
      <c r="AB1971" s="36">
        <v>1971</v>
      </c>
    </row>
    <row r="1972" spans="27:28" ht="13.5" hidden="1">
      <c r="AA1972" s="177">
        <f>+'ごみ処理概要'!B219</f>
        <v>0</v>
      </c>
      <c r="AB1972" s="36">
        <v>1972</v>
      </c>
    </row>
    <row r="1973" spans="27:28" ht="13.5" hidden="1">
      <c r="AA1973" s="177">
        <f>+'ごみ処理概要'!B220</f>
        <v>0</v>
      </c>
      <c r="AB1973" s="36">
        <v>1973</v>
      </c>
    </row>
    <row r="1974" spans="27:28" ht="13.5" hidden="1">
      <c r="AA1974" s="177">
        <f>+'ごみ処理概要'!B221</f>
        <v>0</v>
      </c>
      <c r="AB1974" s="36">
        <v>1974</v>
      </c>
    </row>
    <row r="1975" spans="27:28" ht="13.5" hidden="1">
      <c r="AA1975" s="177">
        <f>+'ごみ処理概要'!B222</f>
        <v>0</v>
      </c>
      <c r="AB1975" s="36">
        <v>1975</v>
      </c>
    </row>
    <row r="1976" spans="27:28" ht="13.5" hidden="1">
      <c r="AA1976" s="177">
        <f>+'ごみ処理概要'!B223</f>
        <v>0</v>
      </c>
      <c r="AB1976" s="36">
        <v>1976</v>
      </c>
    </row>
    <row r="1977" spans="27:28" ht="13.5" hidden="1">
      <c r="AA1977" s="177">
        <f>+'ごみ処理概要'!B224</f>
        <v>0</v>
      </c>
      <c r="AB1977" s="36">
        <v>1977</v>
      </c>
    </row>
    <row r="1978" spans="27:28" ht="13.5" hidden="1">
      <c r="AA1978" s="177">
        <f>+'ごみ処理概要'!B225</f>
        <v>0</v>
      </c>
      <c r="AB1978" s="36">
        <v>1978</v>
      </c>
    </row>
    <row r="1979" spans="27:28" ht="13.5" hidden="1">
      <c r="AA1979" s="177">
        <f>+'ごみ処理概要'!B226</f>
        <v>0</v>
      </c>
      <c r="AB1979" s="36">
        <v>1979</v>
      </c>
    </row>
    <row r="1980" spans="27:28" ht="13.5" hidden="1">
      <c r="AA1980" s="177">
        <f>+'ごみ処理概要'!B227</f>
        <v>0</v>
      </c>
      <c r="AB1980" s="36">
        <v>1980</v>
      </c>
    </row>
    <row r="1981" spans="27:28" ht="13.5" hidden="1">
      <c r="AA1981" s="177">
        <f>+'ごみ処理概要'!B228</f>
        <v>0</v>
      </c>
      <c r="AB1981" s="36">
        <v>1981</v>
      </c>
    </row>
    <row r="1982" spans="27:28" ht="13.5" hidden="1">
      <c r="AA1982" s="177">
        <f>+'ごみ処理概要'!B229</f>
        <v>0</v>
      </c>
      <c r="AB1982" s="36">
        <v>1982</v>
      </c>
    </row>
    <row r="1983" spans="27:28" ht="13.5" hidden="1">
      <c r="AA1983" s="177">
        <f>+'ごみ処理概要'!B230</f>
        <v>0</v>
      </c>
      <c r="AB1983" s="36">
        <v>1983</v>
      </c>
    </row>
    <row r="1984" spans="27:28" ht="13.5" hidden="1">
      <c r="AA1984" s="177">
        <f>+'ごみ処理概要'!B231</f>
        <v>0</v>
      </c>
      <c r="AB1984" s="36">
        <v>1984</v>
      </c>
    </row>
    <row r="1985" spans="27:28" ht="13.5" hidden="1">
      <c r="AA1985" s="177">
        <f>+'ごみ処理概要'!B232</f>
        <v>0</v>
      </c>
      <c r="AB1985" s="36">
        <v>1985</v>
      </c>
    </row>
    <row r="1986" spans="27:28" ht="13.5" hidden="1">
      <c r="AA1986" s="177">
        <f>+'ごみ処理概要'!B233</f>
        <v>0</v>
      </c>
      <c r="AB1986" s="36">
        <v>1986</v>
      </c>
    </row>
    <row r="1987" spans="27:28" ht="13.5" hidden="1">
      <c r="AA1987" s="177">
        <f>+'ごみ処理概要'!B234</f>
        <v>0</v>
      </c>
      <c r="AB1987" s="36">
        <v>1987</v>
      </c>
    </row>
    <row r="1988" spans="27:28" ht="13.5" hidden="1">
      <c r="AA1988" s="177">
        <f>+'ごみ処理概要'!B235</f>
        <v>0</v>
      </c>
      <c r="AB1988" s="36">
        <v>1988</v>
      </c>
    </row>
    <row r="1989" spans="27:28" ht="13.5" hidden="1">
      <c r="AA1989" s="177">
        <f>+'ごみ処理概要'!B236</f>
        <v>0</v>
      </c>
      <c r="AB1989" s="36">
        <v>1989</v>
      </c>
    </row>
    <row r="1990" spans="27:28" ht="13.5" hidden="1">
      <c r="AA1990" s="177">
        <f>+'ごみ処理概要'!B237</f>
        <v>0</v>
      </c>
      <c r="AB1990" s="36">
        <v>1990</v>
      </c>
    </row>
    <row r="1991" spans="27:28" ht="13.5" hidden="1">
      <c r="AA1991" s="177">
        <f>+'ごみ処理概要'!B238</f>
        <v>0</v>
      </c>
      <c r="AB1991" s="36">
        <v>1991</v>
      </c>
    </row>
    <row r="1992" spans="27:28" ht="13.5" hidden="1">
      <c r="AA1992" s="177">
        <f>+'ごみ処理概要'!B239</f>
        <v>0</v>
      </c>
      <c r="AB1992" s="36">
        <v>1992</v>
      </c>
    </row>
    <row r="1993" spans="27:28" ht="13.5" hidden="1">
      <c r="AA1993" s="177">
        <f>+'ごみ処理概要'!B240</f>
        <v>0</v>
      </c>
      <c r="AB1993" s="36">
        <v>1993</v>
      </c>
    </row>
    <row r="1994" spans="27:28" ht="13.5" hidden="1">
      <c r="AA1994" s="177">
        <f>+'ごみ処理概要'!B241</f>
        <v>0</v>
      </c>
      <c r="AB1994" s="36">
        <v>1994</v>
      </c>
    </row>
    <row r="1995" spans="27:28" ht="13.5" hidden="1">
      <c r="AA1995" s="177">
        <f>+'ごみ処理概要'!B242</f>
        <v>0</v>
      </c>
      <c r="AB1995" s="36">
        <v>1995</v>
      </c>
    </row>
    <row r="1996" spans="27:28" ht="13.5" hidden="1">
      <c r="AA1996" s="177">
        <f>+'ごみ処理概要'!B243</f>
        <v>0</v>
      </c>
      <c r="AB1996" s="36">
        <v>1996</v>
      </c>
    </row>
    <row r="1997" spans="27:28" ht="13.5" hidden="1">
      <c r="AA1997" s="177">
        <f>+'ごみ処理概要'!B244</f>
        <v>0</v>
      </c>
      <c r="AB1997" s="36">
        <v>1997</v>
      </c>
    </row>
    <row r="1998" spans="27:28" ht="13.5" hidden="1">
      <c r="AA1998" s="177">
        <f>+'ごみ処理概要'!B245</f>
        <v>0</v>
      </c>
      <c r="AB1998" s="36">
        <v>1998</v>
      </c>
    </row>
    <row r="1999" spans="27:28" ht="13.5" hidden="1">
      <c r="AA1999" s="177">
        <f>+'ごみ処理概要'!B246</f>
        <v>0</v>
      </c>
      <c r="AB1999" s="36">
        <v>1999</v>
      </c>
    </row>
    <row r="2000" spans="27:28" ht="13.5" hidden="1">
      <c r="AA2000" s="177">
        <f>+'ごみ処理概要'!B247</f>
        <v>0</v>
      </c>
      <c r="AB2000" s="36">
        <v>2000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B8:D8"/>
    <mergeCell ref="M5:O5"/>
    <mergeCell ref="H7:H23"/>
    <mergeCell ref="I7:I14"/>
    <mergeCell ref="H5:K6"/>
    <mergeCell ref="L5:L6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40"/>
  <sheetViews>
    <sheetView zoomScale="70" zoomScaleNormal="70" zoomScalePageLayoutView="0" workbookViewId="0" topLeftCell="A1">
      <selection activeCell="A1" sqref="A1:P2"/>
    </sheetView>
  </sheetViews>
  <sheetFormatPr defaultColWidth="0" defaultRowHeight="14.25"/>
  <cols>
    <col min="1" max="1" width="3.3984375" style="49" customWidth="1"/>
    <col min="2" max="2" width="15.8984375" style="49" customWidth="1"/>
    <col min="3" max="3" width="12.19921875" style="49" customWidth="1"/>
    <col min="4" max="4" width="8.69921875" style="49" customWidth="1"/>
    <col min="5" max="5" width="10.3984375" style="49" customWidth="1"/>
    <col min="6" max="6" width="13.59765625" style="49" customWidth="1"/>
    <col min="7" max="7" width="8.69921875" style="49" customWidth="1"/>
    <col min="8" max="8" width="8.59765625" style="71" customWidth="1"/>
    <col min="9" max="9" width="12.19921875" style="49" customWidth="1"/>
    <col min="10" max="10" width="8.69921875" style="49" customWidth="1"/>
    <col min="11" max="11" width="18" style="49" customWidth="1"/>
    <col min="12" max="12" width="10.5" style="72" customWidth="1"/>
    <col min="13" max="13" width="12.19921875" style="49" customWidth="1"/>
    <col min="14" max="14" width="12.8984375" style="49" customWidth="1"/>
    <col min="15" max="15" width="8.8984375" style="49" customWidth="1"/>
    <col min="16" max="16" width="12.19921875" style="49" customWidth="1"/>
    <col min="17" max="17" width="1.203125" style="49" customWidth="1"/>
    <col min="18" max="16384" width="0" style="49" hidden="1" customWidth="1"/>
  </cols>
  <sheetData>
    <row r="1" spans="1:16" ht="13.5" customHeight="1">
      <c r="A1" s="381" t="str">
        <f>'ごみ集計結果'!B4&amp;" ごみ処理フローシート"</f>
        <v>合計 処理量（平成２２年度実績） ごみ処理フローシート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1:16" ht="13.5" customHeight="1">
      <c r="A2" s="380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="73" customFormat="1" ht="7.5" customHeight="1" thickBot="1">
      <c r="A3" s="171"/>
    </row>
    <row r="4" spans="1:16" s="74" customFormat="1" ht="21.75" customHeight="1">
      <c r="A4" s="380"/>
      <c r="B4" s="381"/>
      <c r="C4" s="381"/>
      <c r="E4" s="84" t="s">
        <v>377</v>
      </c>
      <c r="F4" s="75"/>
      <c r="H4" s="76"/>
      <c r="I4" s="77"/>
      <c r="L4" s="77"/>
      <c r="M4" s="77"/>
      <c r="O4" s="78" t="s">
        <v>226</v>
      </c>
      <c r="P4" s="79"/>
    </row>
    <row r="5" spans="1:16" s="74" customFormat="1" ht="21.75" customHeight="1" thickBot="1">
      <c r="A5" s="172"/>
      <c r="B5" s="80"/>
      <c r="C5" s="80"/>
      <c r="E5" s="261" t="s">
        <v>304</v>
      </c>
      <c r="F5" s="82">
        <f>'ごみ集計結果'!L26</f>
        <v>544</v>
      </c>
      <c r="H5" s="76"/>
      <c r="I5" s="77"/>
      <c r="L5" s="77"/>
      <c r="M5" s="77"/>
      <c r="O5" s="261" t="s">
        <v>305</v>
      </c>
      <c r="P5" s="82">
        <f>'ごみ集計結果'!N27</f>
        <v>108844</v>
      </c>
    </row>
    <row r="6" spans="1:13" s="74" customFormat="1" ht="21.75" customHeight="1" thickBot="1">
      <c r="A6" s="172"/>
      <c r="F6" s="83"/>
      <c r="H6" s="76"/>
      <c r="I6" s="77"/>
      <c r="L6" s="77"/>
      <c r="M6" s="83"/>
    </row>
    <row r="7" spans="3:13" s="74" customFormat="1" ht="21.75" customHeight="1">
      <c r="C7" s="83"/>
      <c r="E7" s="84" t="s">
        <v>345</v>
      </c>
      <c r="F7" s="79"/>
      <c r="H7" s="84" t="s">
        <v>346</v>
      </c>
      <c r="I7" s="79"/>
      <c r="K7" s="85" t="s">
        <v>227</v>
      </c>
      <c r="L7" s="262" t="s">
        <v>306</v>
      </c>
      <c r="M7" s="86">
        <f>'ごみ集計結果'!N15</f>
        <v>89539</v>
      </c>
    </row>
    <row r="8" spans="1:13" s="74" customFormat="1" ht="21.75" customHeight="1" thickBot="1">
      <c r="A8" s="83"/>
      <c r="B8" s="382" t="s">
        <v>228</v>
      </c>
      <c r="C8" s="382"/>
      <c r="E8" s="261" t="s">
        <v>307</v>
      </c>
      <c r="F8" s="82">
        <f>'ごみ集計結果'!L7</f>
        <v>793631</v>
      </c>
      <c r="H8" s="261" t="s">
        <v>308</v>
      </c>
      <c r="I8" s="82">
        <f>'ごみ集計結果'!L15</f>
        <v>825284</v>
      </c>
      <c r="K8" s="87" t="s">
        <v>387</v>
      </c>
      <c r="L8" s="263" t="s">
        <v>309</v>
      </c>
      <c r="M8" s="88">
        <f>'ごみ集計結果'!O15</f>
        <v>24621</v>
      </c>
    </row>
    <row r="9" spans="1:13" s="74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4" customFormat="1" ht="21.75" customHeight="1" thickBot="1">
      <c r="A10" s="83"/>
      <c r="B10" s="101" t="s">
        <v>355</v>
      </c>
      <c r="C10" s="90">
        <f>'ごみ集計結果'!E12+'ごみ集計結果'!F12</f>
        <v>0</v>
      </c>
      <c r="F10" s="83"/>
      <c r="H10" s="76"/>
      <c r="K10" s="91" t="s">
        <v>229</v>
      </c>
      <c r="L10" s="89" t="s">
        <v>310</v>
      </c>
      <c r="M10" s="90">
        <f>'ごみ集計結果'!M23</f>
        <v>31653</v>
      </c>
      <c r="O10" s="78" t="s">
        <v>230</v>
      </c>
      <c r="P10" s="79"/>
    </row>
    <row r="11" spans="1:16" s="74" customFormat="1" ht="21.75" customHeight="1" thickBot="1">
      <c r="A11" s="83"/>
      <c r="C11" s="92"/>
      <c r="F11" s="83"/>
      <c r="H11" s="76"/>
      <c r="I11" s="83"/>
      <c r="L11" s="77"/>
      <c r="M11" s="83"/>
      <c r="O11" s="81"/>
      <c r="P11" s="82">
        <f>'ごみ集計結果'!N23</f>
        <v>18761</v>
      </c>
    </row>
    <row r="12" spans="1:13" s="74" customFormat="1" ht="21.75" customHeight="1" thickBot="1">
      <c r="A12" s="83"/>
      <c r="B12" s="101" t="s">
        <v>356</v>
      </c>
      <c r="C12" s="90">
        <f>'ごみ集計結果'!E13+'ごみ集計結果'!F13</f>
        <v>779308</v>
      </c>
      <c r="F12" s="83"/>
      <c r="H12" s="84" t="s">
        <v>379</v>
      </c>
      <c r="I12" s="79"/>
      <c r="K12" s="85" t="s">
        <v>229</v>
      </c>
      <c r="L12" s="262" t="s">
        <v>311</v>
      </c>
      <c r="M12" s="86">
        <f>'ごみ集計結果'!M16</f>
        <v>28824</v>
      </c>
    </row>
    <row r="13" spans="1:13" s="74" customFormat="1" ht="21.75" customHeight="1" thickBot="1">
      <c r="A13" s="83"/>
      <c r="C13" s="92"/>
      <c r="F13" s="83"/>
      <c r="H13" s="261" t="s">
        <v>312</v>
      </c>
      <c r="I13" s="82">
        <f>'ごみ集計結果'!L16</f>
        <v>68544</v>
      </c>
      <c r="K13" s="93" t="s">
        <v>230</v>
      </c>
      <c r="L13" s="264" t="s">
        <v>313</v>
      </c>
      <c r="M13" s="94">
        <f>'ごみ集計結果'!N16</f>
        <v>16663</v>
      </c>
    </row>
    <row r="14" spans="1:13" s="74" customFormat="1" ht="21.75" customHeight="1" thickBot="1">
      <c r="A14" s="83"/>
      <c r="B14" s="101" t="s">
        <v>357</v>
      </c>
      <c r="C14" s="90">
        <f>'ごみ集計結果'!E14+'ごみ集計結果'!F14</f>
        <v>52815</v>
      </c>
      <c r="F14" s="83"/>
      <c r="H14" s="76"/>
      <c r="I14" s="83"/>
      <c r="K14" s="95" t="s">
        <v>387</v>
      </c>
      <c r="L14" s="265" t="s">
        <v>314</v>
      </c>
      <c r="M14" s="82">
        <f>'ごみ集計結果'!O16</f>
        <v>20522</v>
      </c>
    </row>
    <row r="15" spans="1:13" s="74" customFormat="1" ht="21.75" customHeight="1" thickBot="1">
      <c r="A15" s="83"/>
      <c r="B15" s="96"/>
      <c r="C15" s="97"/>
      <c r="F15" s="83"/>
      <c r="H15" s="76"/>
      <c r="I15" s="83"/>
      <c r="K15" s="98"/>
      <c r="L15" s="89"/>
      <c r="M15" s="99"/>
    </row>
    <row r="16" spans="1:13" s="74" customFormat="1" ht="21.75" customHeight="1" thickBot="1">
      <c r="A16" s="83"/>
      <c r="B16" s="101" t="s">
        <v>358</v>
      </c>
      <c r="C16" s="90">
        <f>'ごみ集計結果'!E15+'ごみ集計結果'!F15</f>
        <v>68667</v>
      </c>
      <c r="F16" s="83"/>
      <c r="H16" s="84" t="s">
        <v>352</v>
      </c>
      <c r="I16" s="79"/>
      <c r="K16" s="85" t="s">
        <v>229</v>
      </c>
      <c r="L16" s="262" t="s">
        <v>231</v>
      </c>
      <c r="M16" s="86">
        <f>'ごみ集計結果'!M21</f>
        <v>2829</v>
      </c>
    </row>
    <row r="17" spans="1:13" s="74" customFormat="1" ht="21.75" customHeight="1" thickBot="1">
      <c r="A17" s="83"/>
      <c r="C17" s="100"/>
      <c r="H17" s="261" t="s">
        <v>232</v>
      </c>
      <c r="I17" s="82">
        <f>'ごみ集計結果'!L21</f>
        <v>42251</v>
      </c>
      <c r="K17" s="93" t="s">
        <v>230</v>
      </c>
      <c r="L17" s="264" t="s">
        <v>233</v>
      </c>
      <c r="M17" s="94">
        <f>'ごみ集計結果'!N21</f>
        <v>1683</v>
      </c>
    </row>
    <row r="18" spans="1:13" s="74" customFormat="1" ht="21.75" customHeight="1" thickBot="1">
      <c r="A18" s="83"/>
      <c r="B18" s="101" t="s">
        <v>234</v>
      </c>
      <c r="C18" s="90">
        <f>'ごみ集計結果'!E16+'ごみ集計結果'!F16</f>
        <v>339</v>
      </c>
      <c r="H18" s="76"/>
      <c r="I18" s="83"/>
      <c r="K18" s="95" t="s">
        <v>387</v>
      </c>
      <c r="L18" s="265" t="s">
        <v>235</v>
      </c>
      <c r="M18" s="82">
        <f>'ごみ集計結果'!O21</f>
        <v>27921</v>
      </c>
    </row>
    <row r="19" spans="1:13" s="74" customFormat="1" ht="21.75" customHeight="1" thickBot="1">
      <c r="A19" s="83"/>
      <c r="C19" s="92"/>
      <c r="H19" s="76"/>
      <c r="I19" s="83"/>
      <c r="K19" s="98"/>
      <c r="L19" s="89"/>
      <c r="M19" s="99"/>
    </row>
    <row r="20" spans="1:17" s="74" customFormat="1" ht="21.75" customHeight="1" thickBot="1">
      <c r="A20" s="83"/>
      <c r="B20" s="101" t="s">
        <v>359</v>
      </c>
      <c r="C20" s="90">
        <f>'ごみ集計結果'!E17+'ごみ集計結果'!F17</f>
        <v>8929</v>
      </c>
      <c r="E20" s="84" t="s">
        <v>236</v>
      </c>
      <c r="F20" s="75"/>
      <c r="H20" s="84" t="s">
        <v>347</v>
      </c>
      <c r="I20" s="79"/>
      <c r="K20" s="85" t="s">
        <v>229</v>
      </c>
      <c r="L20" s="262" t="s">
        <v>315</v>
      </c>
      <c r="M20" s="86">
        <f>'ごみ集計結果'!M17</f>
        <v>0</v>
      </c>
      <c r="Q20" s="103"/>
    </row>
    <row r="21" spans="1:13" s="74" customFormat="1" ht="21.75" customHeight="1" thickBot="1">
      <c r="A21" s="83"/>
      <c r="B21" s="104"/>
      <c r="C21" s="92"/>
      <c r="E21" s="81"/>
      <c r="F21" s="82">
        <f>'ごみ集計結果'!L23</f>
        <v>155927</v>
      </c>
      <c r="H21" s="261" t="s">
        <v>316</v>
      </c>
      <c r="I21" s="82">
        <f>'ごみ集計結果'!L17</f>
        <v>1587</v>
      </c>
      <c r="K21" s="93" t="s">
        <v>230</v>
      </c>
      <c r="L21" s="264" t="s">
        <v>317</v>
      </c>
      <c r="M21" s="106">
        <f>'ごみ集計結果'!N17</f>
        <v>0</v>
      </c>
    </row>
    <row r="22" spans="1:13" s="74" customFormat="1" ht="21.75" customHeight="1" thickBot="1">
      <c r="A22" s="83"/>
      <c r="B22" s="101" t="s">
        <v>360</v>
      </c>
      <c r="C22" s="90">
        <f>'ごみ集計結果'!E25+'ごみ集計結果'!F25</f>
        <v>75335</v>
      </c>
      <c r="F22" s="83"/>
      <c r="K22" s="95" t="s">
        <v>387</v>
      </c>
      <c r="L22" s="265" t="s">
        <v>318</v>
      </c>
      <c r="M22" s="82">
        <f>'ごみ集計結果'!O17</f>
        <v>762</v>
      </c>
    </row>
    <row r="23" spans="1:13" s="74" customFormat="1" ht="21.75" customHeight="1" thickBot="1">
      <c r="A23" s="83"/>
      <c r="B23" s="96"/>
      <c r="C23" s="108"/>
      <c r="F23" s="83"/>
      <c r="H23" s="76"/>
      <c r="I23" s="83"/>
      <c r="K23" s="98"/>
      <c r="L23" s="89"/>
      <c r="M23" s="99"/>
    </row>
    <row r="24" spans="1:13" s="74" customFormat="1" ht="21.75" customHeight="1" thickBot="1">
      <c r="A24" s="83"/>
      <c r="B24" s="101" t="s">
        <v>340</v>
      </c>
      <c r="C24" s="90">
        <f>'ごみ集計結果'!Y133</f>
        <v>261</v>
      </c>
      <c r="F24" s="83"/>
      <c r="H24" s="78" t="s">
        <v>348</v>
      </c>
      <c r="I24" s="79"/>
      <c r="K24" s="85" t="s">
        <v>229</v>
      </c>
      <c r="L24" s="102" t="s">
        <v>319</v>
      </c>
      <c r="M24" s="86">
        <f>'ごみ集計結果'!M18</f>
        <v>0</v>
      </c>
    </row>
    <row r="25" spans="1:13" s="74" customFormat="1" ht="21.75" customHeight="1" thickBot="1">
      <c r="A25" s="83"/>
      <c r="B25" s="105"/>
      <c r="C25" s="109"/>
      <c r="F25" s="83"/>
      <c r="H25" s="261" t="s">
        <v>320</v>
      </c>
      <c r="I25" s="82">
        <f>'ごみ集計結果'!L18</f>
        <v>0</v>
      </c>
      <c r="K25" s="93" t="s">
        <v>230</v>
      </c>
      <c r="L25" s="105" t="s">
        <v>321</v>
      </c>
      <c r="M25" s="106">
        <f>'ごみ集計結果'!N18</f>
        <v>0</v>
      </c>
    </row>
    <row r="26" spans="1:13" s="74" customFormat="1" ht="21.75" customHeight="1" thickBot="1">
      <c r="A26" s="83"/>
      <c r="B26" s="266" t="s">
        <v>344</v>
      </c>
      <c r="C26" s="90">
        <f>'ごみ集計結果'!E31</f>
        <v>43350</v>
      </c>
      <c r="F26" s="83"/>
      <c r="K26" s="95" t="s">
        <v>387</v>
      </c>
      <c r="L26" s="107" t="s">
        <v>322</v>
      </c>
      <c r="M26" s="82">
        <f>'ごみ集計結果'!O18</f>
        <v>0</v>
      </c>
    </row>
    <row r="27" spans="1:14" s="74" customFormat="1" ht="21.75" customHeight="1" thickBot="1">
      <c r="A27" s="83"/>
      <c r="F27" s="83"/>
      <c r="N27" s="110"/>
    </row>
    <row r="28" spans="1:14" s="74" customFormat="1" ht="21.75" customHeight="1">
      <c r="A28" s="83"/>
      <c r="B28" s="111"/>
      <c r="C28" s="109"/>
      <c r="F28" s="83"/>
      <c r="H28" s="78" t="s">
        <v>349</v>
      </c>
      <c r="I28" s="79"/>
      <c r="K28" s="85" t="s">
        <v>229</v>
      </c>
      <c r="L28" s="102" t="s">
        <v>323</v>
      </c>
      <c r="M28" s="86">
        <f>'ごみ集計結果'!M19</f>
        <v>0</v>
      </c>
      <c r="N28" s="110"/>
    </row>
    <row r="29" spans="1:14" s="74" customFormat="1" ht="21.75" customHeight="1" thickBot="1">
      <c r="A29" s="83"/>
      <c r="B29" s="111"/>
      <c r="C29" s="109"/>
      <c r="F29" s="83"/>
      <c r="H29" s="261" t="s">
        <v>324</v>
      </c>
      <c r="I29" s="82">
        <f>'ごみ集計結果'!L19</f>
        <v>0</v>
      </c>
      <c r="K29" s="93" t="s">
        <v>230</v>
      </c>
      <c r="L29" s="105" t="s">
        <v>325</v>
      </c>
      <c r="M29" s="94">
        <f>'ごみ集計結果'!N19</f>
        <v>0</v>
      </c>
      <c r="N29" s="110"/>
    </row>
    <row r="30" spans="1:14" s="74" customFormat="1" ht="21.75" customHeight="1" thickBot="1">
      <c r="A30" s="83"/>
      <c r="B30" s="111"/>
      <c r="C30" s="109"/>
      <c r="F30" s="83"/>
      <c r="H30" s="76"/>
      <c r="I30" s="77"/>
      <c r="K30" s="95" t="s">
        <v>387</v>
      </c>
      <c r="L30" s="107" t="s">
        <v>326</v>
      </c>
      <c r="M30" s="82">
        <f>'ごみ集計結果'!O19</f>
        <v>0</v>
      </c>
      <c r="N30" s="110"/>
    </row>
    <row r="31" spans="1:14" s="74" customFormat="1" ht="21.75" customHeight="1" thickBot="1">
      <c r="A31" s="83"/>
      <c r="B31" s="111"/>
      <c r="C31" s="109"/>
      <c r="F31" s="83"/>
      <c r="N31" s="110"/>
    </row>
    <row r="32" spans="1:14" s="74" customFormat="1" ht="21.75" customHeight="1">
      <c r="A32" s="83"/>
      <c r="B32" s="111"/>
      <c r="C32" s="109"/>
      <c r="F32" s="83"/>
      <c r="H32" s="84" t="s">
        <v>350</v>
      </c>
      <c r="I32" s="79"/>
      <c r="K32" s="85" t="s">
        <v>229</v>
      </c>
      <c r="L32" s="262" t="s">
        <v>327</v>
      </c>
      <c r="M32" s="86">
        <f>'ごみ集計結果'!M20</f>
        <v>0</v>
      </c>
      <c r="N32" s="110"/>
    </row>
    <row r="33" spans="1:14" s="74" customFormat="1" ht="21.75" customHeight="1" thickBot="1">
      <c r="A33" s="83"/>
      <c r="B33" s="111"/>
      <c r="C33" s="109"/>
      <c r="F33" s="83"/>
      <c r="H33" s="261" t="s">
        <v>328</v>
      </c>
      <c r="I33" s="82">
        <f>'ごみ集計結果'!L20</f>
        <v>42381</v>
      </c>
      <c r="K33" s="93" t="s">
        <v>230</v>
      </c>
      <c r="L33" s="264" t="s">
        <v>329</v>
      </c>
      <c r="M33" s="94">
        <f>'ごみ集計結果'!N20</f>
        <v>0</v>
      </c>
      <c r="N33" s="110"/>
    </row>
    <row r="34" spans="1:14" s="74" customFormat="1" ht="21.75" customHeight="1" thickBot="1">
      <c r="A34" s="83"/>
      <c r="B34" s="111"/>
      <c r="C34" s="109"/>
      <c r="F34" s="83"/>
      <c r="H34" s="76"/>
      <c r="I34" s="83"/>
      <c r="K34" s="95" t="s">
        <v>387</v>
      </c>
      <c r="L34" s="265" t="s">
        <v>330</v>
      </c>
      <c r="M34" s="82">
        <f>'ごみ集計結果'!O20</f>
        <v>25127</v>
      </c>
      <c r="N34" s="110"/>
    </row>
    <row r="35" spans="1:14" s="74" customFormat="1" ht="21.75" customHeight="1" thickBot="1">
      <c r="A35" s="83"/>
      <c r="C35" s="83"/>
      <c r="F35" s="83"/>
      <c r="H35" s="76"/>
      <c r="I35" s="77"/>
      <c r="K35" s="107"/>
      <c r="L35" s="112"/>
      <c r="M35" s="113"/>
      <c r="N35" s="110"/>
    </row>
    <row r="36" spans="1:15" s="74" customFormat="1" ht="21.75" customHeight="1">
      <c r="A36" s="83"/>
      <c r="F36" s="83"/>
      <c r="H36" s="84" t="s">
        <v>408</v>
      </c>
      <c r="I36" s="79"/>
      <c r="K36" s="114" t="s">
        <v>229</v>
      </c>
      <c r="L36" s="267" t="s">
        <v>331</v>
      </c>
      <c r="M36" s="86">
        <f>'ごみ集計結果'!M22</f>
        <v>0</v>
      </c>
      <c r="N36" s="110"/>
      <c r="O36" s="74" t="s">
        <v>237</v>
      </c>
    </row>
    <row r="37" spans="6:16" s="74" customFormat="1" ht="21.75" customHeight="1" thickBot="1">
      <c r="F37" s="83"/>
      <c r="H37" s="261" t="s">
        <v>332</v>
      </c>
      <c r="I37" s="82">
        <f>'ごみ集計結果'!L22</f>
        <v>1164</v>
      </c>
      <c r="K37" s="95" t="s">
        <v>230</v>
      </c>
      <c r="L37" s="265" t="s">
        <v>333</v>
      </c>
      <c r="M37" s="88">
        <f>'ごみ集計結果'!N22</f>
        <v>415</v>
      </c>
      <c r="O37" s="383">
        <f>'ごみ集計結果'!O24</f>
        <v>98953</v>
      </c>
      <c r="P37" s="383"/>
    </row>
    <row r="38" spans="2:16" s="74" customFormat="1" ht="21.75" customHeight="1" thickBot="1">
      <c r="B38" s="268" t="s">
        <v>238</v>
      </c>
      <c r="C38" s="115">
        <f>'ごみ集計結果'!E6</f>
        <v>2979049</v>
      </c>
      <c r="F38" s="83"/>
      <c r="H38" s="76"/>
      <c r="I38" s="77"/>
      <c r="L38" s="77"/>
      <c r="M38" s="77"/>
      <c r="O38" s="384"/>
      <c r="P38" s="384"/>
    </row>
    <row r="39" spans="2:16" s="74" customFormat="1" ht="21.75" customHeight="1">
      <c r="B39" s="269" t="s">
        <v>239</v>
      </c>
      <c r="C39" s="116">
        <f>'ごみ集計結果'!E7</f>
        <v>1209</v>
      </c>
      <c r="E39" s="84" t="s">
        <v>378</v>
      </c>
      <c r="F39" s="79"/>
      <c r="H39" s="76"/>
      <c r="I39" s="77"/>
      <c r="L39" s="77"/>
      <c r="M39" s="77"/>
      <c r="O39" s="84" t="s">
        <v>240</v>
      </c>
      <c r="P39" s="79"/>
    </row>
    <row r="40" spans="2:16" s="74" customFormat="1" ht="21.75" customHeight="1" thickBot="1">
      <c r="B40" s="168" t="s">
        <v>338</v>
      </c>
      <c r="C40" s="117">
        <f>'ごみ集計結果'!E8</f>
        <v>2980258</v>
      </c>
      <c r="E40" s="261" t="s">
        <v>241</v>
      </c>
      <c r="F40" s="82">
        <f>'ごみ集計結果'!L25</f>
        <v>44363</v>
      </c>
      <c r="H40" s="76"/>
      <c r="I40" s="77"/>
      <c r="L40" s="77"/>
      <c r="M40" s="77"/>
      <c r="O40" s="81"/>
      <c r="P40" s="82">
        <f>'ごみ集計結果'!O27</f>
        <v>143316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2012-03-14T05:17:30Z</cp:lastPrinted>
  <dcterms:created xsi:type="dcterms:W3CDTF">2008-01-06T09:11:49Z</dcterms:created>
  <dcterms:modified xsi:type="dcterms:W3CDTF">2012-03-30T02:52:52Z</dcterms:modified>
  <cp:category/>
  <cp:version/>
  <cp:contentType/>
  <cp:contentStatus/>
</cp:coreProperties>
</file>