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'ごみ処理概要'!$2:$42</definedName>
    <definedName name="_xlnm.Print_Area" localSheetId="3">'ごみ処理量内訳'!$2:$42</definedName>
    <definedName name="_xlnm.Print_Area" localSheetId="1">'ごみ搬入量内訳'!$2:$42</definedName>
    <definedName name="_xlnm.Print_Area" localSheetId="6">'災害廃棄物搬入量'!$2:$42</definedName>
    <definedName name="_xlnm.Print_Area" localSheetId="2">'施設区分別搬入量内訳'!$2:$42</definedName>
    <definedName name="_xlnm.Print_Area" localSheetId="5">'施設資源化量内訳'!$2:$42</definedName>
    <definedName name="_xlnm.Print_Area" localSheetId="4">'資源化量内訳'!$2:$42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<sst xmlns="http://schemas.openxmlformats.org/spreadsheetml/2006/main" count="5137" uniqueCount="708">
  <si>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</si>
  <si>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</si>
  <si>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</si>
  <si>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</si>
  <si>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</si>
  <si>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</si>
  <si>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</si>
  <si>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</si>
  <si>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</si>
  <si>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</si>
  <si>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</si>
  <si>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</si>
  <si>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</si>
  <si>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</si>
  <si>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</si>
  <si>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</si>
  <si>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</si>
  <si>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</si>
  <si>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</si>
  <si>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</si>
  <si>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</si>
  <si>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</si>
  <si>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</si>
  <si>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</si>
  <si>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</si>
  <si>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</si>
  <si>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</si>
  <si>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</si>
  <si>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</si>
  <si>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</si>
  <si>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</si>
  <si>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</si>
  <si>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</si>
  <si>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</si>
  <si>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</si>
  <si>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</si>
  <si>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</si>
  <si>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</si>
  <si>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</si>
  <si>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</si>
  <si>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</si>
  <si>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</si>
  <si>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</si>
  <si>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</si>
  <si>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</si>
  <si>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</si>
  <si>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</si>
  <si>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</si>
  <si>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</si>
  <si>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</si>
  <si>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</si>
  <si>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</si>
  <si>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</si>
  <si>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</si>
  <si>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</si>
  <si>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</si>
  <si>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</si>
  <si>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</si>
  <si>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</si>
  <si>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</si>
  <si>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</si>
  <si>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</si>
  <si>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</si>
  <si>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</si>
  <si>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</si>
  <si>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</si>
  <si>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</si>
  <si>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</si>
  <si>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</si>
  <si>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</si>
  <si>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</si>
  <si>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</si>
  <si>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</si>
  <si>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</si>
  <si>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</si>
  <si>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</si>
  <si>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</si>
  <si>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</si>
  <si>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</si>
  <si>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</si>
  <si>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</si>
  <si>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</si>
  <si>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</si>
  <si>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</si>
  <si>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</si>
  <si>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</si>
  <si>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</si>
  <si>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</si>
  <si>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</si>
  <si>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</si>
  <si>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</si>
  <si>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</si>
  <si>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</si>
  <si>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</si>
  <si>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</si>
  <si>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</si>
  <si>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</si>
  <si>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</si>
  <si>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</si>
  <si>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</si>
  <si>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</si>
  <si>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</si>
  <si>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</si>
  <si>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</si>
  <si>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</si>
  <si>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</si>
  <si>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</si>
  <si>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</si>
  <si>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</si>
  <si>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</si>
  <si>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</si>
  <si>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</si>
  <si>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</si>
  <si>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</si>
  <si>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</si>
  <si>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</si>
  <si>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</si>
  <si>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</si>
  <si>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</si>
  <si>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</si>
  <si>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</si>
  <si>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</si>
  <si>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</si>
  <si>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</si>
  <si>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</si>
  <si>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</si>
  <si>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</si>
  <si>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</si>
  <si>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</si>
  <si>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</si>
  <si>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</si>
  <si>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</si>
  <si>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</si>
  <si>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</si>
  <si>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</si>
  <si>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</si>
  <si>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</si>
  <si>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</si>
  <si>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</si>
  <si>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</si>
  <si>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</si>
  <si>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</si>
  <si>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</si>
  <si>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</si>
  <si>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</si>
  <si>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</si>
  <si>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</si>
  <si>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</si>
  <si>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</si>
  <si>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</si>
  <si>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</si>
  <si>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</si>
  <si>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</si>
  <si>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</si>
  <si>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</si>
  <si>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</si>
  <si>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</si>
  <si>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</si>
  <si>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</si>
  <si>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</si>
  <si>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</si>
  <si>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</si>
  <si>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</si>
  <si>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</si>
  <si>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</si>
  <si>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</si>
  <si>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</si>
  <si>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</si>
  <si>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</si>
  <si>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</si>
  <si>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</si>
  <si>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</si>
  <si>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</si>
  <si>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</si>
  <si>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</si>
  <si>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</si>
  <si>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</si>
  <si>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</si>
  <si>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</si>
  <si>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</si>
  <si>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</si>
  <si>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</si>
  <si>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</si>
  <si>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</si>
  <si>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</si>
  <si>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</si>
  <si>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</si>
  <si>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</si>
  <si>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静岡県</t>
  </si>
  <si>
    <t>22000</t>
  </si>
  <si>
    <t>22000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</si>
  <si>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</si>
  <si>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</si>
  <si>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</si>
  <si>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</si>
  <si>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</si>
  <si>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</si>
  <si>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</si>
  <si>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</si>
  <si>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</si>
  <si>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</si>
  <si>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</si>
  <si>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</si>
  <si>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</si>
  <si>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</si>
  <si>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</si>
  <si>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</si>
  <si>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</si>
  <si>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</si>
  <si>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</si>
  <si>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</si>
  <si>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</si>
  <si>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</si>
  <si>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</si>
  <si>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</si>
  <si>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</si>
  <si>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</si>
  <si>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</si>
  <si>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</si>
  <si>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</si>
  <si>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</si>
  <si>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</si>
  <si>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</si>
  <si>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</si>
  <si>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</si>
  <si>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</si>
  <si>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</si>
  <si>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</si>
  <si>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</si>
  <si>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</si>
  <si>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</si>
  <si>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</si>
  <si>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</si>
  <si>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</si>
  <si>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</si>
  <si>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</si>
  <si>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</si>
  <si>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</si>
  <si>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</si>
  <si>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</si>
  <si>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</si>
  <si>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</si>
  <si>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</si>
  <si>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</si>
  <si>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</si>
  <si>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</si>
  <si>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</si>
  <si>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</si>
  <si>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</si>
  <si>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</si>
  <si>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</si>
  <si>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</si>
  <si>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</si>
  <si>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</si>
  <si>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</si>
  <si>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</si>
  <si>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</si>
  <si>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</si>
  <si>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</si>
  <si>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</si>
  <si>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</si>
  <si>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</si>
  <si>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</si>
  <si>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</si>
  <si>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</si>
  <si>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</si>
  <si>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</si>
  <si>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</si>
  <si>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</si>
  <si>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</si>
  <si>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</si>
  <si>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</si>
  <si>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</si>
  <si>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</si>
  <si>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</si>
  <si>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</si>
  <si>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</si>
  <si>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</si>
  <si>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</si>
  <si>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</si>
  <si>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</si>
  <si>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</si>
  <si>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</si>
  <si>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</si>
  <si>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</si>
  <si>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</si>
  <si>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</si>
  <si>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</si>
  <si>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</si>
  <si>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</si>
  <si>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</si>
  <si>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</si>
  <si>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</si>
  <si>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</si>
  <si>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</si>
  <si>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</si>
  <si>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</si>
  <si>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</si>
  <si>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</si>
  <si>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</si>
  <si>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</si>
  <si>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</si>
  <si>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</si>
  <si>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</si>
  <si>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</si>
  <si>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</si>
  <si>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</si>
  <si>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</si>
  <si>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</si>
  <si>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</si>
  <si>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</si>
  <si>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</si>
  <si>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</si>
  <si>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</si>
  <si>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</si>
  <si>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</si>
  <si>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</si>
  <si>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</si>
  <si>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</si>
  <si>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</si>
  <si>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その他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</si>
  <si>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</si>
  <si>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</si>
  <si>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</si>
  <si>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</si>
  <si>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</si>
  <si>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</si>
  <si>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</si>
  <si>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</si>
  <si>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</si>
  <si>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</si>
  <si>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</si>
  <si>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</si>
  <si>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</si>
  <si>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</si>
  <si>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</si>
  <si>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</si>
  <si>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</si>
  <si>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</si>
  <si>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</si>
  <si>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</si>
  <si>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</si>
  <si>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</si>
  <si>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</si>
  <si>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</si>
  <si>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</si>
  <si>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</si>
  <si>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</si>
  <si>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</si>
  <si>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</si>
  <si>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</si>
  <si>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</si>
  <si>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</si>
  <si>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</si>
  <si>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</si>
  <si>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</si>
  <si>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</si>
  <si>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</si>
  <si>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</si>
  <si>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</si>
  <si>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</si>
  <si>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</si>
  <si>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</si>
  <si>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</si>
  <si>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</si>
  <si>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</si>
  <si>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</si>
  <si>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</si>
  <si>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</si>
  <si>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</si>
  <si>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</si>
  <si>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</si>
  <si>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</si>
  <si>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</si>
  <si>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</si>
  <si>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</si>
  <si>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</si>
  <si>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静岡県</t>
  </si>
  <si>
    <t>22000</t>
  </si>
  <si>
    <t>22100</t>
  </si>
  <si>
    <t>静岡市</t>
  </si>
  <si>
    <t>-</t>
  </si>
  <si>
    <t>有る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</si>
  <si>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</si>
  <si>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</si>
  <si>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</si>
  <si>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</si>
  <si>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</si>
  <si>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</si>
  <si>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</si>
  <si>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</si>
  <si>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</si>
  <si>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</si>
  <si>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</si>
  <si>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</si>
  <si>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</si>
  <si>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</si>
  <si>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</si>
  <si>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</si>
  <si>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無い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</si>
  <si>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</si>
  <si>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</si>
  <si>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</si>
  <si>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</si>
  <si>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</si>
  <si>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</si>
  <si>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</si>
  <si>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</si>
  <si>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</si>
  <si>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</si>
  <si>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</si>
  <si>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</si>
  <si>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</si>
  <si>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</si>
  <si>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</si>
  <si>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</si>
  <si>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</si>
  <si>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</si>
  <si>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</si>
  <si>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</si>
  <si>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</si>
  <si>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</si>
  <si>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</si>
  <si>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</si>
  <si>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</si>
  <si>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</si>
  <si>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</si>
  <si>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</si>
  <si>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</si>
  <si>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</si>
  <si>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</si>
  <si>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</si>
  <si>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</si>
  <si>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</si>
  <si>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</si>
  <si>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</si>
  <si>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</si>
  <si>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</si>
  <si>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</si>
  <si>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</si>
  <si>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</si>
  <si>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</si>
  <si>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</si>
  <si>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</si>
  <si>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</si>
  <si>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</si>
  <si>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</si>
  <si>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</si>
  <si>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</si>
  <si>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</si>
  <si>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</si>
  <si>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</si>
  <si>
    <t>中間処理後の再生利用量の状況（平成21年度実績）</t>
  </si>
  <si>
    <t>都道府県名</t>
  </si>
  <si>
    <t>地方公共団体コード</t>
  </si>
  <si>
    <t>市区町村名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</si>
  <si>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</si>
  <si>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</si>
  <si>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</si>
  <si>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</si>
  <si>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</si>
  <si>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</si>
  <si>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</si>
  <si>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</si>
  <si>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</si>
  <si>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</si>
  <si>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</si>
  <si>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</si>
  <si>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</si>
  <si>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</si>
  <si>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</si>
  <si>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</si>
  <si>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</si>
  <si>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</si>
  <si>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</si>
  <si>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</si>
  <si>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</si>
  <si>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</si>
  <si>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</si>
  <si>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</si>
  <si>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</si>
  <si>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</si>
  <si>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</si>
  <si>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プラスチック類(07,08を除く)</t>
  </si>
  <si>
    <t>-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</si>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</sst>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SUM(D8:D42)</f>
        <v>3777633</v>
      </c>
      <c r="E7" s="231">
        <f>SUM(E8:E42)</f>
        <v>3777633</v>
      </c>
      <c r="F7" s="231">
        <f>SUM(F8:F42)</f>
        <v>0</v>
      </c>
      <c r="G7" s="231">
        <f>SUM(G8:G42)</f>
        <v>95372</v>
      </c>
      <c r="H7" s="231">
        <f>SUM(H8:H42)</f>
        <v>1162524</v>
      </c>
      <c r="I7" s="231">
        <f>SUM(I8:I42)</f>
        <v>147401</v>
      </c>
      <c r="J7" s="231">
        <f>SUM(J8:J42)</f>
        <v>85222</v>
      </c>
      <c r="K7" s="231">
        <f>SUM(K8:K42)</f>
        <v>1395147</v>
      </c>
      <c r="L7" s="231">
        <f>IF(D7&lt;&gt;0,K7/D7/365*1000000,"-")</f>
        <v>1011.8295101576053</v>
      </c>
      <c r="M7" s="231">
        <f>IF(D7&lt;&gt;0,('ごみ搬入量内訳'!BR7+'ごみ処理概要'!J7)/'ごみ処理概要'!D7/365*1000000,"-")</f>
        <v>742.7083181597562</v>
      </c>
      <c r="N7" s="231">
        <f>IF(D7&lt;&gt;0,'ごみ搬入量内訳'!CM7/'ごみ処理概要'!D7/365*1000000,"-")</f>
        <v>269.12119199784917</v>
      </c>
      <c r="O7" s="231">
        <f>SUM(O8:O42)</f>
        <v>0</v>
      </c>
      <c r="P7" s="231">
        <f>SUM(P8:P42)</f>
        <v>1052181</v>
      </c>
      <c r="Q7" s="231">
        <f>SUM(Q8:Q42)</f>
        <v>17166</v>
      </c>
      <c r="R7" s="231">
        <f>SUM(R8:R42)</f>
        <v>157613</v>
      </c>
      <c r="S7" s="231">
        <f>SUM(S8:S42)</f>
        <v>58167</v>
      </c>
      <c r="T7" s="231">
        <f>SUM(T8:T42)</f>
        <v>66990</v>
      </c>
      <c r="U7" s="231">
        <f>SUM(U8:U42)</f>
        <v>285</v>
      </c>
      <c r="V7" s="231">
        <f>SUM(V8:V42)</f>
        <v>0</v>
      </c>
      <c r="W7" s="231">
        <f>SUM(W8:W42)</f>
        <v>0</v>
      </c>
      <c r="X7" s="231">
        <f>SUM(X8:X42)</f>
        <v>29511</v>
      </c>
      <c r="Y7" s="231">
        <f>SUM(Y8:Y42)</f>
        <v>2660</v>
      </c>
      <c r="Z7" s="231">
        <f>SUM(Z8:Z42)</f>
        <v>82965</v>
      </c>
      <c r="AA7" s="231">
        <f>SUM(AA8:AA42)</f>
        <v>1309925</v>
      </c>
      <c r="AB7" s="236">
        <f>IF(AA7&lt;&gt;0,(Z7+P7+R7)/AA7*100,"-")</f>
        <v>98.68954329446342</v>
      </c>
      <c r="AC7" s="231">
        <f>SUM(AC8:AC42)</f>
        <v>36317</v>
      </c>
      <c r="AD7" s="231">
        <f>SUM(AD8:AD42)</f>
        <v>14915</v>
      </c>
      <c r="AE7" s="231">
        <f>SUM(AE8:AE42)</f>
        <v>168</v>
      </c>
      <c r="AF7" s="231">
        <f>SUM(AF8:AF42)</f>
        <v>0</v>
      </c>
      <c r="AG7" s="231">
        <f>SUM(AG8:AG42)</f>
        <v>0</v>
      </c>
      <c r="AH7" s="231">
        <f>SUM(AH8:AH42)</f>
        <v>17826</v>
      </c>
      <c r="AI7" s="231">
        <f>SUM(AI8:AI42)</f>
        <v>64046</v>
      </c>
      <c r="AJ7" s="231">
        <f>SUM(AJ8:AJ42)</f>
        <v>133272</v>
      </c>
      <c r="AK7" s="236">
        <f>IF((AA7+J7)&lt;&gt;0,(Z7+AJ7+J7)/(AA7+J7)*100,"-")</f>
        <v>21.60768721862284</v>
      </c>
      <c r="AL7" s="236">
        <f>IF((AA7+J7)&lt;&gt;0,('資源化量内訳'!D7-'資源化量内訳'!R7-'資源化量内訳'!T7-'資源化量内訳'!V7-'資源化量内訳'!U7)/(AA7+J7)*100,"-")</f>
        <v>19.74014207821828</v>
      </c>
      <c r="AM7" s="231">
        <f>SUM(AM8:AM42)</f>
        <v>17166</v>
      </c>
      <c r="AN7" s="231">
        <f>SUM(AN8:AN42)</f>
        <v>82152</v>
      </c>
      <c r="AO7" s="231">
        <f>SUM(AO8:AO42)</f>
        <v>14126</v>
      </c>
      <c r="AP7" s="231">
        <f>SUM(AP8:AP42)</f>
        <v>113444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718779</v>
      </c>
      <c r="E8" s="232">
        <v>718779</v>
      </c>
      <c r="F8" s="232">
        <v>0</v>
      </c>
      <c r="G8" s="232">
        <v>8552</v>
      </c>
      <c r="H8" s="232">
        <f>SUM('ごみ搬入量内訳'!E8,+'ごみ搬入量内訳'!AD8)</f>
        <v>229708</v>
      </c>
      <c r="I8" s="232">
        <f>'ごみ搬入量内訳'!BC8</f>
        <v>44952</v>
      </c>
      <c r="J8" s="232">
        <f>'資源化量内訳'!BO8</f>
        <v>22159</v>
      </c>
      <c r="K8" s="232">
        <f>SUM(H8:J8)</f>
        <v>296819</v>
      </c>
      <c r="L8" s="232">
        <f>IF(D8&lt;&gt;0,K8/D8/365*1000000,"-")</f>
        <v>1131.3668592516299</v>
      </c>
      <c r="M8" s="232">
        <f>IF(D8&lt;&gt;0,('ごみ搬入量内訳'!BR8+'ごみ処理概要'!J8)/'ごみ処理概要'!D8/365*1000000,"-")</f>
        <v>847.7161240731929</v>
      </c>
      <c r="N8" s="232">
        <f>IF(D8&lt;&gt;0,'ごみ搬入量内訳'!CM8/'ごみ処理概要'!D8/365*1000000,"-")</f>
        <v>283.65073517843723</v>
      </c>
      <c r="O8" s="233">
        <f>'ごみ搬入量内訳'!DH8</f>
        <v>0</v>
      </c>
      <c r="P8" s="233">
        <f>'ごみ処理量内訳'!E8</f>
        <v>235273</v>
      </c>
      <c r="Q8" s="233">
        <f>'ごみ処理量内訳'!N8</f>
        <v>3520</v>
      </c>
      <c r="R8" s="232">
        <f>SUM(S8:Y8)</f>
        <v>22976</v>
      </c>
      <c r="S8" s="233">
        <f>'ごみ処理量内訳'!G8</f>
        <v>22184</v>
      </c>
      <c r="T8" s="233">
        <f>'ごみ処理量内訳'!L8</f>
        <v>792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12891</v>
      </c>
      <c r="AA8" s="232">
        <f>SUM(P8,Q8,R8,Z8)</f>
        <v>274660</v>
      </c>
      <c r="AB8" s="237">
        <f>IF(AA8&lt;&gt;0,(Z8+P8+R8)/AA8*100,"-")</f>
        <v>98.71841549552174</v>
      </c>
      <c r="AC8" s="232">
        <f>'施設資源化量内訳'!Y8</f>
        <v>7771</v>
      </c>
      <c r="AD8" s="232">
        <f>'施設資源化量内訳'!AT8</f>
        <v>4133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792</v>
      </c>
      <c r="AJ8" s="232">
        <f>SUM(AC8:AI8)</f>
        <v>12696</v>
      </c>
      <c r="AK8" s="237">
        <f>IF((AA8+J8)&lt;&gt;0,(Z8+AJ8+J8)/(AA8+J8)*100,"-")</f>
        <v>16.085897466132558</v>
      </c>
      <c r="AL8" s="237">
        <f>IF((AA8+J8)&lt;&gt;0,('資源化量内訳'!D8-'資源化量内訳'!R8-'資源化量内訳'!T8-'資源化量内訳'!V8-'資源化量内訳'!U8)/(AA8+J8)*100,"-")</f>
        <v>16.085897466132558</v>
      </c>
      <c r="AM8" s="232">
        <f>'ごみ処理量内訳'!AA8</f>
        <v>3520</v>
      </c>
      <c r="AN8" s="232">
        <f>'ごみ処理量内訳'!AB8</f>
        <v>19557</v>
      </c>
      <c r="AO8" s="232">
        <f>'ごみ処理量内訳'!AC8</f>
        <v>0</v>
      </c>
      <c r="AP8" s="232">
        <f>SUM(AM8:AO8)</f>
        <v>23077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793505</v>
      </c>
      <c r="E9" s="232">
        <v>793505</v>
      </c>
      <c r="F9" s="232">
        <v>0</v>
      </c>
      <c r="G9" s="232">
        <v>30518</v>
      </c>
      <c r="H9" s="232">
        <f>SUM('ごみ搬入量内訳'!E9,+'ごみ搬入量内訳'!AD9)</f>
        <v>266572</v>
      </c>
      <c r="I9" s="232">
        <f>'ごみ搬入量内訳'!BC9</f>
        <v>7226</v>
      </c>
      <c r="J9" s="232">
        <f>'資源化量内訳'!BO9</f>
        <v>22617</v>
      </c>
      <c r="K9" s="232">
        <f>SUM(H9:J9)</f>
        <v>296415</v>
      </c>
      <c r="L9" s="232">
        <f>IF(D9&lt;&gt;0,K9/D9/365*1000000,"-")</f>
        <v>1023.4288257931065</v>
      </c>
      <c r="M9" s="232">
        <f>IF(D9&lt;&gt;0,('ごみ搬入量内訳'!BR9+'ごみ処理概要'!J9)/'ごみ処理概要'!D9/365*1000000,"-")</f>
        <v>676.9238577619859</v>
      </c>
      <c r="N9" s="232">
        <f>IF(D9&lt;&gt;0,'ごみ搬入量内訳'!CM9/'ごみ処理概要'!D9/365*1000000,"-")</f>
        <v>346.5049680311205</v>
      </c>
      <c r="O9" s="233">
        <f>'ごみ搬入量内訳'!DH9</f>
        <v>0</v>
      </c>
      <c r="P9" s="233">
        <f>'ごみ処理量内訳'!E9</f>
        <v>230515</v>
      </c>
      <c r="Q9" s="233">
        <f>'ごみ処理量内訳'!N9</f>
        <v>1931</v>
      </c>
      <c r="R9" s="232">
        <f>SUM(S9:Y9)</f>
        <v>30919</v>
      </c>
      <c r="S9" s="233">
        <f>'ごみ処理量内訳'!G9</f>
        <v>14662</v>
      </c>
      <c r="T9" s="233">
        <f>'ごみ処理量内訳'!L9</f>
        <v>16257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10433</v>
      </c>
      <c r="AA9" s="232">
        <f>SUM(P9,Q9,R9,Z9)</f>
        <v>273798</v>
      </c>
      <c r="AB9" s="237">
        <f>IF(AA9&lt;&gt;0,(Z9+P9+R9)/AA9*100,"-")</f>
        <v>99.29473553495643</v>
      </c>
      <c r="AC9" s="232">
        <f>'施設資源化量内訳'!Y9</f>
        <v>12149</v>
      </c>
      <c r="AD9" s="232">
        <f>'施設資源化量内訳'!AT9</f>
        <v>1987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16257</v>
      </c>
      <c r="AJ9" s="232">
        <f>SUM(AC9:AI9)</f>
        <v>30393</v>
      </c>
      <c r="AK9" s="237">
        <f>IF((AA9+J9)&lt;&gt;0,(Z9+AJ9+J9)/(AA9+J9)*100,"-")</f>
        <v>21.403437747752307</v>
      </c>
      <c r="AL9" s="237">
        <f>IF((AA9+J9)&lt;&gt;0,('資源化量内訳'!D9-'資源化量内訳'!R9-'資源化量内訳'!T9-'資源化量内訳'!V9-'資源化量内訳'!U9)/(AA9+J9)*100,"-")</f>
        <v>21.340350522072093</v>
      </c>
      <c r="AM9" s="232">
        <f>'ごみ処理量内訳'!AA9</f>
        <v>1931</v>
      </c>
      <c r="AN9" s="232">
        <f>'ごみ処理量内訳'!AB9</f>
        <v>14155</v>
      </c>
      <c r="AO9" s="232">
        <f>'ごみ処理量内訳'!AC9</f>
        <v>6477</v>
      </c>
      <c r="AP9" s="232">
        <f>SUM(AM9:AO9)</f>
        <v>22563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208566</v>
      </c>
      <c r="E10" s="232">
        <v>208566</v>
      </c>
      <c r="F10" s="232">
        <v>0</v>
      </c>
      <c r="G10" s="232">
        <v>4077</v>
      </c>
      <c r="H10" s="232">
        <f>SUM('ごみ搬入量内訳'!E10,+'ごみ搬入量内訳'!AD10)</f>
        <v>65921</v>
      </c>
      <c r="I10" s="232">
        <f>'ごみ搬入量内訳'!BC10</f>
        <v>2433</v>
      </c>
      <c r="J10" s="232">
        <f>'資源化量内訳'!BO10</f>
        <v>2944</v>
      </c>
      <c r="K10" s="232">
        <f>SUM(H10:J10)</f>
        <v>71298</v>
      </c>
      <c r="L10" s="232">
        <f>IF(D10&lt;&gt;0,K10/D10/365*1000000,"-")</f>
        <v>936.571571115953</v>
      </c>
      <c r="M10" s="232">
        <f>IF(D10&lt;&gt;0,('ごみ搬入量内訳'!BR10+'ごみ処理概要'!J10)/'ごみ処理概要'!D10/365*1000000,"-")</f>
        <v>666.6658785057888</v>
      </c>
      <c r="N10" s="232">
        <f>IF(D10&lt;&gt;0,'ごみ搬入量内訳'!CM10/'ごみ処理概要'!D10/365*1000000,"-")</f>
        <v>269.9056926101642</v>
      </c>
      <c r="O10" s="233">
        <f>'ごみ搬入量内訳'!DH10</f>
        <v>0</v>
      </c>
      <c r="P10" s="233">
        <f>'ごみ処理量内訳'!E10</f>
        <v>54405</v>
      </c>
      <c r="Q10" s="233">
        <f>'ごみ処理量内訳'!N10</f>
        <v>263</v>
      </c>
      <c r="R10" s="232">
        <f>SUM(S10:Y10)</f>
        <v>5549</v>
      </c>
      <c r="S10" s="233">
        <f>'ごみ処理量内訳'!G10</f>
        <v>73</v>
      </c>
      <c r="T10" s="233">
        <f>'ごみ処理量内訳'!L10</f>
        <v>4190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1286</v>
      </c>
      <c r="Z10" s="232">
        <f>'資源化量内訳'!Y10</f>
        <v>8137</v>
      </c>
      <c r="AA10" s="232">
        <f>SUM(P10,Q10,R10,Z10)</f>
        <v>68354</v>
      </c>
      <c r="AB10" s="237">
        <f>IF(AA10&lt;&gt;0,(Z10+P10+R10)/AA10*100,"-")</f>
        <v>99.61523831816719</v>
      </c>
      <c r="AC10" s="232">
        <f>'施設資源化量内訳'!Y10</f>
        <v>4969</v>
      </c>
      <c r="AD10" s="232">
        <f>'施設資源化量内訳'!AT10</f>
        <v>73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3758</v>
      </c>
      <c r="AJ10" s="232">
        <f>SUM(AC10:AI10)</f>
        <v>8800</v>
      </c>
      <c r="AK10" s="237">
        <f>IF((AA10+J10)&lt;&gt;0,(Z10+AJ10+J10)/(AA10+J10)*100,"-")</f>
        <v>27.88437263317344</v>
      </c>
      <c r="AL10" s="237">
        <f>IF((AA10+J10)&lt;&gt;0,('資源化量内訳'!D10-'資源化量内訳'!R10-'資源化量内訳'!T10-'資源化量内訳'!V10-'資源化量内訳'!U10)/(AA10+J10)*100,"-")</f>
        <v>27.88437263317344</v>
      </c>
      <c r="AM10" s="232">
        <f>'ごみ処理量内訳'!AA10</f>
        <v>263</v>
      </c>
      <c r="AN10" s="232">
        <f>'ごみ処理量内訳'!AB10</f>
        <v>1563</v>
      </c>
      <c r="AO10" s="232">
        <f>'ごみ処理量内訳'!AC10</f>
        <v>901</v>
      </c>
      <c r="AP10" s="232">
        <f>SUM(AM10:AO10)</f>
        <v>2727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40427</v>
      </c>
      <c r="E11" s="232">
        <v>40427</v>
      </c>
      <c r="F11" s="232">
        <v>0</v>
      </c>
      <c r="G11" s="232">
        <v>366</v>
      </c>
      <c r="H11" s="232">
        <f>SUM('ごみ搬入量内訳'!E11,+'ごみ搬入量内訳'!AD11)</f>
        <v>23091</v>
      </c>
      <c r="I11" s="232">
        <f>'ごみ搬入量内訳'!BC11</f>
        <v>3715</v>
      </c>
      <c r="J11" s="232">
        <f>'資源化量内訳'!BO11</f>
        <v>661</v>
      </c>
      <c r="K11" s="232">
        <f>SUM(H11:J11)</f>
        <v>27467</v>
      </c>
      <c r="L11" s="232">
        <f>IF(D11&lt;&gt;0,K11/D11/365*1000000,"-")</f>
        <v>1861.4305982269411</v>
      </c>
      <c r="M11" s="232">
        <f>IF(D11&lt;&gt;0,('ごみ搬入量内訳'!BR11+'ごみ処理概要'!J11)/'ごみ処理概要'!D11/365*1000000,"-")</f>
        <v>1225.4796485869506</v>
      </c>
      <c r="N11" s="232">
        <f>IF(D11&lt;&gt;0,'ごみ搬入量内訳'!CM11/'ごみ処理概要'!D11/365*1000000,"-")</f>
        <v>635.9509496399904</v>
      </c>
      <c r="O11" s="233">
        <f>'ごみ搬入量内訳'!DH11</f>
        <v>0</v>
      </c>
      <c r="P11" s="233">
        <f>'ごみ処理量内訳'!E11</f>
        <v>22919</v>
      </c>
      <c r="Q11" s="233">
        <f>'ごみ処理量内訳'!N11</f>
        <v>312</v>
      </c>
      <c r="R11" s="232">
        <f>SUM(S11:Y11)</f>
        <v>683</v>
      </c>
      <c r="S11" s="233">
        <f>'ごみ処理量内訳'!G11</f>
        <v>411</v>
      </c>
      <c r="T11" s="233">
        <f>'ごみ処理量内訳'!L11</f>
        <v>272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2892</v>
      </c>
      <c r="AA11" s="232">
        <f>SUM(P11,Q11,R11,Z11)</f>
        <v>26806</v>
      </c>
      <c r="AB11" s="237">
        <f>IF(AA11&lt;&gt;0,(Z11+P11+R11)/AA11*100,"-")</f>
        <v>98.8360814742968</v>
      </c>
      <c r="AC11" s="232">
        <f>'施設資源化量内訳'!Y11</f>
        <v>1365</v>
      </c>
      <c r="AD11" s="232">
        <f>'施設資源化量内訳'!AT11</f>
        <v>149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225</v>
      </c>
      <c r="AJ11" s="232">
        <f>SUM(AC11:AI11)</f>
        <v>1739</v>
      </c>
      <c r="AK11" s="237">
        <f>IF((AA11+J11)&lt;&gt;0,(Z11+AJ11+J11)/(AA11+J11)*100,"-")</f>
        <v>19.266756471402047</v>
      </c>
      <c r="AL11" s="237">
        <f>IF((AA11+J11)&lt;&gt;0,('資源化量内訳'!D11-'資源化量内訳'!R11-'資源化量内訳'!T11-'資源化量内訳'!V11-'資源化量内訳'!U11)/(AA11+J11)*100,"-")</f>
        <v>14.297156587905487</v>
      </c>
      <c r="AM11" s="232">
        <f>'ごみ処理量内訳'!AA11</f>
        <v>312</v>
      </c>
      <c r="AN11" s="232">
        <f>'ごみ処理量内訳'!AB11</f>
        <v>1060</v>
      </c>
      <c r="AO11" s="232">
        <f>'ごみ処理量内訳'!AC11</f>
        <v>82</v>
      </c>
      <c r="AP11" s="232">
        <f>SUM(AM11:AO11)</f>
        <v>1454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112157</v>
      </c>
      <c r="E12" s="234">
        <v>112157</v>
      </c>
      <c r="F12" s="234">
        <v>0</v>
      </c>
      <c r="G12" s="234">
        <v>1388</v>
      </c>
      <c r="H12" s="234">
        <f>SUM('ごみ搬入量内訳'!E12,+'ごみ搬入量内訳'!AD12)</f>
        <v>41193</v>
      </c>
      <c r="I12" s="234">
        <f>'ごみ搬入量内訳'!BC12</f>
        <v>2857</v>
      </c>
      <c r="J12" s="234">
        <f>'資源化量内訳'!BO12</f>
        <v>2698</v>
      </c>
      <c r="K12" s="234">
        <f>SUM(H12:J12)</f>
        <v>46748</v>
      </c>
      <c r="L12" s="234">
        <f>IF(D12&lt;&gt;0,K12/D12/365*1000000,"-")</f>
        <v>1141.941317338794</v>
      </c>
      <c r="M12" s="234">
        <f>IF(D12&lt;&gt;0,('ごみ搬入量内訳'!BR12+'ごみ処理概要'!J12)/'ごみ処理概要'!D12/365*1000000,"-")</f>
        <v>891.8760040505842</v>
      </c>
      <c r="N12" s="234">
        <f>IF(D12&lt;&gt;0,'ごみ搬入量内訳'!CM12/'ごみ処理概要'!D12/365*1000000,"-")</f>
        <v>250.0653132882099</v>
      </c>
      <c r="O12" s="234">
        <f>'ごみ搬入量内訳'!DH12</f>
        <v>0</v>
      </c>
      <c r="P12" s="234">
        <f>'ごみ処理量内訳'!E12</f>
        <v>37862</v>
      </c>
      <c r="Q12" s="234">
        <f>'ごみ処理量内訳'!N12</f>
        <v>0</v>
      </c>
      <c r="R12" s="234">
        <f>SUM(S12:Y12)</f>
        <v>2174</v>
      </c>
      <c r="S12" s="234">
        <f>'ごみ処理量内訳'!G12</f>
        <v>2174</v>
      </c>
      <c r="T12" s="234">
        <f>'ごみ処理量内訳'!L12</f>
        <v>0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4014</v>
      </c>
      <c r="AA12" s="234">
        <f>SUM(P12,Q12,R12,Z12)</f>
        <v>44050</v>
      </c>
      <c r="AB12" s="238">
        <f>IF(AA12&lt;&gt;0,(Z12+P12+R12)/AA12*100,"-")</f>
        <v>100</v>
      </c>
      <c r="AC12" s="234">
        <f>'施設資源化量内訳'!Y12</f>
        <v>107</v>
      </c>
      <c r="AD12" s="234">
        <f>'施設資源化量内訳'!AT12</f>
        <v>1058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0</v>
      </c>
      <c r="AJ12" s="234">
        <f>SUM(AC12:AI12)</f>
        <v>1165</v>
      </c>
      <c r="AK12" s="238">
        <f>IF((AA12+J12)&lt;&gt;0,(Z12+AJ12+J12)/(AA12+J12)*100,"-")</f>
        <v>16.849918713100028</v>
      </c>
      <c r="AL12" s="238">
        <f>IF((AA12+J12)&lt;&gt;0,('資源化量内訳'!D12-'資源化量内訳'!R12-'資源化量内訳'!T12-'資源化量内訳'!V12-'資源化量内訳'!U12)/(AA12+J12)*100,"-")</f>
        <v>16.849918713100028</v>
      </c>
      <c r="AM12" s="234">
        <f>'ごみ処理量内訳'!AA12</f>
        <v>0</v>
      </c>
      <c r="AN12" s="234">
        <f>'ごみ処理量内訳'!AB12</f>
        <v>3621</v>
      </c>
      <c r="AO12" s="234">
        <f>'ごみ処理量内訳'!AC12</f>
        <v>554</v>
      </c>
      <c r="AP12" s="234">
        <f>SUM(AM12:AO12)</f>
        <v>4175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134226</v>
      </c>
      <c r="E13" s="234">
        <v>134226</v>
      </c>
      <c r="F13" s="234">
        <v>0</v>
      </c>
      <c r="G13" s="234">
        <v>1708</v>
      </c>
      <c r="H13" s="234">
        <f>SUM('ごみ搬入量内訳'!E13,+'ごみ搬入量内訳'!AD13)</f>
        <v>40861</v>
      </c>
      <c r="I13" s="234">
        <f>'ごみ搬入量内訳'!BC13</f>
        <v>3128</v>
      </c>
      <c r="J13" s="234">
        <f>'資源化量内訳'!BO13</f>
        <v>3127</v>
      </c>
      <c r="K13" s="234">
        <f>SUM(H13:J13)</f>
        <v>47116</v>
      </c>
      <c r="L13" s="234">
        <f>IF(D13&lt;&gt;0,K13/D13/365*1000000,"-")</f>
        <v>961.6984154101987</v>
      </c>
      <c r="M13" s="234">
        <f>IF(D13&lt;&gt;0,('ごみ搬入量内訳'!BR13+'ごみ処理概要'!J13)/'ごみ処理概要'!D13/365*1000000,"-")</f>
        <v>754.2176362132237</v>
      </c>
      <c r="N13" s="234">
        <f>IF(D13&lt;&gt;0,'ごみ搬入量内訳'!CM13/'ごみ処理概要'!D13/365*1000000,"-")</f>
        <v>207.48077919697488</v>
      </c>
      <c r="O13" s="234">
        <f>'ごみ搬入量内訳'!DH13</f>
        <v>0</v>
      </c>
      <c r="P13" s="234">
        <f>'ごみ処理量内訳'!E13</f>
        <v>39017</v>
      </c>
      <c r="Q13" s="234">
        <f>'ごみ処理量内訳'!N13</f>
        <v>250</v>
      </c>
      <c r="R13" s="234">
        <f>SUM(S13:Y13)</f>
        <v>3129</v>
      </c>
      <c r="S13" s="234">
        <f>'ごみ処理量内訳'!G13</f>
        <v>3129</v>
      </c>
      <c r="T13" s="234">
        <f>'ごみ処理量内訳'!L13</f>
        <v>0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1593</v>
      </c>
      <c r="AA13" s="234">
        <f>SUM(P13,Q13,R13,Z13)</f>
        <v>43989</v>
      </c>
      <c r="AB13" s="238">
        <f>IF(AA13&lt;&gt;0,(Z13+P13+R13)/AA13*100,"-")</f>
        <v>99.43167610084339</v>
      </c>
      <c r="AC13" s="234">
        <f>'施設資源化量内訳'!Y13</f>
        <v>0</v>
      </c>
      <c r="AD13" s="234">
        <f>'施設資源化量内訳'!AT13</f>
        <v>861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0</v>
      </c>
      <c r="AJ13" s="234">
        <f>SUM(AC13:AI13)</f>
        <v>861</v>
      </c>
      <c r="AK13" s="238">
        <f>IF((AA13+J13)&lt;&gt;0,(Z13+AJ13+J13)/(AA13+J13)*100,"-")</f>
        <v>11.845233041854147</v>
      </c>
      <c r="AL13" s="238">
        <f>IF((AA13+J13)&lt;&gt;0,('資源化量内訳'!D13-'資源化量内訳'!R13-'資源化量内訳'!T13-'資源化量内訳'!V13-'資源化量内訳'!U13)/(AA13+J13)*100,"-")</f>
        <v>11.845233041854147</v>
      </c>
      <c r="AM13" s="234">
        <f>'ごみ処理量内訳'!AA13</f>
        <v>250</v>
      </c>
      <c r="AN13" s="234">
        <f>'ごみ処理量内訳'!AB13</f>
        <v>4707</v>
      </c>
      <c r="AO13" s="234">
        <f>'ごみ処理量内訳'!AC13</f>
        <v>684</v>
      </c>
      <c r="AP13" s="234">
        <f>SUM(AM13:AO13)</f>
        <v>5641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74228</v>
      </c>
      <c r="E14" s="234">
        <v>74228</v>
      </c>
      <c r="F14" s="234">
        <v>0</v>
      </c>
      <c r="G14" s="234">
        <v>505</v>
      </c>
      <c r="H14" s="234">
        <f>SUM('ごみ搬入量内訳'!E14,+'ごみ搬入量内訳'!AD14)</f>
        <v>32453</v>
      </c>
      <c r="I14" s="234">
        <f>'ごみ搬入量内訳'!BC14</f>
        <v>3567</v>
      </c>
      <c r="J14" s="234">
        <f>'資源化量内訳'!BO14</f>
        <v>1039</v>
      </c>
      <c r="K14" s="234">
        <f>SUM(H14:J14)</f>
        <v>37059</v>
      </c>
      <c r="L14" s="234">
        <f>IF(D14&lt;&gt;0,K14/D14/365*1000000,"-")</f>
        <v>1367.8329855218392</v>
      </c>
      <c r="M14" s="234">
        <f>IF(D14&lt;&gt;0,('ごみ搬入量内訳'!BR14+'ごみ処理概要'!J14)/'ごみ処理概要'!D14/365*1000000,"-")</f>
        <v>897.4570021577354</v>
      </c>
      <c r="N14" s="234">
        <f>IF(D14&lt;&gt;0,'ごみ搬入量内訳'!CM14/'ごみ処理概要'!D14/365*1000000,"-")</f>
        <v>470.37598336410366</v>
      </c>
      <c r="O14" s="234">
        <f>'ごみ搬入量内訳'!DH14</f>
        <v>0</v>
      </c>
      <c r="P14" s="234">
        <f>'ごみ処理量内訳'!E14</f>
        <v>32166</v>
      </c>
      <c r="Q14" s="234">
        <f>'ごみ処理量内訳'!N14</f>
        <v>386</v>
      </c>
      <c r="R14" s="234">
        <f>SUM(S14:Y14)</f>
        <v>972</v>
      </c>
      <c r="S14" s="234">
        <f>'ごみ処理量内訳'!G14</f>
        <v>972</v>
      </c>
      <c r="T14" s="234">
        <f>'ごみ処理量内訳'!L14</f>
        <v>0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2496</v>
      </c>
      <c r="AA14" s="234">
        <f>SUM(P14,Q14,R14,Z14)</f>
        <v>36020</v>
      </c>
      <c r="AB14" s="238">
        <f>IF(AA14&lt;&gt;0,(Z14+P14+R14)/AA14*100,"-")</f>
        <v>98.9283731260411</v>
      </c>
      <c r="AC14" s="234">
        <f>'施設資源化量内訳'!Y14</f>
        <v>3261</v>
      </c>
      <c r="AD14" s="234">
        <f>'施設資源化量内訳'!AT14</f>
        <v>811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0</v>
      </c>
      <c r="AJ14" s="234">
        <f>SUM(AC14:AI14)</f>
        <v>4072</v>
      </c>
      <c r="AK14" s="238">
        <f>IF((AA14+J14)&lt;&gt;0,(Z14+AJ14+J14)/(AA14+J14)*100,"-")</f>
        <v>20.52672765050325</v>
      </c>
      <c r="AL14" s="238">
        <f>IF((AA14+J14)&lt;&gt;0,('資源化量内訳'!D14-'資源化量内訳'!R14-'資源化量内訳'!T14-'資源化量内訳'!V14-'資源化量内訳'!U14)/(AA14+J14)*100,"-")</f>
        <v>11.727245743274239</v>
      </c>
      <c r="AM14" s="234">
        <f>'ごみ処理量内訳'!AA14</f>
        <v>386</v>
      </c>
      <c r="AN14" s="234">
        <f>'ごみ処理量内訳'!AB14</f>
        <v>0</v>
      </c>
      <c r="AO14" s="234">
        <f>'ごみ処理量内訳'!AC14</f>
        <v>94</v>
      </c>
      <c r="AP14" s="234">
        <f>SUM(AM14:AO14)</f>
        <v>480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102569</v>
      </c>
      <c r="E15" s="234">
        <v>102569</v>
      </c>
      <c r="F15" s="234">
        <v>0</v>
      </c>
      <c r="G15" s="234">
        <v>1209</v>
      </c>
      <c r="H15" s="234">
        <f>SUM('ごみ搬入量内訳'!E15,+'ごみ搬入量内訳'!AD15)</f>
        <v>31067</v>
      </c>
      <c r="I15" s="234">
        <f>'ごみ搬入量内訳'!BC15</f>
        <v>4207</v>
      </c>
      <c r="J15" s="234">
        <f>'資源化量内訳'!BO15</f>
        <v>2414</v>
      </c>
      <c r="K15" s="234">
        <f>SUM(H15:J15)</f>
        <v>37688</v>
      </c>
      <c r="L15" s="234">
        <f>IF(D15&lt;&gt;0,K15/D15/365*1000000,"-")</f>
        <v>1006.6861773103759</v>
      </c>
      <c r="M15" s="234">
        <f>IF(D15&lt;&gt;0,('ごみ搬入量内訳'!BR15+'ごみ処理概要'!J15)/'ごみ処理概要'!D15/365*1000000,"-")</f>
        <v>854.6201507919093</v>
      </c>
      <c r="N15" s="234">
        <f>IF(D15&lt;&gt;0,'ごみ搬入量内訳'!CM15/'ごみ処理概要'!D15/365*1000000,"-")</f>
        <v>152.0660265184666</v>
      </c>
      <c r="O15" s="234">
        <f>'ごみ搬入量内訳'!DH15</f>
        <v>0</v>
      </c>
      <c r="P15" s="234">
        <f>'ごみ処理量内訳'!E15</f>
        <v>28328</v>
      </c>
      <c r="Q15" s="234">
        <f>'ごみ処理量内訳'!N15</f>
        <v>1852</v>
      </c>
      <c r="R15" s="234">
        <f>SUM(S15:Y15)</f>
        <v>2677</v>
      </c>
      <c r="S15" s="234">
        <f>'ごみ処理量内訳'!G15</f>
        <v>1008</v>
      </c>
      <c r="T15" s="234">
        <f>'ごみ処理量内訳'!L15</f>
        <v>1421</v>
      </c>
      <c r="U15" s="234">
        <f>'ごみ処理量内訳'!H15</f>
        <v>248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2417</v>
      </c>
      <c r="AA15" s="234">
        <f>SUM(P15,Q15,R15,Z15)</f>
        <v>35274</v>
      </c>
      <c r="AB15" s="238">
        <f>IF(AA15&lt;&gt;0,(Z15+P15+R15)/AA15*100,"-")</f>
        <v>94.74967398083575</v>
      </c>
      <c r="AC15" s="234">
        <f>'施設資源化量内訳'!Y15</f>
        <v>2400</v>
      </c>
      <c r="AD15" s="234">
        <f>'施設資源化量内訳'!AT15</f>
        <v>1008</v>
      </c>
      <c r="AE15" s="234">
        <f>'施設資源化量内訳'!BO15</f>
        <v>131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1421</v>
      </c>
      <c r="AJ15" s="234">
        <f>SUM(AC15:AI15)</f>
        <v>4960</v>
      </c>
      <c r="AK15" s="238">
        <f>IF((AA15+J15)&lt;&gt;0,(Z15+AJ15+J15)/(AA15+J15)*100,"-")</f>
        <v>25.979091488006794</v>
      </c>
      <c r="AL15" s="238">
        <f>IF((AA15+J15)&lt;&gt;0,('資源化量内訳'!D15-'資源化量内訳'!R15-'資源化量内訳'!T15-'資源化量内訳'!V15-'資源化量内訳'!U15)/(AA15+J15)*100,"-")</f>
        <v>25.979091488006794</v>
      </c>
      <c r="AM15" s="234">
        <f>'ごみ処理量内訳'!AA15</f>
        <v>1852</v>
      </c>
      <c r="AN15" s="234">
        <f>'ごみ処理量内訳'!AB15</f>
        <v>1661</v>
      </c>
      <c r="AO15" s="234">
        <f>'ごみ処理量内訳'!AC15</f>
        <v>0</v>
      </c>
      <c r="AP15" s="234">
        <f>SUM(AM15:AO15)</f>
        <v>3513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256449</v>
      </c>
      <c r="E16" s="234">
        <v>256449</v>
      </c>
      <c r="F16" s="234">
        <v>0</v>
      </c>
      <c r="G16" s="234">
        <v>5204</v>
      </c>
      <c r="H16" s="234">
        <f>SUM('ごみ搬入量内訳'!E16,+'ごみ搬入量内訳'!AD16)</f>
        <v>79404</v>
      </c>
      <c r="I16" s="234">
        <f>'ごみ搬入量内訳'!BC16</f>
        <v>4490</v>
      </c>
      <c r="J16" s="234">
        <f>'資源化量内訳'!BO16</f>
        <v>18</v>
      </c>
      <c r="K16" s="234">
        <f>SUM(H16:J16)</f>
        <v>83912</v>
      </c>
      <c r="L16" s="234">
        <f>IF(D16&lt;&gt;0,K16/D16/365*1000000,"-")</f>
        <v>896.458517720712</v>
      </c>
      <c r="M16" s="234">
        <f>IF(D16&lt;&gt;0,('ごみ搬入量内訳'!BR16+'ごみ処理概要'!J16)/'ごみ処理概要'!D16/365*1000000,"-")</f>
        <v>653.8831160693811</v>
      </c>
      <c r="N16" s="234">
        <f>IF(D16&lt;&gt;0,'ごみ搬入量内訳'!CM16/'ごみ処理概要'!D16/365*1000000,"-")</f>
        <v>242.57540165133105</v>
      </c>
      <c r="O16" s="234">
        <f>'ごみ搬入量内訳'!DH16</f>
        <v>0</v>
      </c>
      <c r="P16" s="234">
        <f>'ごみ処理量内訳'!E16</f>
        <v>67138</v>
      </c>
      <c r="Q16" s="234">
        <f>'ごみ処理量内訳'!N16</f>
        <v>35</v>
      </c>
      <c r="R16" s="234">
        <f>SUM(S16:Y16)</f>
        <v>10461</v>
      </c>
      <c r="S16" s="234">
        <f>'ごみ処理量内訳'!G16</f>
        <v>2565</v>
      </c>
      <c r="T16" s="234">
        <f>'ごみ処理量内訳'!L16</f>
        <v>7896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6260</v>
      </c>
      <c r="AA16" s="234">
        <f>SUM(P16,Q16,R16,Z16)</f>
        <v>83894</v>
      </c>
      <c r="AB16" s="238">
        <f>IF(AA16&lt;&gt;0,(Z16+P16+R16)/AA16*100,"-")</f>
        <v>99.95828068753427</v>
      </c>
      <c r="AC16" s="234">
        <f>'施設資源化量内訳'!Y16</f>
        <v>0</v>
      </c>
      <c r="AD16" s="234">
        <f>'施設資源化量内訳'!AT16</f>
        <v>0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7896</v>
      </c>
      <c r="AJ16" s="234">
        <f>SUM(AC16:AI16)</f>
        <v>7896</v>
      </c>
      <c r="AK16" s="238">
        <f>IF((AA16+J16)&lt;&gt;0,(Z16+AJ16+J16)/(AA16+J16)*100,"-")</f>
        <v>16.891505386595483</v>
      </c>
      <c r="AL16" s="238">
        <f>IF((AA16+J16)&lt;&gt;0,('資源化量内訳'!D16-'資源化量内訳'!R16-'資源化量内訳'!T16-'資源化量内訳'!V16-'資源化量内訳'!U16)/(AA16+J16)*100,"-")</f>
        <v>16.891505386595483</v>
      </c>
      <c r="AM16" s="234">
        <f>'ごみ処理量内訳'!AA16</f>
        <v>35</v>
      </c>
      <c r="AN16" s="234">
        <f>'ごみ処理量内訳'!AB16</f>
        <v>7003</v>
      </c>
      <c r="AO16" s="234">
        <f>'ごみ処理量内訳'!AC16</f>
        <v>1492</v>
      </c>
      <c r="AP16" s="234">
        <f>SUM(AM16:AO16)</f>
        <v>8530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167080</v>
      </c>
      <c r="E17" s="234">
        <v>167080</v>
      </c>
      <c r="F17" s="234">
        <v>0</v>
      </c>
      <c r="G17" s="234">
        <v>8704</v>
      </c>
      <c r="H17" s="234">
        <f>SUM('ごみ搬入量内訳'!E17,+'ごみ搬入量内訳'!AD17)</f>
        <v>39276</v>
      </c>
      <c r="I17" s="234">
        <f>'ごみ搬入量内訳'!BC17</f>
        <v>7765</v>
      </c>
      <c r="J17" s="234">
        <f>'資源化量内訳'!BO17</f>
        <v>5297</v>
      </c>
      <c r="K17" s="234">
        <f>SUM(H17:J17)</f>
        <v>52338</v>
      </c>
      <c r="L17" s="234">
        <f>IF(D17&lt;&gt;0,K17/D17/365*1000000,"-")</f>
        <v>858.2222936432717</v>
      </c>
      <c r="M17" s="234">
        <f>IF(D17&lt;&gt;0,('ごみ搬入量内訳'!BR17+'ごみ処理概要'!J17)/'ごみ処理概要'!D17/365*1000000,"-")</f>
        <v>672.1741041122126</v>
      </c>
      <c r="N17" s="234">
        <f>IF(D17&lt;&gt;0,'ごみ搬入量内訳'!CM17/'ごみ処理概要'!D17/365*1000000,"-")</f>
        <v>186.04818953105888</v>
      </c>
      <c r="O17" s="234">
        <f>'ごみ搬入量内訳'!DH17</f>
        <v>0</v>
      </c>
      <c r="P17" s="234">
        <f>'ごみ処理量内訳'!E17</f>
        <v>37818</v>
      </c>
      <c r="Q17" s="234">
        <f>'ごみ処理量内訳'!N17</f>
        <v>1871</v>
      </c>
      <c r="R17" s="234">
        <f>SUM(S17:Y17)</f>
        <v>5357</v>
      </c>
      <c r="S17" s="234">
        <f>'ごみ処理量内訳'!G17</f>
        <v>1148</v>
      </c>
      <c r="T17" s="234">
        <f>'ごみ処理量内訳'!L17</f>
        <v>3408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801</v>
      </c>
      <c r="Z17" s="234">
        <f>'資源化量内訳'!Y17</f>
        <v>1995</v>
      </c>
      <c r="AA17" s="234">
        <f>SUM(P17,Q17,R17,Z17)</f>
        <v>47041</v>
      </c>
      <c r="AB17" s="238">
        <f>IF(AA17&lt;&gt;0,(Z17+P17+R17)/AA17*100,"-")</f>
        <v>96.02261856678217</v>
      </c>
      <c r="AC17" s="234">
        <f>'施設資源化量内訳'!Y17</f>
        <v>0</v>
      </c>
      <c r="AD17" s="234">
        <f>'施設資源化量内訳'!AT17</f>
        <v>1101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3251</v>
      </c>
      <c r="AJ17" s="234">
        <f>SUM(AC17:AI17)</f>
        <v>4352</v>
      </c>
      <c r="AK17" s="238">
        <f>IF((AA17+J17)&lt;&gt;0,(Z17+AJ17+J17)/(AA17+J17)*100,"-")</f>
        <v>22.247697657533724</v>
      </c>
      <c r="AL17" s="238">
        <f>IF((AA17+J17)&lt;&gt;0,('資源化量内訳'!D17-'資源化量内訳'!R17-'資源化量内訳'!T17-'資源化量内訳'!V17-'資源化量内訳'!U17)/(AA17+J17)*100,"-")</f>
        <v>22.247697657533724</v>
      </c>
      <c r="AM17" s="234">
        <f>'ごみ処理量内訳'!AA17</f>
        <v>1871</v>
      </c>
      <c r="AN17" s="234">
        <f>'ごみ処理量内訳'!AB17</f>
        <v>4352</v>
      </c>
      <c r="AO17" s="234">
        <f>'ごみ処理量内訳'!AC17</f>
        <v>958</v>
      </c>
      <c r="AP17" s="234">
        <f>SUM(AM17:AO17)</f>
        <v>7181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143386</v>
      </c>
      <c r="E18" s="234">
        <v>143386</v>
      </c>
      <c r="F18" s="234">
        <v>0</v>
      </c>
      <c r="G18" s="234">
        <v>3384</v>
      </c>
      <c r="H18" s="234">
        <f>SUM('ごみ搬入量内訳'!E18,+'ごみ搬入量内訳'!AD18)</f>
        <v>35080</v>
      </c>
      <c r="I18" s="234">
        <f>'ごみ搬入量内訳'!BC18</f>
        <v>7913</v>
      </c>
      <c r="J18" s="234">
        <f>'資源化量内訳'!BO18</f>
        <v>3504</v>
      </c>
      <c r="K18" s="234">
        <f>SUM(H18:J18)</f>
        <v>46497</v>
      </c>
      <c r="L18" s="234">
        <f>IF(D18&lt;&gt;0,K18/D18/365*1000000,"-")</f>
        <v>888.4343038782755</v>
      </c>
      <c r="M18" s="234">
        <f>IF(D18&lt;&gt;0,('ごみ搬入量内訳'!BR18+'ごみ処理概要'!J18)/'ごみ処理概要'!D18/365*1000000,"-")</f>
        <v>737.2378686977521</v>
      </c>
      <c r="N18" s="234">
        <f>IF(D18&lt;&gt;0,'ごみ搬入量内訳'!CM18/'ごみ処理概要'!D18/365*1000000,"-")</f>
        <v>151.19643518052334</v>
      </c>
      <c r="O18" s="234">
        <f>'ごみ搬入量内訳'!DH18</f>
        <v>0</v>
      </c>
      <c r="P18" s="234">
        <f>'ごみ処理量内訳'!E18</f>
        <v>35612</v>
      </c>
      <c r="Q18" s="234">
        <f>'ごみ処理量内訳'!N18</f>
        <v>0</v>
      </c>
      <c r="R18" s="234">
        <f>SUM(S18:Y18)</f>
        <v>7357</v>
      </c>
      <c r="S18" s="234">
        <f>'ごみ処理量内訳'!G18</f>
        <v>0</v>
      </c>
      <c r="T18" s="234">
        <f>'ごみ処理量内訳'!L18</f>
        <v>6961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396</v>
      </c>
      <c r="Z18" s="234">
        <f>'資源化量内訳'!Y18</f>
        <v>24</v>
      </c>
      <c r="AA18" s="234">
        <f>SUM(P18,Q18,R18,Z18)</f>
        <v>42993</v>
      </c>
      <c r="AB18" s="238">
        <f>IF(AA18&lt;&gt;0,(Z18+P18+R18)/AA18*100,"-")</f>
        <v>100</v>
      </c>
      <c r="AC18" s="234">
        <f>'施設資源化量内訳'!Y18</f>
        <v>468</v>
      </c>
      <c r="AD18" s="234">
        <f>'施設資源化量内訳'!AT18</f>
        <v>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6961</v>
      </c>
      <c r="AJ18" s="234">
        <f>SUM(AC18:AI18)</f>
        <v>7429</v>
      </c>
      <c r="AK18" s="238">
        <f>IF((AA18+J18)&lt;&gt;0,(Z18+AJ18+J18)/(AA18+J18)*100,"-")</f>
        <v>23.564961180291203</v>
      </c>
      <c r="AL18" s="238">
        <f>IF((AA18+J18)&lt;&gt;0,('資源化量内訳'!D18-'資源化量内訳'!R18-'資源化量内訳'!T18-'資源化量内訳'!V18-'資源化量内訳'!U18)/(AA18+J18)*100,"-")</f>
        <v>22.558444630836398</v>
      </c>
      <c r="AM18" s="234">
        <f>'ごみ処理量内訳'!AA18</f>
        <v>0</v>
      </c>
      <c r="AN18" s="234">
        <f>'ごみ処理量内訳'!AB18</f>
        <v>3278</v>
      </c>
      <c r="AO18" s="234">
        <f>'ごみ処理量内訳'!AC18</f>
        <v>396</v>
      </c>
      <c r="AP18" s="234">
        <f>SUM(AM18:AO18)</f>
        <v>3674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115560</v>
      </c>
      <c r="E19" s="234">
        <v>115560</v>
      </c>
      <c r="F19" s="234">
        <v>0</v>
      </c>
      <c r="G19" s="234">
        <v>5031</v>
      </c>
      <c r="H19" s="234">
        <f>SUM('ごみ搬入量内訳'!E19,+'ごみ搬入量内訳'!AD19)</f>
        <v>24917</v>
      </c>
      <c r="I19" s="234">
        <f>'ごみ搬入量内訳'!BC19</f>
        <v>2534</v>
      </c>
      <c r="J19" s="234">
        <f>'資源化量内訳'!BO19</f>
        <v>4629</v>
      </c>
      <c r="K19" s="234">
        <f>SUM(H19:J19)</f>
        <v>32080</v>
      </c>
      <c r="L19" s="234">
        <f>IF(D19&lt;&gt;0,K19/D19/365*1000000,"-")</f>
        <v>760.5608424965741</v>
      </c>
      <c r="M19" s="234">
        <f>IF(D19&lt;&gt;0,('ごみ搬入量内訳'!BR19+'ごみ処理概要'!J19)/'ごみ処理概要'!D19/365*1000000,"-")</f>
        <v>611.1039986344044</v>
      </c>
      <c r="N19" s="234">
        <f>IF(D19&lt;&gt;0,'ごみ搬入量内訳'!CM19/'ごみ処理概要'!D19/365*1000000,"-")</f>
        <v>149.45684386216968</v>
      </c>
      <c r="O19" s="234">
        <f>'ごみ搬入量内訳'!DH19</f>
        <v>0</v>
      </c>
      <c r="P19" s="234">
        <f>'ごみ処理量内訳'!E19</f>
        <v>21048</v>
      </c>
      <c r="Q19" s="234">
        <f>'ごみ処理量内訳'!N19</f>
        <v>226</v>
      </c>
      <c r="R19" s="234">
        <f>SUM(S19:Y19)</f>
        <v>1830</v>
      </c>
      <c r="S19" s="234">
        <f>'ごみ処理量内訳'!G19</f>
        <v>0</v>
      </c>
      <c r="T19" s="234">
        <f>'ごみ処理量内訳'!L19</f>
        <v>1830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4347</v>
      </c>
      <c r="AA19" s="234">
        <f>SUM(P19,Q19,R19,Z19)</f>
        <v>27451</v>
      </c>
      <c r="AB19" s="238">
        <f>IF(AA19&lt;&gt;0,(Z19+P19+R19)/AA19*100,"-")</f>
        <v>99.17671487377508</v>
      </c>
      <c r="AC19" s="234">
        <f>'施設資源化量内訳'!Y19</f>
        <v>713</v>
      </c>
      <c r="AD19" s="234">
        <f>'施設資源化量内訳'!AT19</f>
        <v>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1174</v>
      </c>
      <c r="AJ19" s="234">
        <f>SUM(AC19:AI19)</f>
        <v>1887</v>
      </c>
      <c r="AK19" s="238">
        <f>IF((AA19+J19)&lt;&gt;0,(Z19+AJ19+J19)/(AA19+J19)*100,"-")</f>
        <v>33.86221945137157</v>
      </c>
      <c r="AL19" s="238">
        <f>IF((AA19+J19)&lt;&gt;0,('資源化量内訳'!D19-'資源化量内訳'!R19-'資源化量内訳'!T19-'資源化量内訳'!V19-'資源化量内訳'!U19)/(AA19+J19)*100,"-")</f>
        <v>33.86221945137157</v>
      </c>
      <c r="AM19" s="234">
        <f>'ごみ処理量内訳'!AA19</f>
        <v>226</v>
      </c>
      <c r="AN19" s="234">
        <f>'ごみ処理量内訳'!AB19</f>
        <v>1087</v>
      </c>
      <c r="AO19" s="234">
        <f>'ごみ処理量内訳'!AC19</f>
        <v>300</v>
      </c>
      <c r="AP19" s="234">
        <f>SUM(AM19:AO19)</f>
        <v>1613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143507</v>
      </c>
      <c r="E20" s="234">
        <v>143507</v>
      </c>
      <c r="F20" s="234">
        <v>0</v>
      </c>
      <c r="G20" s="234">
        <v>1563</v>
      </c>
      <c r="H20" s="234">
        <f>SUM('ごみ搬入量内訳'!E20,+'ごみ搬入量内訳'!AD20)</f>
        <v>41261</v>
      </c>
      <c r="I20" s="234">
        <f>'ごみ搬入量内訳'!BC20</f>
        <v>1263</v>
      </c>
      <c r="J20" s="234">
        <f>'資源化量内訳'!BO20</f>
        <v>379</v>
      </c>
      <c r="K20" s="234">
        <f>SUM(H20:J20)</f>
        <v>42903</v>
      </c>
      <c r="L20" s="234">
        <f>IF(D20&lt;&gt;0,K20/D20/365*1000000,"-")</f>
        <v>819.0713049079463</v>
      </c>
      <c r="M20" s="234">
        <f>IF(D20&lt;&gt;0,('ごみ搬入量内訳'!BR20+'ごみ処理概要'!J20)/'ごみ処理概要'!D20/365*1000000,"-")</f>
        <v>696.2192002280257</v>
      </c>
      <c r="N20" s="234">
        <f>IF(D20&lt;&gt;0,'ごみ搬入量内訳'!CM20/'ごみ処理概要'!D20/365*1000000,"-")</f>
        <v>122.85210467992064</v>
      </c>
      <c r="O20" s="234">
        <f>'ごみ搬入量内訳'!DH20</f>
        <v>0</v>
      </c>
      <c r="P20" s="234">
        <f>'ごみ処理量内訳'!E20</f>
        <v>31542</v>
      </c>
      <c r="Q20" s="234">
        <f>'ごみ処理量内訳'!N20</f>
        <v>386</v>
      </c>
      <c r="R20" s="234">
        <f>SUM(S20:Y20)</f>
        <v>3008</v>
      </c>
      <c r="S20" s="234">
        <f>'ごみ処理量内訳'!G20</f>
        <v>0</v>
      </c>
      <c r="T20" s="234">
        <f>'ごみ処理量内訳'!L20</f>
        <v>3008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7588</v>
      </c>
      <c r="AA20" s="234">
        <f>SUM(P20,Q20,R20,Z20)</f>
        <v>42524</v>
      </c>
      <c r="AB20" s="238">
        <f>IF(AA20&lt;&gt;0,(Z20+P20+R20)/AA20*100,"-")</f>
        <v>99.09227730222932</v>
      </c>
      <c r="AC20" s="234">
        <f>'施設資源化量内訳'!Y20</f>
        <v>415</v>
      </c>
      <c r="AD20" s="234">
        <f>'施設資源化量内訳'!AT20</f>
        <v>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3008</v>
      </c>
      <c r="AJ20" s="234">
        <f>SUM(AC20:AI20)</f>
        <v>3423</v>
      </c>
      <c r="AK20" s="238">
        <f>IF((AA20+J20)&lt;&gt;0,(Z20+AJ20+J20)/(AA20+J20)*100,"-")</f>
        <v>26.54826002843624</v>
      </c>
      <c r="AL20" s="238">
        <f>IF((AA20+J20)&lt;&gt;0,('資源化量内訳'!D20-'資源化量内訳'!R20-'資源化量内訳'!T20-'資源化量内訳'!V20-'資源化量内訳'!U20)/(AA20+J20)*100,"-")</f>
        <v>25.580961704309722</v>
      </c>
      <c r="AM20" s="234">
        <f>'ごみ処理量内訳'!AA20</f>
        <v>386</v>
      </c>
      <c r="AN20" s="234">
        <f>'ごみ処理量内訳'!AB20</f>
        <v>2904</v>
      </c>
      <c r="AO20" s="234">
        <f>'ごみ処理量内訳'!AC20</f>
        <v>0</v>
      </c>
      <c r="AP20" s="234">
        <f>SUM(AM20:AO20)</f>
        <v>3290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87620</v>
      </c>
      <c r="E21" s="234">
        <v>87620</v>
      </c>
      <c r="F21" s="234">
        <v>0</v>
      </c>
      <c r="G21" s="234">
        <v>2711</v>
      </c>
      <c r="H21" s="234">
        <f>SUM('ごみ搬入量内訳'!E21,+'ごみ搬入量内訳'!AD21)</f>
        <v>27821</v>
      </c>
      <c r="I21" s="234">
        <f>'ごみ搬入量内訳'!BC21</f>
        <v>1662</v>
      </c>
      <c r="J21" s="234">
        <f>'資源化量内訳'!BO21</f>
        <v>892</v>
      </c>
      <c r="K21" s="234">
        <f>SUM(H21:J21)</f>
        <v>30375</v>
      </c>
      <c r="L21" s="234">
        <f>IF(D21&lt;&gt;0,K21/D21/365*1000000,"-")</f>
        <v>949.77377404921</v>
      </c>
      <c r="M21" s="234">
        <f>IF(D21&lt;&gt;0,('ごみ搬入量内訳'!BR21+'ごみ処理概要'!J21)/'ごみ処理概要'!D21/365*1000000,"-")</f>
        <v>636.1217336380947</v>
      </c>
      <c r="N21" s="234">
        <f>IF(D21&lt;&gt;0,'ごみ搬入量内訳'!CM21/'ごみ処理概要'!D21/365*1000000,"-")</f>
        <v>313.65204041111525</v>
      </c>
      <c r="O21" s="234">
        <f>'ごみ搬入量内訳'!DH21</f>
        <v>0</v>
      </c>
      <c r="P21" s="234">
        <f>'ごみ処理量内訳'!E21</f>
        <v>0</v>
      </c>
      <c r="Q21" s="234">
        <f>'ごみ処理量内訳'!N21</f>
        <v>67</v>
      </c>
      <c r="R21" s="234">
        <f>SUM(S21:Y21)</f>
        <v>26297</v>
      </c>
      <c r="S21" s="234">
        <f>'ごみ処理量内訳'!G21</f>
        <v>803</v>
      </c>
      <c r="T21" s="234">
        <f>'ごみ処理量内訳'!L21</f>
        <v>1827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23667</v>
      </c>
      <c r="Y21" s="234">
        <f>'ごみ処理量内訳'!M21</f>
        <v>0</v>
      </c>
      <c r="Z21" s="234">
        <f>'資源化量内訳'!Y21</f>
        <v>3119</v>
      </c>
      <c r="AA21" s="234">
        <f>SUM(P21,Q21,R21,Z21)</f>
        <v>29483</v>
      </c>
      <c r="AB21" s="238">
        <f>IF(AA21&lt;&gt;0,(Z21+P21+R21)/AA21*100,"-")</f>
        <v>99.77275039853475</v>
      </c>
      <c r="AC21" s="234">
        <f>'施設資源化量内訳'!Y21</f>
        <v>0</v>
      </c>
      <c r="AD21" s="234">
        <f>'施設資源化量内訳'!AT21</f>
        <v>56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14320</v>
      </c>
      <c r="AI21" s="234">
        <f>'施設資源化量内訳'!EU21</f>
        <v>1370</v>
      </c>
      <c r="AJ21" s="234">
        <f>SUM(AC21:AI21)</f>
        <v>15746</v>
      </c>
      <c r="AK21" s="238">
        <f>IF((AA21+J21)&lt;&gt;0,(Z21+AJ21+J21)/(AA21+J21)*100,"-")</f>
        <v>65.04362139917696</v>
      </c>
      <c r="AL21" s="238">
        <f>IF((AA21+J21)&lt;&gt;0,('資源化量内訳'!D21-'資源化量内訳'!R21-'資源化量内訳'!T21-'資源化量内訳'!V21-'資源化量内訳'!U21)/(AA21+J21)*100,"-")</f>
        <v>17.899588477366255</v>
      </c>
      <c r="AM21" s="234">
        <f>'ごみ処理量内訳'!AA21</f>
        <v>67</v>
      </c>
      <c r="AN21" s="234">
        <f>'ごみ処理量内訳'!AB21</f>
        <v>0</v>
      </c>
      <c r="AO21" s="234">
        <f>'ごみ処理量内訳'!AC21</f>
        <v>520</v>
      </c>
      <c r="AP21" s="234">
        <f>SUM(AM21:AO21)</f>
        <v>587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83282</v>
      </c>
      <c r="E22" s="234">
        <v>83282</v>
      </c>
      <c r="F22" s="234">
        <v>0</v>
      </c>
      <c r="G22" s="234">
        <v>3868</v>
      </c>
      <c r="H22" s="234">
        <f>SUM('ごみ搬入量内訳'!E22,+'ごみ搬入量内訳'!AD22)</f>
        <v>22361</v>
      </c>
      <c r="I22" s="234">
        <f>'ごみ搬入量内訳'!BC22</f>
        <v>4090</v>
      </c>
      <c r="J22" s="234">
        <f>'資源化量内訳'!BO22</f>
        <v>2373</v>
      </c>
      <c r="K22" s="234">
        <f>SUM(H22:J22)</f>
        <v>28824</v>
      </c>
      <c r="L22" s="234">
        <f>IF(D22&lt;&gt;0,K22/D22/365*1000000,"-")</f>
        <v>948.222461200483</v>
      </c>
      <c r="M22" s="234">
        <f>IF(D22&lt;&gt;0,('ごみ搬入量内訳'!BR22+'ごみ処理概要'!J22)/'ごみ処理概要'!D22/365*1000000,"-")</f>
        <v>751.9262002379768</v>
      </c>
      <c r="N22" s="234">
        <f>IF(D22&lt;&gt;0,'ごみ搬入量内訳'!CM22/'ごみ処理概要'!D22/365*1000000,"-")</f>
        <v>196.29626096250632</v>
      </c>
      <c r="O22" s="234">
        <f>'ごみ搬入量内訳'!DH22</f>
        <v>0</v>
      </c>
      <c r="P22" s="234">
        <f>'ごみ処理量内訳'!E22</f>
        <v>22531</v>
      </c>
      <c r="Q22" s="234">
        <f>'ごみ処理量内訳'!N22</f>
        <v>204</v>
      </c>
      <c r="R22" s="234">
        <f>SUM(S22:Y22)</f>
        <v>2626</v>
      </c>
      <c r="S22" s="234">
        <f>'ごみ処理量内訳'!G22</f>
        <v>1081</v>
      </c>
      <c r="T22" s="234">
        <f>'ごみ処理量内訳'!L22</f>
        <v>1545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1090</v>
      </c>
      <c r="AA22" s="234">
        <f>SUM(P22,Q22,R22,Z22)</f>
        <v>26451</v>
      </c>
      <c r="AB22" s="238">
        <f>IF(AA22&lt;&gt;0,(Z22+P22+R22)/AA22*100,"-")</f>
        <v>99.22876261767041</v>
      </c>
      <c r="AC22" s="234">
        <f>'施設資源化量内訳'!Y22</f>
        <v>0</v>
      </c>
      <c r="AD22" s="234">
        <f>'施設資源化量内訳'!AT22</f>
        <v>492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1545</v>
      </c>
      <c r="AJ22" s="234">
        <f>SUM(AC22:AI22)</f>
        <v>2037</v>
      </c>
      <c r="AK22" s="238">
        <f>IF((AA22+J22)&lt;&gt;0,(Z22+AJ22+J22)/(AA22+J22)*100,"-")</f>
        <v>19.081321121287818</v>
      </c>
      <c r="AL22" s="238">
        <f>IF((AA22+J22)&lt;&gt;0,('資源化量内訳'!D22-'資源化量内訳'!R22-'資源化量内訳'!T22-'資源化量内訳'!V22-'資源化量内訳'!U22)/(AA22+J22)*100,"-")</f>
        <v>19.081321121287818</v>
      </c>
      <c r="AM22" s="234">
        <f>'ごみ処理量内訳'!AA22</f>
        <v>204</v>
      </c>
      <c r="AN22" s="234">
        <f>'ごみ処理量内訳'!AB22</f>
        <v>1379</v>
      </c>
      <c r="AO22" s="234">
        <f>'ごみ処理量内訳'!AC22</f>
        <v>589</v>
      </c>
      <c r="AP22" s="234">
        <f>SUM(AM22:AO22)</f>
        <v>2172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25530</v>
      </c>
      <c r="E23" s="234">
        <v>25530</v>
      </c>
      <c r="F23" s="234">
        <v>0</v>
      </c>
      <c r="G23" s="234">
        <v>204</v>
      </c>
      <c r="H23" s="234">
        <f>SUM('ごみ搬入量内訳'!E23,+'ごみ搬入量内訳'!AD23)</f>
        <v>10185</v>
      </c>
      <c r="I23" s="234">
        <f>'ごみ搬入量内訳'!BC23</f>
        <v>2064</v>
      </c>
      <c r="J23" s="234">
        <f>'資源化量内訳'!BO23</f>
        <v>243</v>
      </c>
      <c r="K23" s="234">
        <f>SUM(H23:J23)</f>
        <v>12492</v>
      </c>
      <c r="L23" s="234">
        <f>IF(D23&lt;&gt;0,K23/D23/365*1000000,"-")</f>
        <v>1340.5662958968499</v>
      </c>
      <c r="M23" s="234">
        <f>IF(D23&lt;&gt;0,('ごみ搬入量内訳'!BR23+'ごみ処理概要'!J23)/'ごみ処理概要'!D23/365*1000000,"-")</f>
        <v>686.8095015801986</v>
      </c>
      <c r="N23" s="234">
        <f>IF(D23&lt;&gt;0,'ごみ搬入量内訳'!CM23/'ごみ処理概要'!D23/365*1000000,"-")</f>
        <v>653.7567943166513</v>
      </c>
      <c r="O23" s="234">
        <f>'ごみ搬入量内訳'!DH23</f>
        <v>0</v>
      </c>
      <c r="P23" s="234">
        <f>'ごみ処理量内訳'!E23</f>
        <v>10359</v>
      </c>
      <c r="Q23" s="234">
        <f>'ごみ処理量内訳'!N23</f>
        <v>0</v>
      </c>
      <c r="R23" s="234">
        <f>SUM(S23:Y23)</f>
        <v>723</v>
      </c>
      <c r="S23" s="234">
        <f>'ごみ処理量内訳'!G23</f>
        <v>545</v>
      </c>
      <c r="T23" s="234">
        <f>'ごみ処理量内訳'!L23</f>
        <v>178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1167</v>
      </c>
      <c r="AA23" s="234">
        <f>SUM(P23,Q23,R23,Z23)</f>
        <v>12249</v>
      </c>
      <c r="AB23" s="238">
        <f>IF(AA23&lt;&gt;0,(Z23+P23+R23)/AA23*100,"-")</f>
        <v>100</v>
      </c>
      <c r="AC23" s="234">
        <f>'施設資源化量内訳'!Y23</f>
        <v>0</v>
      </c>
      <c r="AD23" s="234">
        <f>'施設資源化量内訳'!AT23</f>
        <v>292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178</v>
      </c>
      <c r="AJ23" s="234">
        <f>SUM(AC23:AI23)</f>
        <v>470</v>
      </c>
      <c r="AK23" s="238">
        <f>IF((AA23+J23)&lt;&gt;0,(Z23+AJ23+J23)/(AA23+J23)*100,"-")</f>
        <v>15.049631764329172</v>
      </c>
      <c r="AL23" s="238">
        <f>IF((AA23+J23)&lt;&gt;0,('資源化量内訳'!D23-'資源化量内訳'!R23-'資源化量内訳'!T23-'資源化量内訳'!V23-'資源化量内訳'!U23)/(AA23+J23)*100,"-")</f>
        <v>15.049631764329172</v>
      </c>
      <c r="AM23" s="234">
        <f>'ごみ処理量内訳'!AA23</f>
        <v>0</v>
      </c>
      <c r="AN23" s="234">
        <f>'ごみ処理量内訳'!AB23</f>
        <v>1328</v>
      </c>
      <c r="AO23" s="234">
        <f>'ごみ処理量内訳'!AC23</f>
        <v>0</v>
      </c>
      <c r="AP23" s="234">
        <f>SUM(AM23:AO23)</f>
        <v>1328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54434</v>
      </c>
      <c r="E24" s="234">
        <v>54434</v>
      </c>
      <c r="F24" s="234">
        <v>0</v>
      </c>
      <c r="G24" s="234">
        <v>954</v>
      </c>
      <c r="H24" s="234">
        <f>SUM('ごみ搬入量内訳'!E24,+'ごみ搬入量内訳'!AD24)</f>
        <v>16072</v>
      </c>
      <c r="I24" s="234">
        <f>'ごみ搬入量内訳'!BC24</f>
        <v>1527</v>
      </c>
      <c r="J24" s="234">
        <f>'資源化量内訳'!BO24</f>
        <v>0</v>
      </c>
      <c r="K24" s="234">
        <f>SUM(H24:J24)</f>
        <v>17599</v>
      </c>
      <c r="L24" s="234">
        <f>IF(D24&lt;&gt;0,K24/D24/365*1000000,"-")</f>
        <v>885.7779761943709</v>
      </c>
      <c r="M24" s="234">
        <f>IF(D24&lt;&gt;0,('ごみ搬入量内訳'!BR24+'ごみ処理概要'!J24)/'ごみ処理概要'!D24/365*1000000,"-")</f>
        <v>646.8559889794906</v>
      </c>
      <c r="N24" s="234">
        <f>IF(D24&lt;&gt;0,'ごみ搬入量内訳'!CM24/'ごみ処理概要'!D24/365*1000000,"-")</f>
        <v>238.92198721488032</v>
      </c>
      <c r="O24" s="234">
        <f>'ごみ搬入量内訳'!DH24</f>
        <v>0</v>
      </c>
      <c r="P24" s="234">
        <f>'ごみ処理量内訳'!E24</f>
        <v>14982</v>
      </c>
      <c r="Q24" s="234">
        <f>'ごみ処理量内訳'!N24</f>
        <v>69</v>
      </c>
      <c r="R24" s="234">
        <f>SUM(S24:Y24)</f>
        <v>1011</v>
      </c>
      <c r="S24" s="234">
        <f>'ごみ処理量内訳'!G24</f>
        <v>553</v>
      </c>
      <c r="T24" s="234">
        <f>'ごみ処理量内訳'!L24</f>
        <v>458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1537</v>
      </c>
      <c r="AA24" s="234">
        <f>SUM(P24,Q24,R24,Z24)</f>
        <v>17599</v>
      </c>
      <c r="AB24" s="238">
        <f>IF(AA24&lt;&gt;0,(Z24+P24+R24)/AA24*100,"-")</f>
        <v>99.60793226887891</v>
      </c>
      <c r="AC24" s="234">
        <f>'施設資源化量内訳'!Y24</f>
        <v>0</v>
      </c>
      <c r="AD24" s="234">
        <f>'施設資源化量内訳'!AT24</f>
        <v>553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458</v>
      </c>
      <c r="AJ24" s="234">
        <f>SUM(AC24:AI24)</f>
        <v>1011</v>
      </c>
      <c r="AK24" s="238">
        <f>IF((AA24+J24)&lt;&gt;0,(Z24+AJ24+J24)/(AA24+J24)*100,"-")</f>
        <v>14.478095346326498</v>
      </c>
      <c r="AL24" s="238">
        <f>IF((AA24+J24)&lt;&gt;0,('資源化量内訳'!D24-'資源化量内訳'!R24-'資源化量内訳'!T24-'資源化量内訳'!V24-'資源化量内訳'!U24)/(AA24+J24)*100,"-")</f>
        <v>14.478095346326498</v>
      </c>
      <c r="AM24" s="234">
        <f>'ごみ処理量内訳'!AA24</f>
        <v>69</v>
      </c>
      <c r="AN24" s="234">
        <f>'ごみ処理量内訳'!AB24</f>
        <v>1833</v>
      </c>
      <c r="AO24" s="234">
        <f>'ごみ処理量内訳'!AC24</f>
        <v>0</v>
      </c>
      <c r="AP24" s="234">
        <f>SUM(AM24:AO24)</f>
        <v>1902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59111</v>
      </c>
      <c r="E25" s="234">
        <v>59111</v>
      </c>
      <c r="F25" s="234">
        <v>0</v>
      </c>
      <c r="G25" s="234">
        <v>3940</v>
      </c>
      <c r="H25" s="234">
        <f>SUM('ごみ搬入量内訳'!E25,+'ごみ搬入量内訳'!AD25)</f>
        <v>17144</v>
      </c>
      <c r="I25" s="234">
        <f>'ごみ搬入量内訳'!BC25</f>
        <v>4346</v>
      </c>
      <c r="J25" s="234">
        <f>'資源化量内訳'!BO25</f>
        <v>1925</v>
      </c>
      <c r="K25" s="234">
        <f>SUM(H25:J25)</f>
        <v>23415</v>
      </c>
      <c r="L25" s="234">
        <f>IF(D25&lt;&gt;0,K25/D25/365*1000000,"-")</f>
        <v>1085.257988048026</v>
      </c>
      <c r="M25" s="234">
        <f>IF(D25&lt;&gt;0,('ごみ搬入量内訳'!BR25+'ごみ処理概要'!J25)/'ごみ処理概要'!D25/365*1000000,"-")</f>
        <v>791.3600208384365</v>
      </c>
      <c r="N25" s="234">
        <f>IF(D25&lt;&gt;0,'ごみ搬入量内訳'!CM25/'ごみ処理概要'!D25/365*1000000,"-")</f>
        <v>293.89796720958924</v>
      </c>
      <c r="O25" s="234">
        <f>'ごみ搬入量内訳'!DH25</f>
        <v>0</v>
      </c>
      <c r="P25" s="234">
        <f>'ごみ処理量内訳'!E25</f>
        <v>16347</v>
      </c>
      <c r="Q25" s="234">
        <f>'ごみ処理量内訳'!N25</f>
        <v>386</v>
      </c>
      <c r="R25" s="234">
        <f>SUM(S25:Y25)</f>
        <v>4226</v>
      </c>
      <c r="S25" s="234">
        <f>'ごみ処理量内訳'!G25</f>
        <v>2715</v>
      </c>
      <c r="T25" s="234">
        <f>'ごみ処理量内訳'!L25</f>
        <v>1511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531</v>
      </c>
      <c r="AA25" s="234">
        <f>SUM(P25,Q25,R25,Z25)</f>
        <v>21490</v>
      </c>
      <c r="AB25" s="238">
        <f>IF(AA25&lt;&gt;0,(Z25+P25+R25)/AA25*100,"-")</f>
        <v>98.20381572824569</v>
      </c>
      <c r="AC25" s="234">
        <f>'施設資源化量内訳'!Y25</f>
        <v>40</v>
      </c>
      <c r="AD25" s="234">
        <f>'施設資源化量内訳'!AT25</f>
        <v>415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1223</v>
      </c>
      <c r="AJ25" s="234">
        <f>SUM(AC25:AI25)</f>
        <v>1678</v>
      </c>
      <c r="AK25" s="238">
        <f>IF((AA25+J25)&lt;&gt;0,(Z25+AJ25+J25)/(AA25+J25)*100,"-")</f>
        <v>17.65534913516976</v>
      </c>
      <c r="AL25" s="238">
        <f>IF((AA25+J25)&lt;&gt;0,('資源化量内訳'!D25-'資源化量内訳'!R25-'資源化量内訳'!T25-'資源化量内訳'!V25-'資源化量内訳'!U25)/(AA25+J25)*100,"-")</f>
        <v>17.65534913516976</v>
      </c>
      <c r="AM25" s="234">
        <f>'ごみ処理量内訳'!AA25</f>
        <v>386</v>
      </c>
      <c r="AN25" s="234">
        <f>'ごみ処理量内訳'!AB25</f>
        <v>2824</v>
      </c>
      <c r="AO25" s="234">
        <f>'ごみ処理量内訳'!AC25</f>
        <v>31</v>
      </c>
      <c r="AP25" s="234">
        <f>SUM(AM25:AO25)</f>
        <v>3241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35884</v>
      </c>
      <c r="E26" s="234">
        <v>35884</v>
      </c>
      <c r="F26" s="234">
        <v>0</v>
      </c>
      <c r="G26" s="234">
        <v>203</v>
      </c>
      <c r="H26" s="234">
        <f>SUM('ごみ搬入量内訳'!E26,+'ごみ搬入量内訳'!AD26)</f>
        <v>5973</v>
      </c>
      <c r="I26" s="234">
        <f>'ごみ搬入量内訳'!BC26</f>
        <v>6542</v>
      </c>
      <c r="J26" s="234">
        <f>'資源化量内訳'!BO26</f>
        <v>554</v>
      </c>
      <c r="K26" s="234">
        <f>SUM(H26:J26)</f>
        <v>13069</v>
      </c>
      <c r="L26" s="234">
        <f>IF(D26&lt;&gt;0,K26/D26/365*1000000,"-")</f>
        <v>997.8118228752312</v>
      </c>
      <c r="M26" s="234">
        <f>IF(D26&lt;&gt;0,('ごみ搬入量内訳'!BR26+'ごみ処理概要'!J26)/'ごみ処理概要'!D26/365*1000000,"-")</f>
        <v>595.7552723158183</v>
      </c>
      <c r="N26" s="234">
        <f>IF(D26&lt;&gt;0,'ごみ搬入量内訳'!CM26/'ごみ処理概要'!D26/365*1000000,"-")</f>
        <v>402.0565505594129</v>
      </c>
      <c r="O26" s="234">
        <f>'ごみ搬入量内訳'!DH26</f>
        <v>0</v>
      </c>
      <c r="P26" s="234">
        <f>'ごみ処理量内訳'!E26</f>
        <v>9660</v>
      </c>
      <c r="Q26" s="234">
        <f>'ごみ処理量内訳'!N26</f>
        <v>133</v>
      </c>
      <c r="R26" s="234">
        <f>SUM(S26:Y26)</f>
        <v>2722</v>
      </c>
      <c r="S26" s="234">
        <f>'ごみ処理量内訳'!G26</f>
        <v>45</v>
      </c>
      <c r="T26" s="234">
        <f>'ごみ処理量内訳'!L26</f>
        <v>2677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0</v>
      </c>
      <c r="AA26" s="234">
        <f>SUM(P26,Q26,R26,Z26)</f>
        <v>12515</v>
      </c>
      <c r="AB26" s="238">
        <f>IF(AA26&lt;&gt;0,(Z26+P26+R26)/AA26*100,"-")</f>
        <v>98.93727526967638</v>
      </c>
      <c r="AC26" s="234">
        <f>'施設資源化量内訳'!Y26</f>
        <v>0</v>
      </c>
      <c r="AD26" s="234">
        <f>'施設資源化量内訳'!AT26</f>
        <v>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2677</v>
      </c>
      <c r="AJ26" s="234">
        <f>SUM(AC26:AI26)</f>
        <v>2677</v>
      </c>
      <c r="AK26" s="238">
        <f>IF((AA26+J26)&lt;&gt;0,(Z26+AJ26+J26)/(AA26+J26)*100,"-")</f>
        <v>24.722626061672663</v>
      </c>
      <c r="AL26" s="238">
        <f>IF((AA26+J26)&lt;&gt;0,('資源化量内訳'!D26-'資源化量内訳'!R26-'資源化量内訳'!T26-'資源化量内訳'!V26-'資源化量内訳'!U26)/(AA26+J26)*100,"-")</f>
        <v>24.722626061672663</v>
      </c>
      <c r="AM26" s="234">
        <f>'ごみ処理量内訳'!AA26</f>
        <v>133</v>
      </c>
      <c r="AN26" s="234">
        <f>'ごみ処理量内訳'!AB26</f>
        <v>956</v>
      </c>
      <c r="AO26" s="234">
        <f>'ごみ処理量内訳'!AC26</f>
        <v>45</v>
      </c>
      <c r="AP26" s="234">
        <f>SUM(AM26:AO26)</f>
        <v>1134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34924</v>
      </c>
      <c r="E27" s="234">
        <v>34924</v>
      </c>
      <c r="F27" s="234">
        <v>0</v>
      </c>
      <c r="G27" s="234">
        <v>1528</v>
      </c>
      <c r="H27" s="234">
        <f>SUM('ごみ搬入量内訳'!E27,+'ごみ搬入量内訳'!AD27)</f>
        <v>8387</v>
      </c>
      <c r="I27" s="234">
        <f>'ごみ搬入量内訳'!BC27</f>
        <v>4587</v>
      </c>
      <c r="J27" s="234">
        <f>'資源化量内訳'!BO27</f>
        <v>1105</v>
      </c>
      <c r="K27" s="234">
        <f>SUM(H27:J27)</f>
        <v>14079</v>
      </c>
      <c r="L27" s="234">
        <f>IF(D27&lt;&gt;0,K27/D27/365*1000000,"-")</f>
        <v>1104.4726474552176</v>
      </c>
      <c r="M27" s="234">
        <f>IF(D27&lt;&gt;0,('ごみ搬入量内訳'!BR27+'ごみ処理概要'!J27)/'ごみ処理概要'!D27/365*1000000,"-")</f>
        <v>842.6124516170535</v>
      </c>
      <c r="N27" s="234">
        <f>IF(D27&lt;&gt;0,'ごみ搬入量内訳'!CM27/'ごみ処理概要'!D27/365*1000000,"-")</f>
        <v>261.86019583816443</v>
      </c>
      <c r="O27" s="234">
        <f>'ごみ搬入量内訳'!DH27</f>
        <v>0</v>
      </c>
      <c r="P27" s="234">
        <f>'ごみ処理量内訳'!E27</f>
        <v>9128</v>
      </c>
      <c r="Q27" s="234">
        <f>'ごみ処理量内訳'!N27</f>
        <v>1325</v>
      </c>
      <c r="R27" s="234">
        <f>SUM(S27:Y27)</f>
        <v>2363</v>
      </c>
      <c r="S27" s="234">
        <f>'ごみ処理量内訳'!G27</f>
        <v>315</v>
      </c>
      <c r="T27" s="234">
        <f>'ごみ処理量内訳'!L27</f>
        <v>2048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158</v>
      </c>
      <c r="AA27" s="234">
        <f>SUM(P27,Q27,R27,Z27)</f>
        <v>12974</v>
      </c>
      <c r="AB27" s="238">
        <f>IF(AA27&lt;&gt;0,(Z27+P27+R27)/AA27*100,"-")</f>
        <v>89.78726684137506</v>
      </c>
      <c r="AC27" s="234">
        <f>'施設資源化量内訳'!Y27</f>
        <v>707</v>
      </c>
      <c r="AD27" s="234">
        <f>'施設資源化量内訳'!AT27</f>
        <v>262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1801</v>
      </c>
      <c r="AJ27" s="234">
        <f>SUM(AC27:AI27)</f>
        <v>2770</v>
      </c>
      <c r="AK27" s="238">
        <f>IF((AA27+J27)&lt;&gt;0,(Z27+AJ27+J27)/(AA27+J27)*100,"-")</f>
        <v>28.645500390652746</v>
      </c>
      <c r="AL27" s="238">
        <f>IF((AA27+J27)&lt;&gt;0,('資源化量内訳'!D27-'資源化量内訳'!R27-'資源化量内訳'!T27-'資源化量内訳'!V27-'資源化量内訳'!U27)/(AA27+J27)*100,"-")</f>
        <v>23.623836920235814</v>
      </c>
      <c r="AM27" s="234">
        <f>'ごみ処理量内訳'!AA27</f>
        <v>1325</v>
      </c>
      <c r="AN27" s="234">
        <f>'ごみ処理量内訳'!AB27</f>
        <v>830</v>
      </c>
      <c r="AO27" s="234">
        <f>'ごみ処理量内訳'!AC27</f>
        <v>49</v>
      </c>
      <c r="AP27" s="234">
        <f>SUM(AM27:AO27)</f>
        <v>2204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45632</v>
      </c>
      <c r="E28" s="234">
        <v>45632</v>
      </c>
      <c r="F28" s="234">
        <v>0</v>
      </c>
      <c r="G28" s="234">
        <v>3845</v>
      </c>
      <c r="H28" s="234">
        <f>SUM('ごみ搬入量内訳'!E28,+'ごみ搬入量内訳'!AD28)</f>
        <v>8616</v>
      </c>
      <c r="I28" s="234">
        <f>'ごみ搬入量内訳'!BC28</f>
        <v>1568</v>
      </c>
      <c r="J28" s="234">
        <f>'資源化量内訳'!BO28</f>
        <v>1299</v>
      </c>
      <c r="K28" s="234">
        <f>SUM(H28:J28)</f>
        <v>11483</v>
      </c>
      <c r="L28" s="234">
        <f>IF(D28&lt;&gt;0,K28/D28/365*1000000,"-")</f>
        <v>689.4344752060558</v>
      </c>
      <c r="M28" s="234">
        <f>IF(D28&lt;&gt;0,('ごみ搬入量内訳'!BR28+'ごみ処理概要'!J28)/'ごみ処理概要'!D28/365*1000000,"-")</f>
        <v>597.7540394628139</v>
      </c>
      <c r="N28" s="234">
        <f>IF(D28&lt;&gt;0,'ごみ搬入量内訳'!CM28/'ごみ処理概要'!D28/365*1000000,"-")</f>
        <v>91.68043574324194</v>
      </c>
      <c r="O28" s="234">
        <f>'ごみ搬入量内訳'!DH28</f>
        <v>0</v>
      </c>
      <c r="P28" s="234">
        <f>'ごみ処理量内訳'!E28</f>
        <v>7647</v>
      </c>
      <c r="Q28" s="234">
        <f>'ごみ処理量内訳'!N28</f>
        <v>0</v>
      </c>
      <c r="R28" s="234">
        <f>SUM(S28:Y28)</f>
        <v>993</v>
      </c>
      <c r="S28" s="234">
        <f>'ごみ処理量内訳'!G28</f>
        <v>993</v>
      </c>
      <c r="T28" s="234">
        <f>'ごみ処理量内訳'!L28</f>
        <v>0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1544</v>
      </c>
      <c r="AA28" s="234">
        <f>SUM(P28,Q28,R28,Z28)</f>
        <v>10184</v>
      </c>
      <c r="AB28" s="238">
        <f>IF(AA28&lt;&gt;0,(Z28+P28+R28)/AA28*100,"-")</f>
        <v>100</v>
      </c>
      <c r="AC28" s="234">
        <f>'施設資源化量内訳'!Y28</f>
        <v>0</v>
      </c>
      <c r="AD28" s="234">
        <f>'施設資源化量内訳'!AT28</f>
        <v>458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0</v>
      </c>
      <c r="AJ28" s="234">
        <f>SUM(AC28:AI28)</f>
        <v>458</v>
      </c>
      <c r="AK28" s="238">
        <f>IF((AA28+J28)&lt;&gt;0,(Z28+AJ28+J28)/(AA28+J28)*100,"-")</f>
        <v>28.746843159453107</v>
      </c>
      <c r="AL28" s="238">
        <f>IF((AA28+J28)&lt;&gt;0,('資源化量内訳'!D28-'資源化量内訳'!R28-'資源化量内訳'!T28-'資源化量内訳'!V28-'資源化量内訳'!U28)/(AA28+J28)*100,"-")</f>
        <v>28.746843159453107</v>
      </c>
      <c r="AM28" s="234">
        <f>'ごみ処理量内訳'!AA28</f>
        <v>0</v>
      </c>
      <c r="AN28" s="234">
        <f>'ごみ処理量内訳'!AB28</f>
        <v>406</v>
      </c>
      <c r="AO28" s="234">
        <f>'ごみ処理量内訳'!AC28</f>
        <v>88</v>
      </c>
      <c r="AP28" s="234">
        <f>SUM(AM28:AO28)</f>
        <v>494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50222</v>
      </c>
      <c r="E29" s="234">
        <v>50222</v>
      </c>
      <c r="F29" s="234">
        <v>0</v>
      </c>
      <c r="G29" s="234">
        <v>456</v>
      </c>
      <c r="H29" s="234">
        <f>SUM('ごみ搬入量内訳'!E29,+'ごみ搬入量内訳'!AD29)</f>
        <v>14569</v>
      </c>
      <c r="I29" s="234">
        <f>'ごみ搬入量内訳'!BC29</f>
        <v>3299</v>
      </c>
      <c r="J29" s="234">
        <f>'資源化量内訳'!BO29</f>
        <v>264</v>
      </c>
      <c r="K29" s="234">
        <f>SUM(H29:J29)</f>
        <v>18132</v>
      </c>
      <c r="L29" s="234">
        <f>IF(D29&lt;&gt;0,K29/D29/365*1000000,"-")</f>
        <v>989.1424540792306</v>
      </c>
      <c r="M29" s="234">
        <f>IF(D29&lt;&gt;0,('ごみ搬入量内訳'!BR29+'ごみ処理概要'!J29)/'ごみ処理概要'!D29/365*1000000,"-")</f>
        <v>723.30905573773</v>
      </c>
      <c r="N29" s="234">
        <f>IF(D29&lt;&gt;0,'ごみ搬入量内訳'!CM29/'ごみ処理概要'!D29/365*1000000,"-")</f>
        <v>265.8333983415007</v>
      </c>
      <c r="O29" s="234">
        <f>'ごみ搬入量内訳'!DH29</f>
        <v>0</v>
      </c>
      <c r="P29" s="234">
        <f>'ごみ処理量内訳'!E29</f>
        <v>13008</v>
      </c>
      <c r="Q29" s="234">
        <f>'ごみ処理量内訳'!N29</f>
        <v>58</v>
      </c>
      <c r="R29" s="234">
        <f>SUM(S29:Y29)</f>
        <v>2261</v>
      </c>
      <c r="S29" s="234">
        <f>'ごみ処理量内訳'!G29</f>
        <v>0</v>
      </c>
      <c r="T29" s="234">
        <f>'ごみ処理量内訳'!L29</f>
        <v>2224</v>
      </c>
      <c r="U29" s="234">
        <f>'ごみ処理量内訳'!H29</f>
        <v>37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2541</v>
      </c>
      <c r="AA29" s="234">
        <f>SUM(P29,Q29,R29,Z29)</f>
        <v>17868</v>
      </c>
      <c r="AB29" s="238">
        <f>IF(AA29&lt;&gt;0,(Z29+P29+R29)/AA29*100,"-")</f>
        <v>99.67539735840609</v>
      </c>
      <c r="AC29" s="234">
        <f>'施設資源化量内訳'!Y29</f>
        <v>0</v>
      </c>
      <c r="AD29" s="234">
        <f>'施設資源化量内訳'!AT29</f>
        <v>0</v>
      </c>
      <c r="AE29" s="234">
        <f>'施設資源化量内訳'!BO29</f>
        <v>37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2122</v>
      </c>
      <c r="AJ29" s="234">
        <f>SUM(AC29:AI29)</f>
        <v>2159</v>
      </c>
      <c r="AK29" s="238">
        <f>IF((AA29+J29)&lt;&gt;0,(Z29+AJ29+J29)/(AA29+J29)*100,"-")</f>
        <v>27.377013015662914</v>
      </c>
      <c r="AL29" s="238">
        <f>IF((AA29+J29)&lt;&gt;0,('資源化量内訳'!D29-'資源化量内訳'!R29-'資源化量内訳'!T29-'資源化量内訳'!V29-'資源化量内訳'!U29)/(AA29+J29)*100,"-")</f>
        <v>27.377013015662914</v>
      </c>
      <c r="AM29" s="234">
        <f>'ごみ処理量内訳'!AA29</f>
        <v>58</v>
      </c>
      <c r="AN29" s="234">
        <f>'ごみ処理量内訳'!AB29</f>
        <v>1097</v>
      </c>
      <c r="AO29" s="234">
        <f>'ごみ処理量内訳'!AC29</f>
        <v>0</v>
      </c>
      <c r="AP29" s="234">
        <f>SUM(AM29:AO29)</f>
        <v>1155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49723</v>
      </c>
      <c r="E30" s="234">
        <v>49723</v>
      </c>
      <c r="F30" s="234">
        <v>0</v>
      </c>
      <c r="G30" s="234">
        <v>1746</v>
      </c>
      <c r="H30" s="234">
        <f>SUM('ごみ搬入量内訳'!E30,+'ごみ搬入量内訳'!AD30)</f>
        <v>8993</v>
      </c>
      <c r="I30" s="234">
        <f>'ごみ搬入量内訳'!BC30</f>
        <v>8278</v>
      </c>
      <c r="J30" s="234">
        <f>'資源化量内訳'!BO30</f>
        <v>1603</v>
      </c>
      <c r="K30" s="234">
        <f>SUM(H30:J30)</f>
        <v>18874</v>
      </c>
      <c r="L30" s="234">
        <f>IF(D30&lt;&gt;0,K30/D30/365*1000000,"-")</f>
        <v>1039.953121112883</v>
      </c>
      <c r="M30" s="234">
        <f>IF(D30&lt;&gt;0,('ごみ搬入量内訳'!BR30+'ごみ処理概要'!J30)/'ごみ処理概要'!D30/365*1000000,"-")</f>
        <v>857.903470156172</v>
      </c>
      <c r="N30" s="234">
        <f>IF(D30&lt;&gt;0,'ごみ搬入量内訳'!CM30/'ごみ処理概要'!D30/365*1000000,"-")</f>
        <v>182.04965095671113</v>
      </c>
      <c r="O30" s="234">
        <f>'ごみ搬入量内訳'!DH30</f>
        <v>0</v>
      </c>
      <c r="P30" s="234">
        <f>'ごみ処理量内訳'!E30</f>
        <v>12146</v>
      </c>
      <c r="Q30" s="234">
        <f>'ごみ処理量内訳'!N30</f>
        <v>2432</v>
      </c>
      <c r="R30" s="234">
        <f>SUM(S30:Y30)</f>
        <v>2693</v>
      </c>
      <c r="S30" s="234">
        <f>'ごみ処理量内訳'!G30</f>
        <v>247</v>
      </c>
      <c r="T30" s="234">
        <f>'ごみ処理量内訳'!L30</f>
        <v>2446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0</v>
      </c>
      <c r="AA30" s="234">
        <f>SUM(P30,Q30,R30,Z30)</f>
        <v>17271</v>
      </c>
      <c r="AB30" s="238">
        <f>IF(AA30&lt;&gt;0,(Z30+P30+R30)/AA30*100,"-")</f>
        <v>85.91859185918592</v>
      </c>
      <c r="AC30" s="234">
        <f>'施設資源化量内訳'!Y30</f>
        <v>402</v>
      </c>
      <c r="AD30" s="234">
        <f>'施設資源化量内訳'!AT30</f>
        <v>205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2274</v>
      </c>
      <c r="AJ30" s="234">
        <f>SUM(AC30:AI30)</f>
        <v>2881</v>
      </c>
      <c r="AK30" s="238">
        <f>IF((AA30+J30)&lt;&gt;0,(Z30+AJ30+J30)/(AA30+J30)*100,"-")</f>
        <v>23.757550068877823</v>
      </c>
      <c r="AL30" s="238">
        <f>IF((AA30+J30)&lt;&gt;0,('資源化量内訳'!D30-'資源化量内訳'!R30-'資源化量内訳'!T30-'資源化量内訳'!V30-'資源化量内訳'!U30)/(AA30+J30)*100,"-")</f>
        <v>21.648829077037192</v>
      </c>
      <c r="AM30" s="234">
        <f>'ごみ処理量内訳'!AA30</f>
        <v>2432</v>
      </c>
      <c r="AN30" s="234">
        <f>'ごみ処理量内訳'!AB30</f>
        <v>1504</v>
      </c>
      <c r="AO30" s="234">
        <f>'ごみ処理量内訳'!AC30</f>
        <v>38</v>
      </c>
      <c r="AP30" s="234">
        <f>SUM(AM30:AO30)</f>
        <v>3974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14340</v>
      </c>
      <c r="E31" s="234">
        <v>14340</v>
      </c>
      <c r="F31" s="234">
        <v>0</v>
      </c>
      <c r="G31" s="234">
        <v>102</v>
      </c>
      <c r="H31" s="234">
        <f>SUM('ごみ搬入量内訳'!E31,+'ごみ搬入量内訳'!AD31)</f>
        <v>7718</v>
      </c>
      <c r="I31" s="234">
        <f>'ごみ搬入量内訳'!BC31</f>
        <v>1378</v>
      </c>
      <c r="J31" s="234">
        <f>'資源化量内訳'!BO31</f>
        <v>51</v>
      </c>
      <c r="K31" s="234">
        <f>SUM(H31:J31)</f>
        <v>9147</v>
      </c>
      <c r="L31" s="234">
        <f>IF(D31&lt;&gt;0,K31/D31/365*1000000,"-")</f>
        <v>1747.57838023729</v>
      </c>
      <c r="M31" s="234">
        <f>IF(D31&lt;&gt;0,('ごみ搬入量内訳'!BR31+'ごみ処理概要'!J31)/'ごみ処理概要'!D31/365*1000000,"-")</f>
        <v>1074.4922718327887</v>
      </c>
      <c r="N31" s="234">
        <f>IF(D31&lt;&gt;0,'ごみ搬入量内訳'!CM31/'ごみ処理概要'!D31/365*1000000,"-")</f>
        <v>673.0861084045013</v>
      </c>
      <c r="O31" s="234">
        <f>'ごみ搬入量内訳'!DH31</f>
        <v>0</v>
      </c>
      <c r="P31" s="234">
        <f>'ごみ処理量内訳'!E31</f>
        <v>7634</v>
      </c>
      <c r="Q31" s="234">
        <f>'ごみ処理量内訳'!N31</f>
        <v>0</v>
      </c>
      <c r="R31" s="234">
        <f>SUM(S31:Y31)</f>
        <v>1462</v>
      </c>
      <c r="S31" s="234">
        <f>'ごみ処理量内訳'!G31</f>
        <v>659</v>
      </c>
      <c r="T31" s="234">
        <f>'ごみ処理量内訳'!L31</f>
        <v>803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0</v>
      </c>
      <c r="AA31" s="234">
        <f>SUM(P31,Q31,R31,Z31)</f>
        <v>9096</v>
      </c>
      <c r="AB31" s="238">
        <f>IF(AA31&lt;&gt;0,(Z31+P31+R31)/AA31*100,"-")</f>
        <v>100</v>
      </c>
      <c r="AC31" s="234">
        <f>'施設資源化量内訳'!Y31</f>
        <v>0</v>
      </c>
      <c r="AD31" s="234">
        <f>'施設資源化量内訳'!AT31</f>
        <v>211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659</v>
      </c>
      <c r="AJ31" s="234">
        <f>SUM(AC31:AI31)</f>
        <v>870</v>
      </c>
      <c r="AK31" s="238">
        <f>IF((AA31+J31)&lt;&gt;0,(Z31+AJ31+J31)/(AA31+J31)*100,"-")</f>
        <v>10.068875040997048</v>
      </c>
      <c r="AL31" s="238">
        <f>IF((AA31+J31)&lt;&gt;0,('資源化量内訳'!D31-'資源化量内訳'!R31-'資源化量内訳'!T31-'資源化量内訳'!V31-'資源化量内訳'!U31)/(AA31+J31)*100,"-")</f>
        <v>10.068875040997048</v>
      </c>
      <c r="AM31" s="234">
        <f>'ごみ処理量内訳'!AA31</f>
        <v>0</v>
      </c>
      <c r="AN31" s="234">
        <f>'ごみ処理量内訳'!AB31</f>
        <v>1069</v>
      </c>
      <c r="AO31" s="234">
        <f>'ごみ処理量内訳'!AC31</f>
        <v>156</v>
      </c>
      <c r="AP31" s="234">
        <f>SUM(AM31:AO31)</f>
        <v>1225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>+E32+F32</f>
        <v>8232</v>
      </c>
      <c r="E32" s="234">
        <v>8232</v>
      </c>
      <c r="F32" s="234">
        <v>0</v>
      </c>
      <c r="G32" s="234">
        <v>30</v>
      </c>
      <c r="H32" s="234">
        <f>SUM('ごみ搬入量内訳'!E32,+'ごみ搬入量内訳'!AD32)</f>
        <v>3598</v>
      </c>
      <c r="I32" s="234">
        <f>'ごみ搬入量内訳'!BC32</f>
        <v>500</v>
      </c>
      <c r="J32" s="234">
        <f>'資源化量内訳'!BO32</f>
        <v>114</v>
      </c>
      <c r="K32" s="234">
        <f>SUM(H32:J32)</f>
        <v>4212</v>
      </c>
      <c r="L32" s="234">
        <f>IF(D32&lt;&gt;0,K32/D32/365*1000000,"-")</f>
        <v>1401.8131714525339</v>
      </c>
      <c r="M32" s="234">
        <f>IF(D32&lt;&gt;0,('ごみ搬入量内訳'!BR32+'ごみ処理概要'!J32)/'ごみ処理概要'!D32/365*1000000,"-")</f>
        <v>879.2949665188972</v>
      </c>
      <c r="N32" s="234">
        <f>IF(D32&lt;&gt;0,'ごみ搬入量内訳'!CM32/'ごみ処理概要'!D32/365*1000000,"-")</f>
        <v>522.5182049336369</v>
      </c>
      <c r="O32" s="234">
        <f>'ごみ搬入量内訳'!DH32</f>
        <v>0</v>
      </c>
      <c r="P32" s="234">
        <f>'ごみ処理量内訳'!E32</f>
        <v>3540</v>
      </c>
      <c r="Q32" s="234">
        <f>'ごみ処理量内訳'!N32</f>
        <v>0</v>
      </c>
      <c r="R32" s="234">
        <f>SUM(S32:Y32)</f>
        <v>558</v>
      </c>
      <c r="S32" s="234">
        <f>'ごみ処理量内訳'!G32</f>
        <v>194</v>
      </c>
      <c r="T32" s="234">
        <f>'ごみ処理量内訳'!L32</f>
        <v>364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0</v>
      </c>
      <c r="Y32" s="234">
        <f>'ごみ処理量内訳'!M32</f>
        <v>0</v>
      </c>
      <c r="Z32" s="234">
        <f>'資源化量内訳'!Y32</f>
        <v>0</v>
      </c>
      <c r="AA32" s="234">
        <f>SUM(P32,Q32,R32,Z32)</f>
        <v>4098</v>
      </c>
      <c r="AB32" s="238">
        <f>IF(AA32&lt;&gt;0,(Z32+P32+R32)/AA32*100,"-")</f>
        <v>100</v>
      </c>
      <c r="AC32" s="234">
        <f>'施設資源化量内訳'!Y32</f>
        <v>0</v>
      </c>
      <c r="AD32" s="234">
        <f>'施設資源化量内訳'!AT32</f>
        <v>94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0</v>
      </c>
      <c r="AI32" s="234">
        <f>'施設資源化量内訳'!EU32</f>
        <v>282</v>
      </c>
      <c r="AJ32" s="234">
        <f>SUM(AC32:AI32)</f>
        <v>376</v>
      </c>
      <c r="AK32" s="238">
        <f>IF((AA32+J32)&lt;&gt;0,(Z32+AJ32+J32)/(AA32+J32)*100,"-")</f>
        <v>11.633428300094966</v>
      </c>
      <c r="AL32" s="238">
        <f>IF((AA32+J32)&lt;&gt;0,('資源化量内訳'!D32-'資源化量内訳'!R32-'資源化量内訳'!T32-'資源化量内訳'!V32-'資源化量内訳'!U32)/(AA32+J32)*100,"-")</f>
        <v>11.633428300094966</v>
      </c>
      <c r="AM32" s="234">
        <f>'ごみ処理量内訳'!AA32</f>
        <v>0</v>
      </c>
      <c r="AN32" s="234">
        <f>'ごみ処理量内訳'!AB32</f>
        <v>472</v>
      </c>
      <c r="AO32" s="234">
        <f>'ごみ処理量内訳'!AC32</f>
        <v>85</v>
      </c>
      <c r="AP32" s="234">
        <f>SUM(AM32:AO32)</f>
        <v>557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>+E33+F33</f>
        <v>9738</v>
      </c>
      <c r="E33" s="234">
        <v>9738</v>
      </c>
      <c r="F33" s="234">
        <v>0</v>
      </c>
      <c r="G33" s="234">
        <v>46</v>
      </c>
      <c r="H33" s="234">
        <f>SUM('ごみ搬入量内訳'!E33,+'ごみ搬入量内訳'!AD33)</f>
        <v>3203</v>
      </c>
      <c r="I33" s="234">
        <f>'ごみ搬入量内訳'!BC33</f>
        <v>687</v>
      </c>
      <c r="J33" s="234">
        <f>'資源化量内訳'!BO33</f>
        <v>0</v>
      </c>
      <c r="K33" s="234">
        <f>SUM(H33:J33)</f>
        <v>3890</v>
      </c>
      <c r="L33" s="234">
        <f>IF(D33&lt;&gt;0,K33/D33/365*1000000,"-")</f>
        <v>1094.4274231439044</v>
      </c>
      <c r="M33" s="234">
        <f>IF(D33&lt;&gt;0,('ごみ搬入量内訳'!BR33+'ごみ処理概要'!J33)/'ごみ処理概要'!D33/365*1000000,"-")</f>
        <v>769.7566657382322</v>
      </c>
      <c r="N33" s="234">
        <f>IF(D33&lt;&gt;0,'ごみ搬入量内訳'!CM33/'ごみ処理概要'!D33/365*1000000,"-")</f>
        <v>324.6707574056725</v>
      </c>
      <c r="O33" s="234">
        <f>'ごみ搬入量内訳'!DH33</f>
        <v>0</v>
      </c>
      <c r="P33" s="234">
        <f>'ごみ処理量内訳'!E33</f>
        <v>3298</v>
      </c>
      <c r="Q33" s="234">
        <f>'ごみ処理量内訳'!N33</f>
        <v>89</v>
      </c>
      <c r="R33" s="234">
        <f>SUM(S33:Y33)</f>
        <v>136</v>
      </c>
      <c r="S33" s="234">
        <f>'ごみ処理量内訳'!G33</f>
        <v>136</v>
      </c>
      <c r="T33" s="234">
        <f>'ごみ処理量内訳'!L33</f>
        <v>0</v>
      </c>
      <c r="U33" s="234">
        <f>'ごみ処理量内訳'!H33</f>
        <v>0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367</v>
      </c>
      <c r="AA33" s="234">
        <f>SUM(P33,Q33,R33,Z33)</f>
        <v>3890</v>
      </c>
      <c r="AB33" s="238">
        <f>IF(AA33&lt;&gt;0,(Z33+P33+R33)/AA33*100,"-")</f>
        <v>97.7120822622108</v>
      </c>
      <c r="AC33" s="234">
        <f>'施設資源化量内訳'!Y33</f>
        <v>0</v>
      </c>
      <c r="AD33" s="234">
        <f>'施設資源化量内訳'!AT33</f>
        <v>67</v>
      </c>
      <c r="AE33" s="234">
        <f>'施設資源化量内訳'!BO33</f>
        <v>0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0</v>
      </c>
      <c r="AJ33" s="234">
        <f>SUM(AC33:AI33)</f>
        <v>67</v>
      </c>
      <c r="AK33" s="238">
        <f>IF((AA33+J33)&lt;&gt;0,(Z33+AJ33+J33)/(AA33+J33)*100,"-")</f>
        <v>11.15681233933162</v>
      </c>
      <c r="AL33" s="238">
        <f>IF((AA33+J33)&lt;&gt;0,('資源化量内訳'!D33-'資源化量内訳'!R33-'資源化量内訳'!T33-'資源化量内訳'!V33-'資源化量内訳'!U33)/(AA33+J33)*100,"-")</f>
        <v>11.15681233933162</v>
      </c>
      <c r="AM33" s="234">
        <f>'ごみ処理量内訳'!AA33</f>
        <v>89</v>
      </c>
      <c r="AN33" s="234">
        <f>'ごみ処理量内訳'!AB33</f>
        <v>465</v>
      </c>
      <c r="AO33" s="234">
        <f>'ごみ処理量内訳'!AC33</f>
        <v>0</v>
      </c>
      <c r="AP33" s="234">
        <f>SUM(AM33:AO33)</f>
        <v>554</v>
      </c>
    </row>
    <row r="34" spans="1:42" s="201" customFormat="1" ht="12" customHeight="1">
      <c r="A34" s="202" t="s">
        <v>188</v>
      </c>
      <c r="B34" s="203" t="s">
        <v>243</v>
      </c>
      <c r="C34" s="202" t="s">
        <v>244</v>
      </c>
      <c r="D34" s="234">
        <f>+E34+F34</f>
        <v>8119</v>
      </c>
      <c r="E34" s="234">
        <v>8119</v>
      </c>
      <c r="F34" s="234">
        <v>0</v>
      </c>
      <c r="G34" s="234">
        <v>33</v>
      </c>
      <c r="H34" s="234">
        <f>SUM('ごみ搬入量内訳'!E34,+'ごみ搬入量内訳'!AD34)</f>
        <v>2898</v>
      </c>
      <c r="I34" s="234">
        <f>'ごみ搬入量内訳'!BC34</f>
        <v>463</v>
      </c>
      <c r="J34" s="234">
        <f>'資源化量内訳'!BO34</f>
        <v>0</v>
      </c>
      <c r="K34" s="234">
        <f>SUM(H34:J34)</f>
        <v>3361</v>
      </c>
      <c r="L34" s="234">
        <f>IF(D34&lt;&gt;0,K34/D34/365*1000000,"-")</f>
        <v>1134.1568146424672</v>
      </c>
      <c r="M34" s="234">
        <f>IF(D34&lt;&gt;0,('ごみ搬入量内訳'!BR34+'ごみ処理概要'!J34)/'ごみ処理概要'!D34/365*1000000,"-")</f>
        <v>880.734687955025</v>
      </c>
      <c r="N34" s="234">
        <f>IF(D34&lt;&gt;0,'ごみ搬入量内訳'!CM34/'ごみ処理概要'!D34/365*1000000,"-")</f>
        <v>253.4221266874421</v>
      </c>
      <c r="O34" s="234">
        <f>'ごみ搬入量内訳'!DH34</f>
        <v>0</v>
      </c>
      <c r="P34" s="234">
        <f>'ごみ処理量内訳'!E34</f>
        <v>2810</v>
      </c>
      <c r="Q34" s="234">
        <f>'ごみ処理量内訳'!N34</f>
        <v>0</v>
      </c>
      <c r="R34" s="234">
        <f>SUM(S34:Y34)</f>
        <v>332</v>
      </c>
      <c r="S34" s="234">
        <f>'ごみ処理量内訳'!G34</f>
        <v>129</v>
      </c>
      <c r="T34" s="234">
        <f>'ごみ処理量内訳'!L34</f>
        <v>203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0</v>
      </c>
      <c r="Y34" s="234">
        <f>'ごみ処理量内訳'!M34</f>
        <v>0</v>
      </c>
      <c r="Z34" s="234">
        <f>'資源化量内訳'!Y34</f>
        <v>219</v>
      </c>
      <c r="AA34" s="234">
        <f>SUM(P34,Q34,R34,Z34)</f>
        <v>3361</v>
      </c>
      <c r="AB34" s="238">
        <f>IF(AA34&lt;&gt;0,(Z34+P34+R34)/AA34*100,"-")</f>
        <v>100</v>
      </c>
      <c r="AC34" s="234">
        <f>'施設資源化量内訳'!Y34</f>
        <v>0</v>
      </c>
      <c r="AD34" s="234">
        <f>'施設資源化量内訳'!AT34</f>
        <v>60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0</v>
      </c>
      <c r="AI34" s="234">
        <f>'施設資源化量内訳'!EU34</f>
        <v>133</v>
      </c>
      <c r="AJ34" s="234">
        <f>SUM(AC34:AI34)</f>
        <v>193</v>
      </c>
      <c r="AK34" s="238">
        <f>IF((AA34+J34)&lt;&gt;0,(Z34+AJ34+J34)/(AA34+J34)*100,"-")</f>
        <v>12.258256471288307</v>
      </c>
      <c r="AL34" s="238">
        <f>IF((AA34+J34)&lt;&gt;0,('資源化量内訳'!D34-'資源化量内訳'!R34-'資源化量内訳'!T34-'資源化量内訳'!V34-'資源化量内訳'!U34)/(AA34+J34)*100,"-")</f>
        <v>12.258256471288307</v>
      </c>
      <c r="AM34" s="234">
        <f>'ごみ処理量内訳'!AA34</f>
        <v>0</v>
      </c>
      <c r="AN34" s="234">
        <f>'ごみ処理量内訳'!AB34</f>
        <v>416</v>
      </c>
      <c r="AO34" s="234">
        <f>'ごみ処理量内訳'!AC34</f>
        <v>70</v>
      </c>
      <c r="AP34" s="234">
        <f>SUM(AM34:AO34)</f>
        <v>486</v>
      </c>
    </row>
    <row r="35" spans="1:42" s="201" customFormat="1" ht="12" customHeight="1">
      <c r="A35" s="202" t="s">
        <v>188</v>
      </c>
      <c r="B35" s="203" t="s">
        <v>245</v>
      </c>
      <c r="C35" s="202" t="s">
        <v>246</v>
      </c>
      <c r="D35" s="234">
        <f>+E35+F35</f>
        <v>10028</v>
      </c>
      <c r="E35" s="234">
        <v>10028</v>
      </c>
      <c r="F35" s="234">
        <v>0</v>
      </c>
      <c r="G35" s="234">
        <v>116</v>
      </c>
      <c r="H35" s="234">
        <f>SUM('ごみ搬入量内訳'!E35,+'ごみ搬入量内訳'!AD35)</f>
        <v>3739</v>
      </c>
      <c r="I35" s="234">
        <f>'ごみ搬入量内訳'!BC35</f>
        <v>1456</v>
      </c>
      <c r="J35" s="234">
        <f>'資源化量内訳'!BO35</f>
        <v>135</v>
      </c>
      <c r="K35" s="234">
        <f>SUM(H35:J35)</f>
        <v>5330</v>
      </c>
      <c r="L35" s="234">
        <f>IF(D35&lt;&gt;0,K35/D35/365*1000000,"-")</f>
        <v>1456.196622060969</v>
      </c>
      <c r="M35" s="234">
        <f>IF(D35&lt;&gt;0,('ごみ搬入量内訳'!BR35+'ごみ処理概要'!J35)/'ごみ処理概要'!D35/365*1000000,"-")</f>
        <v>980.268945582506</v>
      </c>
      <c r="N35" s="234">
        <f>IF(D35&lt;&gt;0,'ごみ搬入量内訳'!CM35/'ごみ処理概要'!D35/365*1000000,"-")</f>
        <v>475.927676478463</v>
      </c>
      <c r="O35" s="234">
        <f>'ごみ搬入量内訳'!DH35</f>
        <v>0</v>
      </c>
      <c r="P35" s="234">
        <f>'ごみ処理量内訳'!E35</f>
        <v>4455</v>
      </c>
      <c r="Q35" s="234">
        <f>'ごみ処理量内訳'!N35</f>
        <v>35</v>
      </c>
      <c r="R35" s="234">
        <f>SUM(S35:Y35)</f>
        <v>297</v>
      </c>
      <c r="S35" s="234">
        <f>'ごみ処理量内訳'!G35</f>
        <v>122</v>
      </c>
      <c r="T35" s="234">
        <f>'ごみ処理量内訳'!L35</f>
        <v>175</v>
      </c>
      <c r="U35" s="234">
        <f>'ごみ処理量内訳'!H35</f>
        <v>0</v>
      </c>
      <c r="V35" s="234">
        <f>'ごみ処理量内訳'!I35</f>
        <v>0</v>
      </c>
      <c r="W35" s="234">
        <f>'ごみ処理量内訳'!J35</f>
        <v>0</v>
      </c>
      <c r="X35" s="234">
        <f>'ごみ処理量内訳'!K35</f>
        <v>0</v>
      </c>
      <c r="Y35" s="234">
        <f>'ごみ処理量内訳'!M35</f>
        <v>0</v>
      </c>
      <c r="Z35" s="234">
        <f>'資源化量内訳'!Y35</f>
        <v>408</v>
      </c>
      <c r="AA35" s="234">
        <f>SUM(P35,Q35,R35,Z35)</f>
        <v>5195</v>
      </c>
      <c r="AB35" s="238">
        <f>IF(AA35&lt;&gt;0,(Z35+P35+R35)/AA35*100,"-")</f>
        <v>99.32627526467758</v>
      </c>
      <c r="AC35" s="234">
        <f>'施設資源化量内訳'!Y35</f>
        <v>0</v>
      </c>
      <c r="AD35" s="234">
        <f>'施設資源化量内訳'!AT35</f>
        <v>121</v>
      </c>
      <c r="AE35" s="234">
        <f>'施設資源化量内訳'!BO35</f>
        <v>0</v>
      </c>
      <c r="AF35" s="234">
        <f>'施設資源化量内訳'!CJ35</f>
        <v>0</v>
      </c>
      <c r="AG35" s="234">
        <f>'施設資源化量内訳'!DE35</f>
        <v>0</v>
      </c>
      <c r="AH35" s="234">
        <f>'施設資源化量内訳'!DZ35</f>
        <v>0</v>
      </c>
      <c r="AI35" s="234">
        <f>'施設資源化量内訳'!EU35</f>
        <v>175</v>
      </c>
      <c r="AJ35" s="234">
        <f>SUM(AC35:AI35)</f>
        <v>296</v>
      </c>
      <c r="AK35" s="238">
        <f>IF((AA35+J35)&lt;&gt;0,(Z35+AJ35+J35)/(AA35+J35)*100,"-")</f>
        <v>15.74108818011257</v>
      </c>
      <c r="AL35" s="238">
        <f>IF((AA35+J35)&lt;&gt;0,('資源化量内訳'!D35-'資源化量内訳'!R35-'資源化量内訳'!T35-'資源化量内訳'!V35-'資源化量内訳'!U35)/(AA35+J35)*100,"-")</f>
        <v>15.74108818011257</v>
      </c>
      <c r="AM35" s="234">
        <f>'ごみ処理量内訳'!AA35</f>
        <v>35</v>
      </c>
      <c r="AN35" s="234">
        <f>'ごみ処理量内訳'!AB35</f>
        <v>391</v>
      </c>
      <c r="AO35" s="234">
        <f>'ごみ処理量内訳'!AC35</f>
        <v>0</v>
      </c>
      <c r="AP35" s="234">
        <f>SUM(AM35:AO35)</f>
        <v>426</v>
      </c>
    </row>
    <row r="36" spans="1:42" s="201" customFormat="1" ht="12" customHeight="1">
      <c r="A36" s="202" t="s">
        <v>188</v>
      </c>
      <c r="B36" s="203" t="s">
        <v>247</v>
      </c>
      <c r="C36" s="202" t="s">
        <v>248</v>
      </c>
      <c r="D36" s="234">
        <f>+E36+F36</f>
        <v>39112</v>
      </c>
      <c r="E36" s="234">
        <v>39112</v>
      </c>
      <c r="F36" s="234">
        <v>0</v>
      </c>
      <c r="G36" s="234">
        <v>290</v>
      </c>
      <c r="H36" s="234">
        <f>SUM('ごみ搬入量内訳'!E36,+'ごみ搬入量内訳'!AD36)</f>
        <v>13179</v>
      </c>
      <c r="I36" s="234">
        <f>'ごみ搬入量内訳'!BC36</f>
        <v>1462</v>
      </c>
      <c r="J36" s="234">
        <f>'資源化量内訳'!BO36</f>
        <v>676</v>
      </c>
      <c r="K36" s="234">
        <f>SUM(H36:J36)</f>
        <v>15317</v>
      </c>
      <c r="L36" s="234">
        <f>IF(D36&lt;&gt;0,K36/D36/365*1000000,"-")</f>
        <v>1072.9286040510287</v>
      </c>
      <c r="M36" s="234">
        <f>IF(D36&lt;&gt;0,('ごみ搬入量内訳'!BR36+'ごみ処理概要'!J36)/'ごみ処理概要'!D36/365*1000000,"-")</f>
        <v>797.7791911952188</v>
      </c>
      <c r="N36" s="234">
        <f>IF(D36&lt;&gt;0,'ごみ搬入量内訳'!CM36/'ごみ処理概要'!D36/365*1000000,"-")</f>
        <v>275.14941285580994</v>
      </c>
      <c r="O36" s="234">
        <f>'ごみ搬入量内訳'!DH36</f>
        <v>0</v>
      </c>
      <c r="P36" s="234">
        <f>'ごみ処理量内訳'!E36</f>
        <v>12397</v>
      </c>
      <c r="Q36" s="234">
        <f>'ごみ処理量内訳'!N36</f>
        <v>0</v>
      </c>
      <c r="R36" s="234">
        <f>SUM(S36:Y36)</f>
        <v>1180</v>
      </c>
      <c r="S36" s="234">
        <f>'ごみ処理量内訳'!G36</f>
        <v>1014</v>
      </c>
      <c r="T36" s="234">
        <f>'ごみ処理量内訳'!L36</f>
        <v>166</v>
      </c>
      <c r="U36" s="234">
        <f>'ごみ処理量内訳'!H36</f>
        <v>0</v>
      </c>
      <c r="V36" s="234">
        <f>'ごみ処理量内訳'!I36</f>
        <v>0</v>
      </c>
      <c r="W36" s="234">
        <f>'ごみ処理量内訳'!J36</f>
        <v>0</v>
      </c>
      <c r="X36" s="234">
        <f>'ごみ処理量内訳'!K36</f>
        <v>0</v>
      </c>
      <c r="Y36" s="234">
        <f>'ごみ処理量内訳'!M36</f>
        <v>0</v>
      </c>
      <c r="Z36" s="234">
        <f>'資源化量内訳'!Y36</f>
        <v>1064</v>
      </c>
      <c r="AA36" s="234">
        <f>SUM(P36,Q36,R36,Z36)</f>
        <v>14641</v>
      </c>
      <c r="AB36" s="238">
        <f>IF(AA36&lt;&gt;0,(Z36+P36+R36)/AA36*100,"-")</f>
        <v>100</v>
      </c>
      <c r="AC36" s="234">
        <f>'施設資源化量内訳'!Y36</f>
        <v>1428</v>
      </c>
      <c r="AD36" s="234">
        <f>'施設資源化量内訳'!AT36</f>
        <v>338</v>
      </c>
      <c r="AE36" s="234">
        <f>'施設資源化量内訳'!BO36</f>
        <v>0</v>
      </c>
      <c r="AF36" s="234">
        <f>'施設資源化量内訳'!CJ36</f>
        <v>0</v>
      </c>
      <c r="AG36" s="234">
        <f>'施設資源化量内訳'!DE36</f>
        <v>0</v>
      </c>
      <c r="AH36" s="234">
        <f>'施設資源化量内訳'!DZ36</f>
        <v>0</v>
      </c>
      <c r="AI36" s="234">
        <f>'施設資源化量内訳'!EU36</f>
        <v>166</v>
      </c>
      <c r="AJ36" s="234">
        <f>SUM(AC36:AI36)</f>
        <v>1932</v>
      </c>
      <c r="AK36" s="238">
        <f>IF((AA36+J36)&lt;&gt;0,(Z36+AJ36+J36)/(AA36+J36)*100,"-")</f>
        <v>23.97336293007769</v>
      </c>
      <c r="AL36" s="238">
        <f>IF((AA36+J36)&lt;&gt;0,('資源化量内訳'!D36-'資源化量内訳'!R36-'資源化量内訳'!T36-'資源化量内訳'!V36-'資源化量内訳'!U36)/(AA36+J36)*100,"-")</f>
        <v>14.6503884572697</v>
      </c>
      <c r="AM36" s="234">
        <f>'ごみ処理量内訳'!AA36</f>
        <v>0</v>
      </c>
      <c r="AN36" s="234">
        <f>'ごみ処理量内訳'!AB36</f>
        <v>0</v>
      </c>
      <c r="AO36" s="234">
        <f>'ごみ処理量内訳'!AC36</f>
        <v>70</v>
      </c>
      <c r="AP36" s="234">
        <f>SUM(AM36:AO36)</f>
        <v>70</v>
      </c>
    </row>
    <row r="37" spans="1:42" s="201" customFormat="1" ht="12" customHeight="1">
      <c r="A37" s="202" t="s">
        <v>188</v>
      </c>
      <c r="B37" s="203" t="s">
        <v>249</v>
      </c>
      <c r="C37" s="202" t="s">
        <v>250</v>
      </c>
      <c r="D37" s="234">
        <f>+E37+F37</f>
        <v>31800</v>
      </c>
      <c r="E37" s="234">
        <v>31800</v>
      </c>
      <c r="F37" s="234">
        <v>0</v>
      </c>
      <c r="G37" s="234">
        <v>1019</v>
      </c>
      <c r="H37" s="234">
        <f>SUM('ごみ搬入量内訳'!E37,+'ごみ搬入量内訳'!AD37)</f>
        <v>8713</v>
      </c>
      <c r="I37" s="234">
        <f>'ごみ搬入量内訳'!BC37</f>
        <v>0</v>
      </c>
      <c r="J37" s="234">
        <f>'資源化量内訳'!BO37</f>
        <v>621</v>
      </c>
      <c r="K37" s="234">
        <f>SUM(H37:J37)</f>
        <v>9334</v>
      </c>
      <c r="L37" s="234">
        <f>IF(D37&lt;&gt;0,K37/D37/365*1000000,"-")</f>
        <v>804.1698974756613</v>
      </c>
      <c r="M37" s="234">
        <f>IF(D37&lt;&gt;0,('ごみ搬入量内訳'!BR37+'ごみ処理概要'!J37)/'ごみ処理概要'!D37/365*1000000,"-")</f>
        <v>688.9807874558458</v>
      </c>
      <c r="N37" s="234">
        <f>IF(D37&lt;&gt;0,'ごみ搬入量内訳'!CM37/'ごみ処理概要'!D37/365*1000000,"-")</f>
        <v>115.18911001981563</v>
      </c>
      <c r="O37" s="234">
        <f>'ごみ搬入量内訳'!DH37</f>
        <v>0</v>
      </c>
      <c r="P37" s="234">
        <f>'ごみ処理量内訳'!E37</f>
        <v>6623</v>
      </c>
      <c r="Q37" s="234">
        <f>'ごみ処理量内訳'!N37</f>
        <v>229</v>
      </c>
      <c r="R37" s="234">
        <f>SUM(S37:Y37)</f>
        <v>635</v>
      </c>
      <c r="S37" s="234">
        <f>'ごみ処理量内訳'!G37</f>
        <v>0</v>
      </c>
      <c r="T37" s="234">
        <f>'ごみ処理量内訳'!L37</f>
        <v>635</v>
      </c>
      <c r="U37" s="234">
        <f>'ごみ処理量内訳'!H37</f>
        <v>0</v>
      </c>
      <c r="V37" s="234">
        <f>'ごみ処理量内訳'!I37</f>
        <v>0</v>
      </c>
      <c r="W37" s="234">
        <f>'ごみ処理量内訳'!J37</f>
        <v>0</v>
      </c>
      <c r="X37" s="234">
        <f>'ごみ処理量内訳'!K37</f>
        <v>0</v>
      </c>
      <c r="Y37" s="234">
        <f>'ごみ処理量内訳'!M37</f>
        <v>0</v>
      </c>
      <c r="Z37" s="234">
        <f>'資源化量内訳'!Y37</f>
        <v>1226</v>
      </c>
      <c r="AA37" s="234">
        <f>SUM(P37,Q37,R37,Z37)</f>
        <v>8713</v>
      </c>
      <c r="AB37" s="238">
        <f>IF(AA37&lt;&gt;0,(Z37+P37+R37)/AA37*100,"-")</f>
        <v>97.37174337197291</v>
      </c>
      <c r="AC37" s="234">
        <f>'施設資源化量内訳'!Y37</f>
        <v>0</v>
      </c>
      <c r="AD37" s="234">
        <f>'施設資源化量内訳'!AT37</f>
        <v>0</v>
      </c>
      <c r="AE37" s="234">
        <f>'施設資源化量内訳'!BO37</f>
        <v>0</v>
      </c>
      <c r="AF37" s="234">
        <f>'施設資源化量内訳'!CJ37</f>
        <v>0</v>
      </c>
      <c r="AG37" s="234">
        <f>'施設資源化量内訳'!DE37</f>
        <v>0</v>
      </c>
      <c r="AH37" s="234">
        <f>'施設資源化量内訳'!DZ37</f>
        <v>0</v>
      </c>
      <c r="AI37" s="234">
        <f>'施設資源化量内訳'!EU37</f>
        <v>635</v>
      </c>
      <c r="AJ37" s="234">
        <f>SUM(AC37:AI37)</f>
        <v>635</v>
      </c>
      <c r="AK37" s="238">
        <f>IF((AA37+J37)&lt;&gt;0,(Z37+AJ37+J37)/(AA37+J37)*100,"-")</f>
        <v>26.590957788729376</v>
      </c>
      <c r="AL37" s="238">
        <f>IF((AA37+J37)&lt;&gt;0,('資源化量内訳'!D37-'資源化量内訳'!R37-'資源化量内訳'!T37-'資源化量内訳'!V37-'資源化量内訳'!U37)/(AA37+J37)*100,"-")</f>
        <v>26.590957788729376</v>
      </c>
      <c r="AM37" s="234">
        <f>'ごみ処理量内訳'!AA37</f>
        <v>229</v>
      </c>
      <c r="AN37" s="234">
        <f>'ごみ処理量内訳'!AB37</f>
        <v>171</v>
      </c>
      <c r="AO37" s="234">
        <f>'ごみ処理量内訳'!AC37</f>
        <v>0</v>
      </c>
      <c r="AP37" s="234">
        <f>SUM(AM37:AO37)</f>
        <v>400</v>
      </c>
    </row>
    <row r="38" spans="1:42" s="201" customFormat="1" ht="12" customHeight="1">
      <c r="A38" s="202" t="s">
        <v>188</v>
      </c>
      <c r="B38" s="203" t="s">
        <v>251</v>
      </c>
      <c r="C38" s="202" t="s">
        <v>252</v>
      </c>
      <c r="D38" s="234">
        <f>+E38+F38</f>
        <v>40334</v>
      </c>
      <c r="E38" s="234">
        <v>40334</v>
      </c>
      <c r="F38" s="234">
        <v>0</v>
      </c>
      <c r="G38" s="234">
        <v>423</v>
      </c>
      <c r="H38" s="234">
        <f>SUM('ごみ搬入量内訳'!E38,+'ごみ搬入量内訳'!AD38)</f>
        <v>11291</v>
      </c>
      <c r="I38" s="234">
        <f>'ごみ搬入量内訳'!BC38</f>
        <v>1083</v>
      </c>
      <c r="J38" s="234">
        <f>'資源化量内訳'!BO38</f>
        <v>0</v>
      </c>
      <c r="K38" s="234">
        <f>SUM(H38:J38)</f>
        <v>12374</v>
      </c>
      <c r="L38" s="234">
        <f>IF(D38&lt;&gt;0,K38/D38/365*1000000,"-")</f>
        <v>840.5159384889596</v>
      </c>
      <c r="M38" s="234">
        <f>IF(D38&lt;&gt;0,('ごみ搬入量内訳'!BR38+'ごみ処理概要'!J38)/'ごみ処理概要'!D38/365*1000000,"-")</f>
        <v>693.456215939372</v>
      </c>
      <c r="N38" s="234">
        <f>IF(D38&lt;&gt;0,'ごみ搬入量内訳'!CM38/'ごみ処理概要'!D38/365*1000000,"-")</f>
        <v>147.05972254958766</v>
      </c>
      <c r="O38" s="234">
        <f>'ごみ搬入量内訳'!DH38</f>
        <v>0</v>
      </c>
      <c r="P38" s="234">
        <f>'ごみ処理量内訳'!E38</f>
        <v>8664</v>
      </c>
      <c r="Q38" s="234">
        <f>'ごみ処理量内訳'!N38</f>
        <v>511</v>
      </c>
      <c r="R38" s="234">
        <f>SUM(S38:Y38)</f>
        <v>1075</v>
      </c>
      <c r="S38" s="234">
        <f>'ごみ処理量内訳'!G38</f>
        <v>0</v>
      </c>
      <c r="T38" s="234">
        <f>'ごみ処理量内訳'!L38</f>
        <v>1075</v>
      </c>
      <c r="U38" s="234">
        <f>'ごみ処理量内訳'!H38</f>
        <v>0</v>
      </c>
      <c r="V38" s="234">
        <f>'ごみ処理量内訳'!I38</f>
        <v>0</v>
      </c>
      <c r="W38" s="234">
        <f>'ごみ処理量内訳'!J38</f>
        <v>0</v>
      </c>
      <c r="X38" s="234">
        <f>'ごみ処理量内訳'!K38</f>
        <v>0</v>
      </c>
      <c r="Y38" s="234">
        <f>'ごみ処理量内訳'!M38</f>
        <v>0</v>
      </c>
      <c r="Z38" s="234">
        <f>'資源化量内訳'!Y38</f>
        <v>2124</v>
      </c>
      <c r="AA38" s="234">
        <f>SUM(P38,Q38,R38,Z38)</f>
        <v>12374</v>
      </c>
      <c r="AB38" s="238">
        <f>IF(AA38&lt;&gt;0,(Z38+P38+R38)/AA38*100,"-")</f>
        <v>95.87037336350413</v>
      </c>
      <c r="AC38" s="234">
        <f>'施設資源化量内訳'!Y38</f>
        <v>0</v>
      </c>
      <c r="AD38" s="234">
        <f>'施設資源化量内訳'!AT38</f>
        <v>0</v>
      </c>
      <c r="AE38" s="234">
        <f>'施設資源化量内訳'!BO38</f>
        <v>0</v>
      </c>
      <c r="AF38" s="234">
        <f>'施設資源化量内訳'!CJ38</f>
        <v>0</v>
      </c>
      <c r="AG38" s="234">
        <f>'施設資源化量内訳'!DE38</f>
        <v>0</v>
      </c>
      <c r="AH38" s="234">
        <f>'施設資源化量内訳'!DZ38</f>
        <v>0</v>
      </c>
      <c r="AI38" s="234">
        <f>'施設資源化量内訳'!EU38</f>
        <v>1075</v>
      </c>
      <c r="AJ38" s="234">
        <f>SUM(AC38:AI38)</f>
        <v>1075</v>
      </c>
      <c r="AK38" s="238">
        <f>IF((AA38+J38)&lt;&gt;0,(Z38+AJ38+J38)/(AA38+J38)*100,"-")</f>
        <v>25.852594149022146</v>
      </c>
      <c r="AL38" s="238">
        <f>IF((AA38+J38)&lt;&gt;0,('資源化量内訳'!D38-'資源化量内訳'!R38-'資源化量内訳'!T38-'資源化量内訳'!V38-'資源化量内訳'!U38)/(AA38+J38)*100,"-")</f>
        <v>25.852594149022146</v>
      </c>
      <c r="AM38" s="234">
        <f>'ごみ処理量内訳'!AA38</f>
        <v>511</v>
      </c>
      <c r="AN38" s="234">
        <f>'ごみ処理量内訳'!AB38</f>
        <v>972</v>
      </c>
      <c r="AO38" s="234">
        <f>'ごみ処理量内訳'!AC38</f>
        <v>0</v>
      </c>
      <c r="AP38" s="234">
        <f>SUM(AM38:AO38)</f>
        <v>1483</v>
      </c>
    </row>
    <row r="39" spans="1:42" s="201" customFormat="1" ht="12" customHeight="1">
      <c r="A39" s="202" t="s">
        <v>188</v>
      </c>
      <c r="B39" s="203" t="s">
        <v>253</v>
      </c>
      <c r="C39" s="202" t="s">
        <v>254</v>
      </c>
      <c r="D39" s="234">
        <f>+E39+F39</f>
        <v>20828</v>
      </c>
      <c r="E39" s="234">
        <v>20828</v>
      </c>
      <c r="F39" s="234">
        <v>0</v>
      </c>
      <c r="G39" s="234">
        <v>215</v>
      </c>
      <c r="H39" s="234">
        <f>SUM('ごみ搬入量内訳'!E39,+'ごみ搬入量内訳'!AD39)</f>
        <v>7159</v>
      </c>
      <c r="I39" s="234">
        <f>'ごみ搬入量内訳'!BC39</f>
        <v>568</v>
      </c>
      <c r="J39" s="234">
        <f>'資源化量内訳'!BO39</f>
        <v>293</v>
      </c>
      <c r="K39" s="234">
        <f>SUM(H39:J39)</f>
        <v>8020</v>
      </c>
      <c r="L39" s="234">
        <f>IF(D39&lt;&gt;0,K39/D39/365*1000000,"-")</f>
        <v>1054.954999986846</v>
      </c>
      <c r="M39" s="234">
        <f>IF(D39&lt;&gt;0,('ごみ搬入量内訳'!BR39+'ごみ処理概要'!J39)/'ごみ処理概要'!D39/365*1000000,"-")</f>
        <v>796.609411461389</v>
      </c>
      <c r="N39" s="234">
        <f>IF(D39&lt;&gt;0,'ごみ搬入量内訳'!CM39/'ごみ処理概要'!D39/365*1000000,"-")</f>
        <v>258.34558852545706</v>
      </c>
      <c r="O39" s="234">
        <f>'ごみ搬入量内訳'!DH39</f>
        <v>0</v>
      </c>
      <c r="P39" s="234">
        <f>'ごみ処理量内訳'!E39</f>
        <v>348</v>
      </c>
      <c r="Q39" s="234">
        <f>'ごみ処理量内訳'!N39</f>
        <v>0</v>
      </c>
      <c r="R39" s="234">
        <f>SUM(S39:Y39)</f>
        <v>7119</v>
      </c>
      <c r="S39" s="234">
        <f>'ごみ処理量内訳'!G39</f>
        <v>0</v>
      </c>
      <c r="T39" s="234">
        <f>'ごみ処理量内訳'!L39</f>
        <v>1098</v>
      </c>
      <c r="U39" s="234">
        <f>'ごみ処理量内訳'!H39</f>
        <v>0</v>
      </c>
      <c r="V39" s="234">
        <f>'ごみ処理量内訳'!I39</f>
        <v>0</v>
      </c>
      <c r="W39" s="234">
        <f>'ごみ処理量内訳'!J39</f>
        <v>0</v>
      </c>
      <c r="X39" s="234">
        <f>'ごみ処理量内訳'!K39</f>
        <v>5844</v>
      </c>
      <c r="Y39" s="234">
        <f>'ごみ処理量内訳'!M39</f>
        <v>177</v>
      </c>
      <c r="Z39" s="234">
        <f>'資源化量内訳'!Y39</f>
        <v>260</v>
      </c>
      <c r="AA39" s="234">
        <f>SUM(P39,Q39,R39,Z39)</f>
        <v>7727</v>
      </c>
      <c r="AB39" s="238">
        <f>IF(AA39&lt;&gt;0,(Z39+P39+R39)/AA39*100,"-")</f>
        <v>100</v>
      </c>
      <c r="AC39" s="234">
        <f>'施設資源化量内訳'!Y39</f>
        <v>0</v>
      </c>
      <c r="AD39" s="234">
        <f>'施設資源化量内訳'!AT39</f>
        <v>0</v>
      </c>
      <c r="AE39" s="234">
        <f>'施設資源化量内訳'!BO39</f>
        <v>0</v>
      </c>
      <c r="AF39" s="234">
        <f>'施設資源化量内訳'!CJ39</f>
        <v>0</v>
      </c>
      <c r="AG39" s="234">
        <f>'施設資源化量内訳'!DE39</f>
        <v>0</v>
      </c>
      <c r="AH39" s="234">
        <f>'施設資源化量内訳'!DZ39</f>
        <v>3506</v>
      </c>
      <c r="AI39" s="234">
        <f>'施設資源化量内訳'!EU39</f>
        <v>1008</v>
      </c>
      <c r="AJ39" s="234">
        <f>SUM(AC39:AI39)</f>
        <v>4514</v>
      </c>
      <c r="AK39" s="238">
        <f>IF((AA39+J39)&lt;&gt;0,(Z39+AJ39+J39)/(AA39+J39)*100,"-")</f>
        <v>63.17955112219451</v>
      </c>
      <c r="AL39" s="238">
        <f>IF((AA39+J39)&lt;&gt;0,('資源化量内訳'!D39-'資源化量内訳'!R39-'資源化量内訳'!T39-'資源化量内訳'!V39-'資源化量内訳'!U39)/(AA39+J39)*100,"-")</f>
        <v>19.463840399002493</v>
      </c>
      <c r="AM39" s="234">
        <f>'ごみ処理量内訳'!AA39</f>
        <v>0</v>
      </c>
      <c r="AN39" s="234">
        <f>'ごみ処理量内訳'!AB39</f>
        <v>17</v>
      </c>
      <c r="AO39" s="234">
        <f>'ごみ処理量内訳'!AC39</f>
        <v>267</v>
      </c>
      <c r="AP39" s="234">
        <f>SUM(AM39:AO39)</f>
        <v>284</v>
      </c>
    </row>
    <row r="40" spans="1:42" s="201" customFormat="1" ht="12" customHeight="1">
      <c r="A40" s="202" t="s">
        <v>188</v>
      </c>
      <c r="B40" s="203" t="s">
        <v>255</v>
      </c>
      <c r="C40" s="202" t="s">
        <v>256</v>
      </c>
      <c r="D40" s="234">
        <f>+E40+F40</f>
        <v>29462</v>
      </c>
      <c r="E40" s="234">
        <v>29462</v>
      </c>
      <c r="F40" s="234">
        <v>0</v>
      </c>
      <c r="G40" s="234">
        <v>1060</v>
      </c>
      <c r="H40" s="234">
        <f>SUM('ごみ搬入量内訳'!E40,+'ごみ搬入量内訳'!AD40)</f>
        <v>5595</v>
      </c>
      <c r="I40" s="234">
        <f>'ごみ搬入量内訳'!BC40</f>
        <v>4750</v>
      </c>
      <c r="J40" s="234">
        <f>'資源化量内訳'!BO40</f>
        <v>691</v>
      </c>
      <c r="K40" s="234">
        <f>SUM(H40:J40)</f>
        <v>11036</v>
      </c>
      <c r="L40" s="234">
        <f>IF(D40&lt;&gt;0,K40/D40/365*1000000,"-")</f>
        <v>1026.2581100521404</v>
      </c>
      <c r="M40" s="234">
        <f>IF(D40&lt;&gt;0,('ごみ搬入量内訳'!BR40+'ごみ処理概要'!J40)/'ごみ処理概要'!D40/365*1000000,"-")</f>
        <v>783.9213363301508</v>
      </c>
      <c r="N40" s="234">
        <f>IF(D40&lt;&gt;0,'ごみ搬入量内訳'!CM40/'ごみ処理概要'!D40/365*1000000,"-")</f>
        <v>242.33677372198972</v>
      </c>
      <c r="O40" s="234">
        <f>'ごみ搬入量内訳'!DH40</f>
        <v>0</v>
      </c>
      <c r="P40" s="234">
        <f>'ごみ処理量内訳'!E40</f>
        <v>8640</v>
      </c>
      <c r="Q40" s="234">
        <f>'ごみ処理量内訳'!N40</f>
        <v>596</v>
      </c>
      <c r="R40" s="234">
        <f>SUM(S40:Y40)</f>
        <v>1109</v>
      </c>
      <c r="S40" s="234">
        <f>'ごみ処理量内訳'!G40</f>
        <v>0</v>
      </c>
      <c r="T40" s="234">
        <f>'ごみ処理量内訳'!L40</f>
        <v>1109</v>
      </c>
      <c r="U40" s="234">
        <f>'ごみ処理量内訳'!H40</f>
        <v>0</v>
      </c>
      <c r="V40" s="234">
        <f>'ごみ処理量内訳'!I40</f>
        <v>0</v>
      </c>
      <c r="W40" s="234">
        <f>'ごみ処理量内訳'!J40</f>
        <v>0</v>
      </c>
      <c r="X40" s="234">
        <f>'ごみ処理量内訳'!K40</f>
        <v>0</v>
      </c>
      <c r="Y40" s="234">
        <f>'ごみ処理量内訳'!M40</f>
        <v>0</v>
      </c>
      <c r="Z40" s="234">
        <f>'資源化量内訳'!Y40</f>
        <v>0</v>
      </c>
      <c r="AA40" s="234">
        <f>SUM(P40,Q40,R40,Z40)</f>
        <v>10345</v>
      </c>
      <c r="AB40" s="238">
        <f>IF(AA40&lt;&gt;0,(Z40+P40+R40)/AA40*100,"-")</f>
        <v>94.23876268728854</v>
      </c>
      <c r="AC40" s="234">
        <f>'施設資源化量内訳'!Y40</f>
        <v>5</v>
      </c>
      <c r="AD40" s="234">
        <f>'施設資源化量内訳'!AT40</f>
        <v>0</v>
      </c>
      <c r="AE40" s="234">
        <f>'施設資源化量内訳'!BO40</f>
        <v>0</v>
      </c>
      <c r="AF40" s="234">
        <f>'施設資源化量内訳'!CJ40</f>
        <v>0</v>
      </c>
      <c r="AG40" s="234">
        <f>'施設資源化量内訳'!DE40</f>
        <v>0</v>
      </c>
      <c r="AH40" s="234">
        <f>'施設資源化量内訳'!DZ40</f>
        <v>0</v>
      </c>
      <c r="AI40" s="234">
        <f>'施設資源化量内訳'!EU40</f>
        <v>1109</v>
      </c>
      <c r="AJ40" s="234">
        <f>SUM(AC40:AI40)</f>
        <v>1114</v>
      </c>
      <c r="AK40" s="238">
        <f>IF((AA40+J40)&lt;&gt;0,(Z40+AJ40+J40)/(AA40+J40)*100,"-")</f>
        <v>16.355563610003625</v>
      </c>
      <c r="AL40" s="238">
        <f>IF((AA40+J40)&lt;&gt;0,('資源化量内訳'!D40-'資源化量内訳'!R40-'資源化量内訳'!T40-'資源化量内訳'!V40-'資源化量内訳'!U40)/(AA40+J40)*100,"-")</f>
        <v>16.355563610003625</v>
      </c>
      <c r="AM40" s="234">
        <f>'ごみ処理量内訳'!AA40</f>
        <v>596</v>
      </c>
      <c r="AN40" s="234">
        <f>'ごみ処理量内訳'!AB40</f>
        <v>996</v>
      </c>
      <c r="AO40" s="234">
        <f>'ごみ処理量内訳'!AC40</f>
        <v>0</v>
      </c>
      <c r="AP40" s="234">
        <f>SUM(AM40:AO40)</f>
        <v>1592</v>
      </c>
    </row>
    <row r="41" spans="1:42" s="201" customFormat="1" ht="12" customHeight="1">
      <c r="A41" s="202" t="s">
        <v>188</v>
      </c>
      <c r="B41" s="203" t="s">
        <v>257</v>
      </c>
      <c r="C41" s="202" t="s">
        <v>258</v>
      </c>
      <c r="D41" s="234">
        <f>+E41+F41</f>
        <v>8703</v>
      </c>
      <c r="E41" s="234">
        <v>8703</v>
      </c>
      <c r="F41" s="234">
        <v>0</v>
      </c>
      <c r="G41" s="234">
        <v>65</v>
      </c>
      <c r="H41" s="234">
        <f>SUM('ごみ搬入量内訳'!E41,+'ごみ搬入量内訳'!AD41)</f>
        <v>1886</v>
      </c>
      <c r="I41" s="234">
        <f>'ごみ搬入量内訳'!BC41</f>
        <v>84</v>
      </c>
      <c r="J41" s="234">
        <f>'資源化量内訳'!BO41</f>
        <v>218</v>
      </c>
      <c r="K41" s="234">
        <f>SUM(H41:J41)</f>
        <v>2188</v>
      </c>
      <c r="L41" s="234">
        <f>IF(D41&lt;&gt;0,K41/D41/365*1000000,"-")</f>
        <v>688.7878372911875</v>
      </c>
      <c r="M41" s="234">
        <f>IF(D41&lt;&gt;0,('ごみ搬入量内訳'!BR41+'ごみ処理概要'!J41)/'ごみ処理概要'!D41/365*1000000,"-")</f>
        <v>662.9740335170205</v>
      </c>
      <c r="N41" s="234">
        <f>IF(D41&lt;&gt;0,'ごみ搬入量内訳'!CM41/'ごみ処理概要'!D41/365*1000000,"-")</f>
        <v>25.813803774166995</v>
      </c>
      <c r="O41" s="234">
        <f>'ごみ搬入量内訳'!DH41</f>
        <v>0</v>
      </c>
      <c r="P41" s="234">
        <f>'ごみ処理量内訳'!E41</f>
        <v>1425</v>
      </c>
      <c r="Q41" s="234">
        <f>'ごみ処理量内訳'!N41</f>
        <v>0</v>
      </c>
      <c r="R41" s="234">
        <f>SUM(S41:Y41)</f>
        <v>141</v>
      </c>
      <c r="S41" s="234">
        <f>'ごみ処理量内訳'!G41</f>
        <v>0</v>
      </c>
      <c r="T41" s="234">
        <f>'ごみ処理量内訳'!L41</f>
        <v>141</v>
      </c>
      <c r="U41" s="234">
        <f>'ごみ処理量内訳'!H41</f>
        <v>0</v>
      </c>
      <c r="V41" s="234">
        <f>'ごみ処理量内訳'!I41</f>
        <v>0</v>
      </c>
      <c r="W41" s="234">
        <f>'ごみ処理量内訳'!J41</f>
        <v>0</v>
      </c>
      <c r="X41" s="234">
        <f>'ごみ処理量内訳'!K41</f>
        <v>0</v>
      </c>
      <c r="Y41" s="234">
        <f>'ごみ処理量内訳'!M41</f>
        <v>0</v>
      </c>
      <c r="Z41" s="234">
        <f>'資源化量内訳'!Y41</f>
        <v>404</v>
      </c>
      <c r="AA41" s="234">
        <f>SUM(P41,Q41,R41,Z41)</f>
        <v>1970</v>
      </c>
      <c r="AB41" s="238">
        <f>IF(AA41&lt;&gt;0,(Z41+P41+R41)/AA41*100,"-")</f>
        <v>100</v>
      </c>
      <c r="AC41" s="234">
        <f>'施設資源化量内訳'!Y41</f>
        <v>117</v>
      </c>
      <c r="AD41" s="234">
        <f>'施設資源化量内訳'!AT41</f>
        <v>0</v>
      </c>
      <c r="AE41" s="234">
        <f>'施設資源化量内訳'!BO41</f>
        <v>0</v>
      </c>
      <c r="AF41" s="234">
        <f>'施設資源化量内訳'!CJ41</f>
        <v>0</v>
      </c>
      <c r="AG41" s="234">
        <f>'施設資源化量内訳'!DE41</f>
        <v>0</v>
      </c>
      <c r="AH41" s="234">
        <f>'施設資源化量内訳'!DZ41</f>
        <v>0</v>
      </c>
      <c r="AI41" s="234">
        <f>'施設資源化量内訳'!EU41</f>
        <v>141</v>
      </c>
      <c r="AJ41" s="234">
        <f>SUM(AC41:AI41)</f>
        <v>258</v>
      </c>
      <c r="AK41" s="238">
        <f>IF((AA41+J41)&lt;&gt;0,(Z41+AJ41+J41)/(AA41+J41)*100,"-")</f>
        <v>40.21937842778793</v>
      </c>
      <c r="AL41" s="238">
        <f>IF((AA41+J41)&lt;&gt;0,('資源化量内訳'!D41-'資源化量内訳'!R41-'資源化量内訳'!T41-'資源化量内訳'!V41-'資源化量内訳'!U41)/(AA41+J41)*100,"-")</f>
        <v>40.21937842778793</v>
      </c>
      <c r="AM41" s="234">
        <f>'ごみ処理量内訳'!AA41</f>
        <v>0</v>
      </c>
      <c r="AN41" s="234">
        <f>'ごみ処理量内訳'!AB41</f>
        <v>78</v>
      </c>
      <c r="AO41" s="234">
        <f>'ごみ処理量内訳'!AC41</f>
        <v>0</v>
      </c>
      <c r="AP41" s="234">
        <f>SUM(AM41:AO41)</f>
        <v>78</v>
      </c>
    </row>
    <row r="42" spans="1:42" s="201" customFormat="1" ht="12" customHeight="1">
      <c r="A42" s="202" t="s">
        <v>188</v>
      </c>
      <c r="B42" s="203" t="s">
        <v>259</v>
      </c>
      <c r="C42" s="202" t="s">
        <v>260</v>
      </c>
      <c r="D42" s="234">
        <f>+E42+F42</f>
        <v>20136</v>
      </c>
      <c r="E42" s="234">
        <v>20136</v>
      </c>
      <c r="F42" s="234">
        <v>0</v>
      </c>
      <c r="G42" s="234">
        <v>309</v>
      </c>
      <c r="H42" s="234">
        <f>SUM('ごみ搬入量内訳'!E42,+'ごみ搬入量内訳'!AD42)</f>
        <v>2620</v>
      </c>
      <c r="I42" s="234">
        <f>'ごみ搬入量内訳'!BC42</f>
        <v>957</v>
      </c>
      <c r="J42" s="234">
        <f>'資源化量内訳'!BO42</f>
        <v>679</v>
      </c>
      <c r="K42" s="234">
        <f>SUM(H42:J42)</f>
        <v>4256</v>
      </c>
      <c r="L42" s="234">
        <f>IF(D42&lt;&gt;0,K42/D42/365*1000000,"-")</f>
        <v>579.0759819528575</v>
      </c>
      <c r="M42" s="234">
        <f>IF(D42&lt;&gt;0,('ごみ搬入量内訳'!BR42+'ごみ処理概要'!J42)/'ごみ処理概要'!D42/365*1000000,"-")</f>
        <v>508.7324004985278</v>
      </c>
      <c r="N42" s="234">
        <f>IF(D42&lt;&gt;0,'ごみ搬入量内訳'!CM42/'ごみ処理概要'!D42/365*1000000,"-")</f>
        <v>70.34358145432972</v>
      </c>
      <c r="O42" s="234">
        <f>'ごみ搬入量内訳'!DH42</f>
        <v>0</v>
      </c>
      <c r="P42" s="234">
        <f>'ごみ処理量内訳'!E42</f>
        <v>2896</v>
      </c>
      <c r="Q42" s="234">
        <f>'ごみ処理量内訳'!N42</f>
        <v>0</v>
      </c>
      <c r="R42" s="234">
        <f>SUM(S42:Y42)</f>
        <v>562</v>
      </c>
      <c r="S42" s="234">
        <f>'ごみ処理量内訳'!G42</f>
        <v>290</v>
      </c>
      <c r="T42" s="234">
        <f>'ごみ処理量内訳'!L42</f>
        <v>272</v>
      </c>
      <c r="U42" s="234">
        <f>'ごみ処理量内訳'!H42</f>
        <v>0</v>
      </c>
      <c r="V42" s="234">
        <f>'ごみ処理量内訳'!I42</f>
        <v>0</v>
      </c>
      <c r="W42" s="234">
        <f>'ごみ処理量内訳'!J42</f>
        <v>0</v>
      </c>
      <c r="X42" s="234">
        <f>'ごみ処理量内訳'!K42</f>
        <v>0</v>
      </c>
      <c r="Y42" s="234">
        <f>'ごみ処理量内訳'!M42</f>
        <v>0</v>
      </c>
      <c r="Z42" s="234">
        <f>'資源化量内訳'!Y42</f>
        <v>119</v>
      </c>
      <c r="AA42" s="234">
        <f>SUM(P42,Q42,R42,Z42)</f>
        <v>3577</v>
      </c>
      <c r="AB42" s="238">
        <f>IF(AA42&lt;&gt;0,(Z42+P42+R42)/AA42*100,"-")</f>
        <v>100</v>
      </c>
      <c r="AC42" s="234">
        <f>'施設資源化量内訳'!Y42</f>
        <v>0</v>
      </c>
      <c r="AD42" s="234">
        <f>'施設資源化量内訳'!AT42</f>
        <v>110</v>
      </c>
      <c r="AE42" s="234">
        <f>'施設資源化量内訳'!BO42</f>
        <v>0</v>
      </c>
      <c r="AF42" s="234">
        <f>'施設資源化量内訳'!CJ42</f>
        <v>0</v>
      </c>
      <c r="AG42" s="234">
        <f>'施設資源化量内訳'!DE42</f>
        <v>0</v>
      </c>
      <c r="AH42" s="234">
        <f>'施設資源化量内訳'!DZ42</f>
        <v>0</v>
      </c>
      <c r="AI42" s="234">
        <f>'施設資源化量内訳'!EU42</f>
        <v>272</v>
      </c>
      <c r="AJ42" s="234">
        <f>SUM(AC42:AI42)</f>
        <v>382</v>
      </c>
      <c r="AK42" s="238">
        <f>IF((AA42+J42)&lt;&gt;0,(Z42+AJ42+J42)/(AA42+J42)*100,"-")</f>
        <v>27.725563909774436</v>
      </c>
      <c r="AL42" s="238">
        <f>IF((AA42+J42)&lt;&gt;0,('資源化量内訳'!D42-'資源化量内訳'!R42-'資源化量内訳'!T42-'資源化量内訳'!V42-'資源化量内訳'!U42)/(AA42+J42)*100,"-")</f>
        <v>27.725563909774436</v>
      </c>
      <c r="AM42" s="234">
        <f>'ごみ処理量内訳'!AA42</f>
        <v>0</v>
      </c>
      <c r="AN42" s="234">
        <f>'ごみ処理量内訳'!AB42</f>
        <v>0</v>
      </c>
      <c r="AO42" s="234">
        <f>'ごみ処理量内訳'!AC42</f>
        <v>180</v>
      </c>
      <c r="AP42" s="234">
        <f>SUM(AM42:AO42)</f>
        <v>180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261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262</v>
      </c>
      <c r="B2" s="314" t="s">
        <v>263</v>
      </c>
      <c r="C2" s="314" t="s">
        <v>264</v>
      </c>
      <c r="D2" s="256" t="s">
        <v>265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267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269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270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271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272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273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274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275</v>
      </c>
      <c r="DK3" s="319" t="s">
        <v>276</v>
      </c>
      <c r="DL3" s="319" t="s">
        <v>277</v>
      </c>
      <c r="DM3" s="319" t="s">
        <v>278</v>
      </c>
    </row>
    <row r="4" spans="1:117" ht="25.5" customHeight="1">
      <c r="A4" s="315"/>
      <c r="B4" s="315"/>
      <c r="C4" s="317"/>
      <c r="D4" s="229"/>
      <c r="E4" s="260"/>
      <c r="F4" s="388" t="s">
        <v>279</v>
      </c>
      <c r="G4" s="321"/>
      <c r="H4" s="321"/>
      <c r="I4" s="322"/>
      <c r="J4" s="388" t="s">
        <v>280</v>
      </c>
      <c r="K4" s="321"/>
      <c r="L4" s="321"/>
      <c r="M4" s="322"/>
      <c r="N4" s="388" t="s">
        <v>281</v>
      </c>
      <c r="O4" s="321"/>
      <c r="P4" s="321"/>
      <c r="Q4" s="322"/>
      <c r="R4" s="388" t="s">
        <v>282</v>
      </c>
      <c r="S4" s="321"/>
      <c r="T4" s="321"/>
      <c r="U4" s="322"/>
      <c r="V4" s="388" t="s">
        <v>283</v>
      </c>
      <c r="W4" s="321"/>
      <c r="X4" s="321"/>
      <c r="Y4" s="322"/>
      <c r="Z4" s="388" t="s">
        <v>284</v>
      </c>
      <c r="AA4" s="321"/>
      <c r="AB4" s="321"/>
      <c r="AC4" s="322"/>
      <c r="AD4" s="260"/>
      <c r="AE4" s="388" t="s">
        <v>279</v>
      </c>
      <c r="AF4" s="321"/>
      <c r="AG4" s="321"/>
      <c r="AH4" s="322"/>
      <c r="AI4" s="388" t="s">
        <v>280</v>
      </c>
      <c r="AJ4" s="321"/>
      <c r="AK4" s="321"/>
      <c r="AL4" s="322"/>
      <c r="AM4" s="388" t="s">
        <v>281</v>
      </c>
      <c r="AN4" s="321"/>
      <c r="AO4" s="321"/>
      <c r="AP4" s="322"/>
      <c r="AQ4" s="388" t="s">
        <v>282</v>
      </c>
      <c r="AR4" s="321"/>
      <c r="AS4" s="321"/>
      <c r="AT4" s="322"/>
      <c r="AU4" s="388" t="s">
        <v>283</v>
      </c>
      <c r="AV4" s="321"/>
      <c r="AW4" s="321"/>
      <c r="AX4" s="322"/>
      <c r="AY4" s="388" t="s">
        <v>284</v>
      </c>
      <c r="AZ4" s="321"/>
      <c r="BA4" s="321"/>
      <c r="BB4" s="322"/>
      <c r="BC4" s="266"/>
      <c r="BD4" s="263" t="s">
        <v>285</v>
      </c>
      <c r="BE4" s="251"/>
      <c r="BF4" s="251"/>
      <c r="BG4" s="251"/>
      <c r="BH4" s="251"/>
      <c r="BI4" s="251"/>
      <c r="BJ4" s="267"/>
      <c r="BK4" s="257" t="s">
        <v>286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271</v>
      </c>
      <c r="BZ4" s="268"/>
      <c r="CA4" s="251"/>
      <c r="CB4" s="251"/>
      <c r="CC4" s="251"/>
      <c r="CD4" s="251"/>
      <c r="CE4" s="267"/>
      <c r="CF4" s="257" t="s">
        <v>287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272</v>
      </c>
      <c r="CU4" s="268"/>
      <c r="CV4" s="251"/>
      <c r="CW4" s="251"/>
      <c r="CX4" s="251"/>
      <c r="CY4" s="251"/>
      <c r="CZ4" s="267"/>
      <c r="DA4" s="257" t="s">
        <v>287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275</v>
      </c>
      <c r="H5" s="290" t="s">
        <v>276</v>
      </c>
      <c r="I5" s="290" t="s">
        <v>277</v>
      </c>
      <c r="J5" s="293" t="s">
        <v>158</v>
      </c>
      <c r="K5" s="290" t="s">
        <v>275</v>
      </c>
      <c r="L5" s="290" t="s">
        <v>276</v>
      </c>
      <c r="M5" s="290" t="s">
        <v>277</v>
      </c>
      <c r="N5" s="293" t="s">
        <v>158</v>
      </c>
      <c r="O5" s="290" t="s">
        <v>275</v>
      </c>
      <c r="P5" s="290" t="s">
        <v>276</v>
      </c>
      <c r="Q5" s="290" t="s">
        <v>277</v>
      </c>
      <c r="R5" s="293" t="s">
        <v>158</v>
      </c>
      <c r="S5" s="290" t="s">
        <v>275</v>
      </c>
      <c r="T5" s="290" t="s">
        <v>276</v>
      </c>
      <c r="U5" s="290" t="s">
        <v>277</v>
      </c>
      <c r="V5" s="293" t="s">
        <v>158</v>
      </c>
      <c r="W5" s="290" t="s">
        <v>275</v>
      </c>
      <c r="X5" s="290" t="s">
        <v>276</v>
      </c>
      <c r="Y5" s="290" t="s">
        <v>277</v>
      </c>
      <c r="Z5" s="293" t="s">
        <v>158</v>
      </c>
      <c r="AA5" s="290" t="s">
        <v>275</v>
      </c>
      <c r="AB5" s="290" t="s">
        <v>276</v>
      </c>
      <c r="AC5" s="290" t="s">
        <v>277</v>
      </c>
      <c r="AD5" s="293" t="s">
        <v>158</v>
      </c>
      <c r="AE5" s="293" t="s">
        <v>158</v>
      </c>
      <c r="AF5" s="290" t="s">
        <v>275</v>
      </c>
      <c r="AG5" s="290" t="s">
        <v>276</v>
      </c>
      <c r="AH5" s="290" t="s">
        <v>277</v>
      </c>
      <c r="AI5" s="293" t="s">
        <v>158</v>
      </c>
      <c r="AJ5" s="290" t="s">
        <v>275</v>
      </c>
      <c r="AK5" s="290" t="s">
        <v>276</v>
      </c>
      <c r="AL5" s="290" t="s">
        <v>277</v>
      </c>
      <c r="AM5" s="293" t="s">
        <v>158</v>
      </c>
      <c r="AN5" s="290" t="s">
        <v>275</v>
      </c>
      <c r="AO5" s="290" t="s">
        <v>276</v>
      </c>
      <c r="AP5" s="290" t="s">
        <v>277</v>
      </c>
      <c r="AQ5" s="293" t="s">
        <v>158</v>
      </c>
      <c r="AR5" s="290" t="s">
        <v>275</v>
      </c>
      <c r="AS5" s="290" t="s">
        <v>276</v>
      </c>
      <c r="AT5" s="290" t="s">
        <v>277</v>
      </c>
      <c r="AU5" s="293" t="s">
        <v>158</v>
      </c>
      <c r="AV5" s="290" t="s">
        <v>275</v>
      </c>
      <c r="AW5" s="290" t="s">
        <v>276</v>
      </c>
      <c r="AX5" s="290" t="s">
        <v>277</v>
      </c>
      <c r="AY5" s="293" t="s">
        <v>158</v>
      </c>
      <c r="AZ5" s="290" t="s">
        <v>275</v>
      </c>
      <c r="BA5" s="290" t="s">
        <v>276</v>
      </c>
      <c r="BB5" s="290" t="s">
        <v>277</v>
      </c>
      <c r="BC5" s="291" t="s">
        <v>158</v>
      </c>
      <c r="BD5" s="291" t="s">
        <v>158</v>
      </c>
      <c r="BE5" s="291" t="s">
        <v>289</v>
      </c>
      <c r="BF5" s="291" t="s">
        <v>291</v>
      </c>
      <c r="BG5" s="291" t="s">
        <v>293</v>
      </c>
      <c r="BH5" s="291" t="s">
        <v>295</v>
      </c>
      <c r="BI5" s="291" t="s">
        <v>296</v>
      </c>
      <c r="BJ5" s="291" t="s">
        <v>298</v>
      </c>
      <c r="BK5" s="291" t="s">
        <v>158</v>
      </c>
      <c r="BL5" s="291" t="s">
        <v>289</v>
      </c>
      <c r="BM5" s="291" t="s">
        <v>291</v>
      </c>
      <c r="BN5" s="291" t="s">
        <v>293</v>
      </c>
      <c r="BO5" s="291" t="s">
        <v>295</v>
      </c>
      <c r="BP5" s="291" t="s">
        <v>296</v>
      </c>
      <c r="BQ5" s="266" t="s">
        <v>298</v>
      </c>
      <c r="BR5" s="291" t="s">
        <v>158</v>
      </c>
      <c r="BS5" s="290" t="s">
        <v>289</v>
      </c>
      <c r="BT5" s="290" t="s">
        <v>291</v>
      </c>
      <c r="BU5" s="290" t="s">
        <v>293</v>
      </c>
      <c r="BV5" s="290" t="s">
        <v>295</v>
      </c>
      <c r="BW5" s="290" t="s">
        <v>296</v>
      </c>
      <c r="BX5" s="290" t="s">
        <v>298</v>
      </c>
      <c r="BY5" s="291" t="s">
        <v>158</v>
      </c>
      <c r="BZ5" s="290" t="s">
        <v>289</v>
      </c>
      <c r="CA5" s="291" t="s">
        <v>291</v>
      </c>
      <c r="CB5" s="291" t="s">
        <v>293</v>
      </c>
      <c r="CC5" s="291" t="s">
        <v>295</v>
      </c>
      <c r="CD5" s="291" t="s">
        <v>296</v>
      </c>
      <c r="CE5" s="291" t="s">
        <v>298</v>
      </c>
      <c r="CF5" s="291" t="s">
        <v>158</v>
      </c>
      <c r="CG5" s="291" t="s">
        <v>289</v>
      </c>
      <c r="CH5" s="291" t="s">
        <v>291</v>
      </c>
      <c r="CI5" s="291" t="s">
        <v>293</v>
      </c>
      <c r="CJ5" s="291" t="s">
        <v>295</v>
      </c>
      <c r="CK5" s="291" t="s">
        <v>296</v>
      </c>
      <c r="CL5" s="291" t="s">
        <v>298</v>
      </c>
      <c r="CM5" s="291" t="s">
        <v>158</v>
      </c>
      <c r="CN5" s="290" t="s">
        <v>289</v>
      </c>
      <c r="CO5" s="290" t="s">
        <v>291</v>
      </c>
      <c r="CP5" s="290" t="s">
        <v>293</v>
      </c>
      <c r="CQ5" s="290" t="s">
        <v>295</v>
      </c>
      <c r="CR5" s="290" t="s">
        <v>296</v>
      </c>
      <c r="CS5" s="290" t="s">
        <v>298</v>
      </c>
      <c r="CT5" s="291" t="s">
        <v>158</v>
      </c>
      <c r="CU5" s="290" t="s">
        <v>289</v>
      </c>
      <c r="CV5" s="291" t="s">
        <v>291</v>
      </c>
      <c r="CW5" s="291" t="s">
        <v>293</v>
      </c>
      <c r="CX5" s="291" t="s">
        <v>295</v>
      </c>
      <c r="CY5" s="291" t="s">
        <v>296</v>
      </c>
      <c r="CZ5" s="291" t="s">
        <v>298</v>
      </c>
      <c r="DA5" s="291" t="s">
        <v>158</v>
      </c>
      <c r="DB5" s="291" t="s">
        <v>289</v>
      </c>
      <c r="DC5" s="291" t="s">
        <v>291</v>
      </c>
      <c r="DD5" s="291" t="s">
        <v>293</v>
      </c>
      <c r="DE5" s="291" t="s">
        <v>295</v>
      </c>
      <c r="DF5" s="291" t="s">
        <v>296</v>
      </c>
      <c r="DG5" s="291" t="s">
        <v>298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3" t="s">
        <v>185</v>
      </c>
      <c r="K6" s="272" t="s">
        <v>185</v>
      </c>
      <c r="L6" s="272" t="s">
        <v>185</v>
      </c>
      <c r="M6" s="272" t="s">
        <v>185</v>
      </c>
      <c r="N6" s="273" t="s">
        <v>185</v>
      </c>
      <c r="O6" s="272" t="s">
        <v>185</v>
      </c>
      <c r="P6" s="272" t="s">
        <v>185</v>
      </c>
      <c r="Q6" s="272" t="s">
        <v>185</v>
      </c>
      <c r="R6" s="273" t="s">
        <v>185</v>
      </c>
      <c r="S6" s="272" t="s">
        <v>185</v>
      </c>
      <c r="T6" s="272" t="s">
        <v>185</v>
      </c>
      <c r="U6" s="272" t="s">
        <v>185</v>
      </c>
      <c r="V6" s="273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2" t="s">
        <v>185</v>
      </c>
      <c r="AD6" s="273" t="s">
        <v>185</v>
      </c>
      <c r="AE6" s="273" t="s">
        <v>185</v>
      </c>
      <c r="AF6" s="272" t="s">
        <v>185</v>
      </c>
      <c r="AG6" s="272" t="s">
        <v>185</v>
      </c>
      <c r="AH6" s="272" t="s">
        <v>185</v>
      </c>
      <c r="AI6" s="273" t="s">
        <v>185</v>
      </c>
      <c r="AJ6" s="272" t="s">
        <v>185</v>
      </c>
      <c r="AK6" s="272" t="s">
        <v>185</v>
      </c>
      <c r="AL6" s="272" t="s">
        <v>185</v>
      </c>
      <c r="AM6" s="273" t="s">
        <v>185</v>
      </c>
      <c r="AN6" s="272" t="s">
        <v>185</v>
      </c>
      <c r="AO6" s="272" t="s">
        <v>185</v>
      </c>
      <c r="AP6" s="272" t="s">
        <v>185</v>
      </c>
      <c r="AQ6" s="273" t="s">
        <v>185</v>
      </c>
      <c r="AR6" s="272" t="s">
        <v>185</v>
      </c>
      <c r="AS6" s="272" t="s">
        <v>185</v>
      </c>
      <c r="AT6" s="272" t="s">
        <v>185</v>
      </c>
      <c r="AU6" s="273" t="s">
        <v>185</v>
      </c>
      <c r="AV6" s="272" t="s">
        <v>185</v>
      </c>
      <c r="AW6" s="272" t="s">
        <v>185</v>
      </c>
      <c r="AX6" s="272" t="s">
        <v>185</v>
      </c>
      <c r="AY6" s="273" t="s">
        <v>185</v>
      </c>
      <c r="AZ6" s="272" t="s">
        <v>185</v>
      </c>
      <c r="BA6" s="272" t="s">
        <v>185</v>
      </c>
      <c r="BB6" s="272" t="s">
        <v>185</v>
      </c>
      <c r="BC6" s="272" t="s">
        <v>185</v>
      </c>
      <c r="BD6" s="272" t="s">
        <v>185</v>
      </c>
      <c r="BE6" s="272" t="s">
        <v>185</v>
      </c>
      <c r="BF6" s="272" t="s">
        <v>185</v>
      </c>
      <c r="BG6" s="272" t="s">
        <v>185</v>
      </c>
      <c r="BH6" s="272" t="s">
        <v>185</v>
      </c>
      <c r="BI6" s="272" t="s">
        <v>185</v>
      </c>
      <c r="BJ6" s="272" t="s">
        <v>185</v>
      </c>
      <c r="BK6" s="272" t="s">
        <v>185</v>
      </c>
      <c r="BL6" s="272" t="s">
        <v>185</v>
      </c>
      <c r="BM6" s="272" t="s">
        <v>185</v>
      </c>
      <c r="BN6" s="272" t="s">
        <v>185</v>
      </c>
      <c r="BO6" s="272" t="s">
        <v>185</v>
      </c>
      <c r="BP6" s="272" t="s">
        <v>185</v>
      </c>
      <c r="BQ6" s="274" t="s">
        <v>185</v>
      </c>
      <c r="BR6" s="272" t="s">
        <v>185</v>
      </c>
      <c r="BS6" s="272" t="s">
        <v>185</v>
      </c>
      <c r="BT6" s="272" t="s">
        <v>185</v>
      </c>
      <c r="BU6" s="272" t="s">
        <v>185</v>
      </c>
      <c r="BV6" s="272" t="s">
        <v>185</v>
      </c>
      <c r="BW6" s="272" t="s">
        <v>185</v>
      </c>
      <c r="BX6" s="272" t="s">
        <v>185</v>
      </c>
      <c r="BY6" s="272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2" t="s">
        <v>185</v>
      </c>
      <c r="CG6" s="272" t="s">
        <v>185</v>
      </c>
      <c r="CH6" s="272" t="s">
        <v>185</v>
      </c>
      <c r="CI6" s="272" t="s">
        <v>185</v>
      </c>
      <c r="CJ6" s="272" t="s">
        <v>185</v>
      </c>
      <c r="CK6" s="272" t="s">
        <v>185</v>
      </c>
      <c r="CL6" s="272" t="s">
        <v>185</v>
      </c>
      <c r="CM6" s="272" t="s">
        <v>185</v>
      </c>
      <c r="CN6" s="272" t="s">
        <v>185</v>
      </c>
      <c r="CO6" s="272" t="s">
        <v>185</v>
      </c>
      <c r="CP6" s="272" t="s">
        <v>185</v>
      </c>
      <c r="CQ6" s="272" t="s">
        <v>185</v>
      </c>
      <c r="CR6" s="272" t="s">
        <v>185</v>
      </c>
      <c r="CS6" s="272" t="s">
        <v>185</v>
      </c>
      <c r="CT6" s="272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2" t="s">
        <v>185</v>
      </c>
      <c r="DB6" s="272" t="s">
        <v>185</v>
      </c>
      <c r="DC6" s="272" t="s">
        <v>185</v>
      </c>
      <c r="DD6" s="272" t="s">
        <v>185</v>
      </c>
      <c r="DE6" s="272" t="s">
        <v>185</v>
      </c>
      <c r="DF6" s="272" t="s">
        <v>185</v>
      </c>
      <c r="DG6" s="272" t="s">
        <v>185</v>
      </c>
      <c r="DH6" s="272" t="s">
        <v>185</v>
      </c>
      <c r="DI6" s="273" t="s">
        <v>299</v>
      </c>
      <c r="DJ6" s="272" t="s">
        <v>185</v>
      </c>
      <c r="DK6" s="272" t="s">
        <v>185</v>
      </c>
      <c r="DL6" s="272" t="s">
        <v>185</v>
      </c>
      <c r="DM6" s="272" t="s">
        <v>185</v>
      </c>
    </row>
    <row r="7" spans="1:117" s="205" customFormat="1" ht="12" customHeight="1">
      <c r="A7" s="197" t="s">
        <v>188</v>
      </c>
      <c r="B7" s="212" t="s">
        <v>190</v>
      </c>
      <c r="C7" s="198" t="s">
        <v>158</v>
      </c>
      <c r="D7" s="247">
        <f>SUM(D8:D42)</f>
        <v>1309925</v>
      </c>
      <c r="E7" s="247">
        <f>SUM(E8:E42)</f>
        <v>864762</v>
      </c>
      <c r="F7" s="247">
        <f>SUM(F8:F42)</f>
        <v>0</v>
      </c>
      <c r="G7" s="247">
        <f>SUM(G8:G42)</f>
        <v>0</v>
      </c>
      <c r="H7" s="247">
        <f>SUM(H8:H42)</f>
        <v>0</v>
      </c>
      <c r="I7" s="247">
        <f>SUM(I8:I42)</f>
        <v>0</v>
      </c>
      <c r="J7" s="247">
        <f>SUM(J8:J42)</f>
        <v>704023</v>
      </c>
      <c r="K7" s="247">
        <f>SUM(K8:K42)</f>
        <v>208688</v>
      </c>
      <c r="L7" s="247">
        <f>SUM(L8:L42)</f>
        <v>492735</v>
      </c>
      <c r="M7" s="247">
        <f>SUM(M8:M42)</f>
        <v>2600</v>
      </c>
      <c r="N7" s="247">
        <f>SUM(N8:N42)</f>
        <v>25762</v>
      </c>
      <c r="O7" s="247">
        <f>SUM(O8:O42)</f>
        <v>7062</v>
      </c>
      <c r="P7" s="247">
        <f>SUM(P8:P42)</f>
        <v>18700</v>
      </c>
      <c r="Q7" s="247">
        <f>SUM(Q8:Q42)</f>
        <v>0</v>
      </c>
      <c r="R7" s="247">
        <f>SUM(R8:R42)</f>
        <v>126752</v>
      </c>
      <c r="S7" s="247">
        <f>SUM(S8:S42)</f>
        <v>24819</v>
      </c>
      <c r="T7" s="247">
        <f>SUM(T8:T42)</f>
        <v>100003</v>
      </c>
      <c r="U7" s="247">
        <f>SUM(U8:U42)</f>
        <v>1930</v>
      </c>
      <c r="V7" s="247">
        <f>SUM(V8:V42)</f>
        <v>752</v>
      </c>
      <c r="W7" s="247">
        <f>SUM(W8:W42)</f>
        <v>37</v>
      </c>
      <c r="X7" s="247">
        <f>SUM(X8:X42)</f>
        <v>715</v>
      </c>
      <c r="Y7" s="247">
        <f>SUM(Y8:Y42)</f>
        <v>0</v>
      </c>
      <c r="Z7" s="247">
        <f>SUM(Z8:Z42)</f>
        <v>7473</v>
      </c>
      <c r="AA7" s="247">
        <f>SUM(AA8:AA42)</f>
        <v>5233</v>
      </c>
      <c r="AB7" s="247">
        <f>SUM(AB8:AB42)</f>
        <v>2240</v>
      </c>
      <c r="AC7" s="247">
        <f>SUM(AC8:AC42)</f>
        <v>0</v>
      </c>
      <c r="AD7" s="247">
        <f>SUM(AD8:AD42)</f>
        <v>297762</v>
      </c>
      <c r="AE7" s="247">
        <f>SUM(AE8:AE42)</f>
        <v>0</v>
      </c>
      <c r="AF7" s="247">
        <f>SUM(AF8:AF42)</f>
        <v>0</v>
      </c>
      <c r="AG7" s="247">
        <f>SUM(AG8:AG42)</f>
        <v>0</v>
      </c>
      <c r="AH7" s="247">
        <f>SUM(AH8:AH42)</f>
        <v>0</v>
      </c>
      <c r="AI7" s="247">
        <f>SUM(AI8:AI42)</f>
        <v>282888</v>
      </c>
      <c r="AJ7" s="247">
        <f>SUM(AJ8:AJ42)</f>
        <v>133</v>
      </c>
      <c r="AK7" s="247">
        <f>SUM(AK8:AK42)</f>
        <v>0</v>
      </c>
      <c r="AL7" s="247">
        <f>SUM(AL8:AL42)</f>
        <v>282755</v>
      </c>
      <c r="AM7" s="247">
        <f>SUM(AM8:AM42)</f>
        <v>1891</v>
      </c>
      <c r="AN7" s="247">
        <f>SUM(AN8:AN42)</f>
        <v>0</v>
      </c>
      <c r="AO7" s="247">
        <f>SUM(AO8:AO42)</f>
        <v>0</v>
      </c>
      <c r="AP7" s="247">
        <f>SUM(AP8:AP42)</f>
        <v>1891</v>
      </c>
      <c r="AQ7" s="247">
        <f>SUM(AQ8:AQ42)</f>
        <v>10972</v>
      </c>
      <c r="AR7" s="247">
        <f>SUM(AR8:AR42)</f>
        <v>0</v>
      </c>
      <c r="AS7" s="247">
        <f>SUM(AS8:AS42)</f>
        <v>0</v>
      </c>
      <c r="AT7" s="247">
        <f>SUM(AT8:AT42)</f>
        <v>10972</v>
      </c>
      <c r="AU7" s="247">
        <f>SUM(AU8:AU42)</f>
        <v>10</v>
      </c>
      <c r="AV7" s="247">
        <f>SUM(AV8:AV42)</f>
        <v>0</v>
      </c>
      <c r="AW7" s="247">
        <f>SUM(AW8:AW42)</f>
        <v>0</v>
      </c>
      <c r="AX7" s="247">
        <f>SUM(AX8:AX42)</f>
        <v>10</v>
      </c>
      <c r="AY7" s="247">
        <f>SUM(AY8:AY42)</f>
        <v>2001</v>
      </c>
      <c r="AZ7" s="247">
        <f>SUM(AZ8:AZ42)</f>
        <v>0</v>
      </c>
      <c r="BA7" s="247">
        <f>SUM(BA8:BA42)</f>
        <v>0</v>
      </c>
      <c r="BB7" s="247">
        <f>SUM(BB8:BB42)</f>
        <v>2001</v>
      </c>
      <c r="BC7" s="247">
        <f>SUM(BC8:BC42)</f>
        <v>147401</v>
      </c>
      <c r="BD7" s="247">
        <f>SUM(BD8:BD42)</f>
        <v>74089</v>
      </c>
      <c r="BE7" s="247">
        <f>SUM(BE8:BE42)</f>
        <v>0</v>
      </c>
      <c r="BF7" s="247">
        <f>SUM(BF8:BF42)</f>
        <v>32676</v>
      </c>
      <c r="BG7" s="247">
        <f>SUM(BG8:BG42)</f>
        <v>18509</v>
      </c>
      <c r="BH7" s="247">
        <f>SUM(BH8:BH42)</f>
        <v>6832</v>
      </c>
      <c r="BI7" s="247">
        <f>SUM(BI8:BI42)</f>
        <v>2374</v>
      </c>
      <c r="BJ7" s="247">
        <f>SUM(BJ8:BJ42)</f>
        <v>13698</v>
      </c>
      <c r="BK7" s="247">
        <f>SUM(BK8:BK42)</f>
        <v>73312</v>
      </c>
      <c r="BL7" s="247">
        <f>SUM(BL8:BL42)</f>
        <v>0</v>
      </c>
      <c r="BM7" s="247">
        <f>SUM(BM8:BM42)</f>
        <v>59687</v>
      </c>
      <c r="BN7" s="247">
        <f>SUM(BN8:BN42)</f>
        <v>2119</v>
      </c>
      <c r="BO7" s="247">
        <f>SUM(BO8:BO42)</f>
        <v>6378</v>
      </c>
      <c r="BP7" s="247">
        <f>SUM(BP8:BP42)</f>
        <v>666</v>
      </c>
      <c r="BQ7" s="247">
        <f>SUM(BQ8:BQ42)</f>
        <v>4462</v>
      </c>
      <c r="BR7" s="247">
        <f>SUM(BR8:BR42)</f>
        <v>938851</v>
      </c>
      <c r="BS7" s="247">
        <f>SUM(BS8:BS42)</f>
        <v>0</v>
      </c>
      <c r="BT7" s="247">
        <f>SUM(BT8:BT42)</f>
        <v>736699</v>
      </c>
      <c r="BU7" s="247">
        <f>SUM(BU8:BU42)</f>
        <v>44271</v>
      </c>
      <c r="BV7" s="247">
        <f>SUM(BV8:BV42)</f>
        <v>133584</v>
      </c>
      <c r="BW7" s="247">
        <f>SUM(BW8:BW42)</f>
        <v>3126</v>
      </c>
      <c r="BX7" s="247">
        <f>SUM(BX8:BX42)</f>
        <v>21171</v>
      </c>
      <c r="BY7" s="247">
        <f>SUM(BY8:BY42)</f>
        <v>864762</v>
      </c>
      <c r="BZ7" s="247">
        <f>SUM(BZ8:BZ42)</f>
        <v>0</v>
      </c>
      <c r="CA7" s="247">
        <f>SUM(CA8:CA42)</f>
        <v>704023</v>
      </c>
      <c r="CB7" s="247">
        <f>SUM(CB8:CB42)</f>
        <v>25762</v>
      </c>
      <c r="CC7" s="247">
        <f>SUM(CC8:CC42)</f>
        <v>126752</v>
      </c>
      <c r="CD7" s="247">
        <f>SUM(CD8:CD42)</f>
        <v>752</v>
      </c>
      <c r="CE7" s="247">
        <f>SUM(CE8:CE42)</f>
        <v>7473</v>
      </c>
      <c r="CF7" s="247">
        <f>SUM(CF8:CF42)</f>
        <v>74089</v>
      </c>
      <c r="CG7" s="247">
        <f>SUM(CG8:CG42)</f>
        <v>0</v>
      </c>
      <c r="CH7" s="247">
        <f>SUM(CH8:CH42)</f>
        <v>32676</v>
      </c>
      <c r="CI7" s="247">
        <f>SUM(CI8:CI42)</f>
        <v>18509</v>
      </c>
      <c r="CJ7" s="247">
        <f>SUM(CJ8:CJ42)</f>
        <v>6832</v>
      </c>
      <c r="CK7" s="247">
        <f>SUM(CK8:CK42)</f>
        <v>2374</v>
      </c>
      <c r="CL7" s="247">
        <f>SUM(CL8:CL42)</f>
        <v>13698</v>
      </c>
      <c r="CM7" s="247">
        <f>SUM(CM8:CM42)</f>
        <v>371074</v>
      </c>
      <c r="CN7" s="247">
        <f>SUM(CN8:CN42)</f>
        <v>0</v>
      </c>
      <c r="CO7" s="247">
        <f>SUM(CO8:CO42)</f>
        <v>342575</v>
      </c>
      <c r="CP7" s="247">
        <f>SUM(CP8:CP42)</f>
        <v>4010</v>
      </c>
      <c r="CQ7" s="247">
        <f>SUM(CQ8:CQ42)</f>
        <v>17350</v>
      </c>
      <c r="CR7" s="247">
        <f>SUM(CR8:CR42)</f>
        <v>676</v>
      </c>
      <c r="CS7" s="247">
        <f>SUM(CS8:CS42)</f>
        <v>6463</v>
      </c>
      <c r="CT7" s="247">
        <f>SUM(CT8:CT42)</f>
        <v>297762</v>
      </c>
      <c r="CU7" s="247">
        <f>SUM(CU8:CU42)</f>
        <v>0</v>
      </c>
      <c r="CV7" s="247">
        <f>SUM(CV8:CV42)</f>
        <v>282888</v>
      </c>
      <c r="CW7" s="247">
        <f>SUM(CW8:CW42)</f>
        <v>1891</v>
      </c>
      <c r="CX7" s="247">
        <f>SUM(CX8:CX42)</f>
        <v>10972</v>
      </c>
      <c r="CY7" s="247">
        <f>SUM(CY8:CY42)</f>
        <v>10</v>
      </c>
      <c r="CZ7" s="247">
        <f>SUM(CZ8:CZ42)</f>
        <v>2001</v>
      </c>
      <c r="DA7" s="247">
        <f>SUM(DA8:DA42)</f>
        <v>73312</v>
      </c>
      <c r="DB7" s="247">
        <f>SUM(DB8:DB42)</f>
        <v>0</v>
      </c>
      <c r="DC7" s="247">
        <f>SUM(DC8:DC42)</f>
        <v>59687</v>
      </c>
      <c r="DD7" s="247">
        <f>SUM(DD8:DD42)</f>
        <v>2119</v>
      </c>
      <c r="DE7" s="247">
        <f>SUM(DE8:DE42)</f>
        <v>6378</v>
      </c>
      <c r="DF7" s="247">
        <f>SUM(DF8:DF42)</f>
        <v>666</v>
      </c>
      <c r="DG7" s="247">
        <f>SUM(DG8:DG42)</f>
        <v>4462</v>
      </c>
      <c r="DH7" s="247">
        <f>SUM(DH8:DH42)</f>
        <v>0</v>
      </c>
      <c r="DI7" s="247">
        <f>SUM(DI8:DI42)</f>
        <v>490</v>
      </c>
      <c r="DJ7" s="247">
        <f>SUM(DJ8:DJ42)</f>
        <v>41</v>
      </c>
      <c r="DK7" s="247">
        <f>SUM(DK8:DK42)</f>
        <v>9</v>
      </c>
      <c r="DL7" s="247">
        <f>SUM(DL8:DL42)</f>
        <v>401</v>
      </c>
      <c r="DM7" s="247">
        <f>SUM(DM8:DM42)</f>
        <v>39</v>
      </c>
    </row>
    <row r="8" spans="1:117" s="201" customFormat="1" ht="12" customHeight="1">
      <c r="A8" s="200" t="s">
        <v>188</v>
      </c>
      <c r="B8" s="214" t="s">
        <v>191</v>
      </c>
      <c r="C8" s="200" t="s">
        <v>192</v>
      </c>
      <c r="D8" s="248">
        <f>SUM(E8,AD8,BC8)</f>
        <v>274660</v>
      </c>
      <c r="E8" s="249">
        <f>SUM(F8,J8,N8,R8,V8,Z8)</f>
        <v>169548</v>
      </c>
      <c r="F8" s="249">
        <f>SUM(G8:I8)</f>
        <v>0</v>
      </c>
      <c r="G8" s="249"/>
      <c r="H8" s="249">
        <v>0</v>
      </c>
      <c r="I8" s="249">
        <v>0</v>
      </c>
      <c r="J8" s="249">
        <f>SUM(K8:M8)</f>
        <v>150307</v>
      </c>
      <c r="K8" s="249">
        <v>74477</v>
      </c>
      <c r="L8" s="249">
        <v>75830</v>
      </c>
      <c r="M8" s="249">
        <v>0</v>
      </c>
      <c r="N8" s="249">
        <f>SUM(O8:Q8)</f>
        <v>2950</v>
      </c>
      <c r="O8" s="249">
        <v>2891</v>
      </c>
      <c r="P8" s="249">
        <v>59</v>
      </c>
      <c r="Q8" s="249">
        <v>0</v>
      </c>
      <c r="R8" s="249">
        <f>SUM(S8:U8)</f>
        <v>13342</v>
      </c>
      <c r="S8" s="249">
        <v>0</v>
      </c>
      <c r="T8" s="249">
        <v>13342</v>
      </c>
      <c r="U8" s="249">
        <v>0</v>
      </c>
      <c r="V8" s="249">
        <f>SUM(W8:Y8)</f>
        <v>0</v>
      </c>
      <c r="W8" s="249">
        <v>0</v>
      </c>
      <c r="X8" s="249">
        <v>0</v>
      </c>
      <c r="Y8" s="249">
        <v>0</v>
      </c>
      <c r="Z8" s="249">
        <f>SUM(AA8:AC8)</f>
        <v>2949</v>
      </c>
      <c r="AA8" s="249">
        <v>2891</v>
      </c>
      <c r="AB8" s="249">
        <v>58</v>
      </c>
      <c r="AC8" s="249">
        <v>0</v>
      </c>
      <c r="AD8" s="249">
        <f>SUM(AE8,AI8,AM8,AQ8,AU8,AY8)</f>
        <v>60160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60127</v>
      </c>
      <c r="AJ8" s="249">
        <v>0</v>
      </c>
      <c r="AK8" s="249">
        <v>0</v>
      </c>
      <c r="AL8" s="249">
        <v>60127</v>
      </c>
      <c r="AM8" s="249">
        <f>SUM(AN8:AP8)</f>
        <v>16</v>
      </c>
      <c r="AN8" s="249">
        <v>0</v>
      </c>
      <c r="AO8" s="249">
        <v>0</v>
      </c>
      <c r="AP8" s="249">
        <v>16</v>
      </c>
      <c r="AQ8" s="249">
        <f>SUM(AR8:AT8)</f>
        <v>0</v>
      </c>
      <c r="AR8" s="249">
        <v>0</v>
      </c>
      <c r="AS8" s="249">
        <v>0</v>
      </c>
      <c r="AT8" s="249">
        <v>0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17</v>
      </c>
      <c r="AZ8" s="249">
        <v>0</v>
      </c>
      <c r="BA8" s="249">
        <v>0</v>
      </c>
      <c r="BB8" s="249">
        <v>17</v>
      </c>
      <c r="BC8" s="248">
        <f>SUM(BD8,BK8)</f>
        <v>44952</v>
      </c>
      <c r="BD8" s="248">
        <f>SUM(BE8:BJ8)</f>
        <v>30695</v>
      </c>
      <c r="BE8" s="249">
        <v>0</v>
      </c>
      <c r="BF8" s="249">
        <v>11655</v>
      </c>
      <c r="BG8" s="249">
        <v>11176</v>
      </c>
      <c r="BH8" s="249">
        <v>208</v>
      </c>
      <c r="BI8" s="249">
        <v>0</v>
      </c>
      <c r="BJ8" s="249">
        <v>7656</v>
      </c>
      <c r="BK8" s="248">
        <f>SUM(BL8:BQ8)</f>
        <v>14257</v>
      </c>
      <c r="BL8" s="249">
        <v>0</v>
      </c>
      <c r="BM8" s="249">
        <v>13184</v>
      </c>
      <c r="BN8" s="249">
        <v>537</v>
      </c>
      <c r="BO8" s="249">
        <v>0</v>
      </c>
      <c r="BP8" s="249">
        <v>0</v>
      </c>
      <c r="BQ8" s="249">
        <v>536</v>
      </c>
      <c r="BR8" s="249">
        <f>SUM(BY8,CF8)</f>
        <v>200243</v>
      </c>
      <c r="BS8" s="249">
        <f>SUM(BZ8,CG8)</f>
        <v>0</v>
      </c>
      <c r="BT8" s="249">
        <f>SUM(CA8,CH8)</f>
        <v>161962</v>
      </c>
      <c r="BU8" s="249">
        <f>SUM(CB8,CI8)</f>
        <v>14126</v>
      </c>
      <c r="BV8" s="249">
        <f>SUM(CC8,CJ8)</f>
        <v>13550</v>
      </c>
      <c r="BW8" s="249">
        <f>SUM(CD8,CK8)</f>
        <v>0</v>
      </c>
      <c r="BX8" s="249">
        <f>SUM(CE8,CL8)</f>
        <v>10605</v>
      </c>
      <c r="BY8" s="248">
        <f>SUM(BZ8:CE8)</f>
        <v>169548</v>
      </c>
      <c r="BZ8" s="249">
        <f>F8</f>
        <v>0</v>
      </c>
      <c r="CA8" s="249">
        <f>J8</f>
        <v>150307</v>
      </c>
      <c r="CB8" s="249">
        <f>N8</f>
        <v>2950</v>
      </c>
      <c r="CC8" s="249">
        <f>R8</f>
        <v>13342</v>
      </c>
      <c r="CD8" s="249">
        <f>V8</f>
        <v>0</v>
      </c>
      <c r="CE8" s="249">
        <f>Z8</f>
        <v>2949</v>
      </c>
      <c r="CF8" s="248">
        <f>SUM(CG8:CL8)</f>
        <v>30695</v>
      </c>
      <c r="CG8" s="249">
        <f>BE8</f>
        <v>0</v>
      </c>
      <c r="CH8" s="249">
        <f>BF8</f>
        <v>11655</v>
      </c>
      <c r="CI8" s="249">
        <f>BG8</f>
        <v>11176</v>
      </c>
      <c r="CJ8" s="249">
        <f>BH8</f>
        <v>208</v>
      </c>
      <c r="CK8" s="249">
        <f>BI8</f>
        <v>0</v>
      </c>
      <c r="CL8" s="249">
        <f>BJ8</f>
        <v>7656</v>
      </c>
      <c r="CM8" s="249">
        <f>SUM(CT8,DA8)</f>
        <v>74417</v>
      </c>
      <c r="CN8" s="249">
        <f>SUM(CU8,DB8)</f>
        <v>0</v>
      </c>
      <c r="CO8" s="249">
        <f>SUM(CV8,DC8)</f>
        <v>73311</v>
      </c>
      <c r="CP8" s="249">
        <f>SUM(CW8,DD8)</f>
        <v>553</v>
      </c>
      <c r="CQ8" s="249">
        <f>SUM(CX8,DE8)</f>
        <v>0</v>
      </c>
      <c r="CR8" s="249">
        <f>SUM(CY8,DF8)</f>
        <v>0</v>
      </c>
      <c r="CS8" s="249">
        <f>SUM(CZ8,DG8)</f>
        <v>553</v>
      </c>
      <c r="CT8" s="248">
        <f>SUM(CU8:CZ8)</f>
        <v>60160</v>
      </c>
      <c r="CU8" s="249">
        <f>AE8</f>
        <v>0</v>
      </c>
      <c r="CV8" s="249">
        <f>AI8</f>
        <v>60127</v>
      </c>
      <c r="CW8" s="249">
        <f>AM8</f>
        <v>16</v>
      </c>
      <c r="CX8" s="249">
        <f>AQ8</f>
        <v>0</v>
      </c>
      <c r="CY8" s="249">
        <f>AU8</f>
        <v>0</v>
      </c>
      <c r="CZ8" s="249">
        <f>AY8</f>
        <v>17</v>
      </c>
      <c r="DA8" s="248">
        <f>SUM(DB8:DG8)</f>
        <v>14257</v>
      </c>
      <c r="DB8" s="249">
        <f>BL8</f>
        <v>0</v>
      </c>
      <c r="DC8" s="249">
        <f>BM8</f>
        <v>13184</v>
      </c>
      <c r="DD8" s="249">
        <f>BN8</f>
        <v>537</v>
      </c>
      <c r="DE8" s="249">
        <f>BO8</f>
        <v>0</v>
      </c>
      <c r="DF8" s="249">
        <f>BP8</f>
        <v>0</v>
      </c>
      <c r="DG8" s="249">
        <f>BQ8</f>
        <v>536</v>
      </c>
      <c r="DH8" s="249">
        <v>0</v>
      </c>
      <c r="DI8" s="248">
        <f>SUM(DJ8:DM8)</f>
        <v>9</v>
      </c>
      <c r="DJ8" s="249">
        <v>9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188</v>
      </c>
      <c r="B9" s="214" t="s">
        <v>193</v>
      </c>
      <c r="C9" s="200" t="s">
        <v>194</v>
      </c>
      <c r="D9" s="248">
        <f>SUM(E9,AD9,BC9)</f>
        <v>273798</v>
      </c>
      <c r="E9" s="249">
        <f>SUM(F9,J9,N9,R9,V9,Z9)</f>
        <v>173440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144342</v>
      </c>
      <c r="K9" s="249">
        <v>31179</v>
      </c>
      <c r="L9" s="249">
        <v>113163</v>
      </c>
      <c r="M9" s="249">
        <v>0</v>
      </c>
      <c r="N9" s="249">
        <f>SUM(O9:Q9)</f>
        <v>10132</v>
      </c>
      <c r="O9" s="249">
        <v>1418</v>
      </c>
      <c r="P9" s="249">
        <v>8714</v>
      </c>
      <c r="Q9" s="249">
        <v>0</v>
      </c>
      <c r="R9" s="249">
        <f>SUM(S9:U9)</f>
        <v>16602</v>
      </c>
      <c r="S9" s="249">
        <v>484</v>
      </c>
      <c r="T9" s="249">
        <v>16118</v>
      </c>
      <c r="U9" s="249">
        <v>0</v>
      </c>
      <c r="V9" s="249">
        <f>SUM(W9:Y9)</f>
        <v>657</v>
      </c>
      <c r="W9" s="249">
        <v>3</v>
      </c>
      <c r="X9" s="249">
        <v>654</v>
      </c>
      <c r="Y9" s="249">
        <v>0</v>
      </c>
      <c r="Z9" s="249">
        <f>SUM(AA9:AC9)</f>
        <v>1707</v>
      </c>
      <c r="AA9" s="249">
        <v>1311</v>
      </c>
      <c r="AB9" s="249">
        <v>396</v>
      </c>
      <c r="AC9" s="249">
        <v>0</v>
      </c>
      <c r="AD9" s="249">
        <f>SUM(AE9,AI9,AM9,AQ9,AU9,AY9)</f>
        <v>93132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81994</v>
      </c>
      <c r="AJ9" s="249">
        <v>0</v>
      </c>
      <c r="AK9" s="249">
        <v>0</v>
      </c>
      <c r="AL9" s="249">
        <v>81994</v>
      </c>
      <c r="AM9" s="249">
        <f>SUM(AN9:AP9)</f>
        <v>1147</v>
      </c>
      <c r="AN9" s="249">
        <v>0</v>
      </c>
      <c r="AO9" s="249">
        <v>0</v>
      </c>
      <c r="AP9" s="249">
        <v>1147</v>
      </c>
      <c r="AQ9" s="249">
        <f>SUM(AR9:AT9)</f>
        <v>9434</v>
      </c>
      <c r="AR9" s="249">
        <v>0</v>
      </c>
      <c r="AS9" s="249">
        <v>0</v>
      </c>
      <c r="AT9" s="249">
        <v>9434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557</v>
      </c>
      <c r="AZ9" s="249">
        <v>0</v>
      </c>
      <c r="BA9" s="249">
        <v>0</v>
      </c>
      <c r="BB9" s="249">
        <v>557</v>
      </c>
      <c r="BC9" s="248">
        <f>SUM(BD9,BK9)</f>
        <v>7226</v>
      </c>
      <c r="BD9" s="248">
        <f>SUM(BE9:BJ9)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8">
        <f>SUM(BL9:BQ9)</f>
        <v>7226</v>
      </c>
      <c r="BL9" s="249">
        <v>0</v>
      </c>
      <c r="BM9" s="249">
        <v>3577</v>
      </c>
      <c r="BN9" s="249">
        <v>378</v>
      </c>
      <c r="BO9" s="249">
        <v>654</v>
      </c>
      <c r="BP9" s="249">
        <v>378</v>
      </c>
      <c r="BQ9" s="249">
        <v>2239</v>
      </c>
      <c r="BR9" s="249">
        <f>SUM(BY9,CF9)</f>
        <v>173440</v>
      </c>
      <c r="BS9" s="249">
        <f>SUM(BZ9,CG9)</f>
        <v>0</v>
      </c>
      <c r="BT9" s="249">
        <f>SUM(CA9,CH9)</f>
        <v>144342</v>
      </c>
      <c r="BU9" s="249">
        <f>SUM(CB9,CI9)</f>
        <v>10132</v>
      </c>
      <c r="BV9" s="249">
        <f>SUM(CC9,CJ9)</f>
        <v>16602</v>
      </c>
      <c r="BW9" s="249">
        <f>SUM(CD9,CK9)</f>
        <v>657</v>
      </c>
      <c r="BX9" s="249">
        <f>SUM(CE9,CL9)</f>
        <v>1707</v>
      </c>
      <c r="BY9" s="248">
        <f>SUM(BZ9:CE9)</f>
        <v>173440</v>
      </c>
      <c r="BZ9" s="249">
        <f>F9</f>
        <v>0</v>
      </c>
      <c r="CA9" s="249">
        <f>J9</f>
        <v>144342</v>
      </c>
      <c r="CB9" s="249">
        <f>N9</f>
        <v>10132</v>
      </c>
      <c r="CC9" s="249">
        <f>R9</f>
        <v>16602</v>
      </c>
      <c r="CD9" s="249">
        <f>V9</f>
        <v>657</v>
      </c>
      <c r="CE9" s="249">
        <f>Z9</f>
        <v>1707</v>
      </c>
      <c r="CF9" s="248">
        <f>SUM(CG9:CL9)</f>
        <v>0</v>
      </c>
      <c r="CG9" s="249">
        <f>BE9</f>
        <v>0</v>
      </c>
      <c r="CH9" s="249">
        <f>BF9</f>
        <v>0</v>
      </c>
      <c r="CI9" s="249">
        <f>BG9</f>
        <v>0</v>
      </c>
      <c r="CJ9" s="249">
        <f>BH9</f>
        <v>0</v>
      </c>
      <c r="CK9" s="249">
        <f>BI9</f>
        <v>0</v>
      </c>
      <c r="CL9" s="249">
        <f>BJ9</f>
        <v>0</v>
      </c>
      <c r="CM9" s="249">
        <f>SUM(CT9,DA9)</f>
        <v>100358</v>
      </c>
      <c r="CN9" s="249">
        <f>SUM(CU9,DB9)</f>
        <v>0</v>
      </c>
      <c r="CO9" s="249">
        <f>SUM(CV9,DC9)</f>
        <v>85571</v>
      </c>
      <c r="CP9" s="249">
        <f>SUM(CW9,DD9)</f>
        <v>1525</v>
      </c>
      <c r="CQ9" s="249">
        <f>SUM(CX9,DE9)</f>
        <v>10088</v>
      </c>
      <c r="CR9" s="249">
        <f>SUM(CY9,DF9)</f>
        <v>378</v>
      </c>
      <c r="CS9" s="249">
        <f>SUM(CZ9,DG9)</f>
        <v>2796</v>
      </c>
      <c r="CT9" s="248">
        <f>SUM(CU9:CZ9)</f>
        <v>93132</v>
      </c>
      <c r="CU9" s="249">
        <f>AE9</f>
        <v>0</v>
      </c>
      <c r="CV9" s="249">
        <f>AI9</f>
        <v>81994</v>
      </c>
      <c r="CW9" s="249">
        <f>AM9</f>
        <v>1147</v>
      </c>
      <c r="CX9" s="249">
        <f>AQ9</f>
        <v>9434</v>
      </c>
      <c r="CY9" s="249">
        <f>AU9</f>
        <v>0</v>
      </c>
      <c r="CZ9" s="249">
        <f>AY9</f>
        <v>557</v>
      </c>
      <c r="DA9" s="248">
        <f>SUM(DB9:DG9)</f>
        <v>7226</v>
      </c>
      <c r="DB9" s="249">
        <f>BL9</f>
        <v>0</v>
      </c>
      <c r="DC9" s="249">
        <f>BM9</f>
        <v>3577</v>
      </c>
      <c r="DD9" s="249">
        <f>BN9</f>
        <v>378</v>
      </c>
      <c r="DE9" s="249">
        <f>BO9</f>
        <v>654</v>
      </c>
      <c r="DF9" s="249">
        <f>BP9</f>
        <v>378</v>
      </c>
      <c r="DG9" s="249">
        <f>BQ9</f>
        <v>2239</v>
      </c>
      <c r="DH9" s="249">
        <v>0</v>
      </c>
      <c r="DI9" s="248">
        <f>SUM(DJ9:DM9)</f>
        <v>0</v>
      </c>
      <c r="DJ9" s="249">
        <v>0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188</v>
      </c>
      <c r="B10" s="214" t="s">
        <v>195</v>
      </c>
      <c r="C10" s="200" t="s">
        <v>196</v>
      </c>
      <c r="D10" s="248">
        <f>SUM(E10,AD10,BC10)</f>
        <v>68354</v>
      </c>
      <c r="E10" s="249">
        <f>SUM(F10,J10,N10,R10,V10,Z10)</f>
        <v>47807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34520</v>
      </c>
      <c r="K10" s="249">
        <v>6212</v>
      </c>
      <c r="L10" s="249">
        <v>28308</v>
      </c>
      <c r="M10" s="249">
        <v>0</v>
      </c>
      <c r="N10" s="249">
        <f>SUM(O10:Q10)</f>
        <v>1145</v>
      </c>
      <c r="O10" s="249">
        <v>1135</v>
      </c>
      <c r="P10" s="249">
        <v>10</v>
      </c>
      <c r="Q10" s="249">
        <v>0</v>
      </c>
      <c r="R10" s="249">
        <f>SUM(S10:U10)</f>
        <v>12142</v>
      </c>
      <c r="S10" s="249">
        <v>9290</v>
      </c>
      <c r="T10" s="249">
        <v>2852</v>
      </c>
      <c r="U10" s="249">
        <v>0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0</v>
      </c>
      <c r="AA10" s="249">
        <v>0</v>
      </c>
      <c r="AB10" s="249">
        <v>0</v>
      </c>
      <c r="AC10" s="249">
        <v>0</v>
      </c>
      <c r="AD10" s="249">
        <f>SUM(AE10,AI10,AM10,AQ10,AU10,AY10)</f>
        <v>18114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17722</v>
      </c>
      <c r="AJ10" s="249">
        <v>0</v>
      </c>
      <c r="AK10" s="249">
        <v>0</v>
      </c>
      <c r="AL10" s="249">
        <v>17722</v>
      </c>
      <c r="AM10" s="249">
        <f>SUM(AN10:AP10)</f>
        <v>217</v>
      </c>
      <c r="AN10" s="249">
        <v>0</v>
      </c>
      <c r="AO10" s="249">
        <v>0</v>
      </c>
      <c r="AP10" s="249">
        <v>217</v>
      </c>
      <c r="AQ10" s="249">
        <f>SUM(AR10:AT10)</f>
        <v>175</v>
      </c>
      <c r="AR10" s="249">
        <v>0</v>
      </c>
      <c r="AS10" s="249">
        <v>0</v>
      </c>
      <c r="AT10" s="249">
        <v>175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2433</v>
      </c>
      <c r="BD10" s="248">
        <f>SUM(BE10:BJ10)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8">
        <f>SUM(BL10:BQ10)</f>
        <v>2433</v>
      </c>
      <c r="BL10" s="249">
        <v>0</v>
      </c>
      <c r="BM10" s="249">
        <v>2163</v>
      </c>
      <c r="BN10" s="249">
        <v>187</v>
      </c>
      <c r="BO10" s="249">
        <v>83</v>
      </c>
      <c r="BP10" s="249">
        <v>0</v>
      </c>
      <c r="BQ10" s="249">
        <v>0</v>
      </c>
      <c r="BR10" s="249">
        <f>SUM(BY10,CF10)</f>
        <v>47807</v>
      </c>
      <c r="BS10" s="249">
        <f>SUM(BZ10,CG10)</f>
        <v>0</v>
      </c>
      <c r="BT10" s="249">
        <f>SUM(CA10,CH10)</f>
        <v>34520</v>
      </c>
      <c r="BU10" s="249">
        <f>SUM(CB10,CI10)</f>
        <v>1145</v>
      </c>
      <c r="BV10" s="249">
        <f>SUM(CC10,CJ10)</f>
        <v>12142</v>
      </c>
      <c r="BW10" s="249">
        <f>SUM(CD10,CK10)</f>
        <v>0</v>
      </c>
      <c r="BX10" s="249">
        <f>SUM(CE10,CL10)</f>
        <v>0</v>
      </c>
      <c r="BY10" s="248">
        <f>SUM(BZ10:CE10)</f>
        <v>47807</v>
      </c>
      <c r="BZ10" s="249">
        <f>F10</f>
        <v>0</v>
      </c>
      <c r="CA10" s="249">
        <f>J10</f>
        <v>34520</v>
      </c>
      <c r="CB10" s="249">
        <f>N10</f>
        <v>1145</v>
      </c>
      <c r="CC10" s="249">
        <f>R10</f>
        <v>12142</v>
      </c>
      <c r="CD10" s="249">
        <f>V10</f>
        <v>0</v>
      </c>
      <c r="CE10" s="249">
        <f>Z10</f>
        <v>0</v>
      </c>
      <c r="CF10" s="248">
        <f>SUM(CG10:CL10)</f>
        <v>0</v>
      </c>
      <c r="CG10" s="249">
        <f>BE10</f>
        <v>0</v>
      </c>
      <c r="CH10" s="249">
        <f>BF10</f>
        <v>0</v>
      </c>
      <c r="CI10" s="249">
        <f>BG10</f>
        <v>0</v>
      </c>
      <c r="CJ10" s="249">
        <f>BH10</f>
        <v>0</v>
      </c>
      <c r="CK10" s="249">
        <f>BI10</f>
        <v>0</v>
      </c>
      <c r="CL10" s="249">
        <f>BJ10</f>
        <v>0</v>
      </c>
      <c r="CM10" s="249">
        <f>SUM(CT10,DA10)</f>
        <v>20547</v>
      </c>
      <c r="CN10" s="249">
        <f>SUM(CU10,DB10)</f>
        <v>0</v>
      </c>
      <c r="CO10" s="249">
        <f>SUM(CV10,DC10)</f>
        <v>19885</v>
      </c>
      <c r="CP10" s="249">
        <f>SUM(CW10,DD10)</f>
        <v>404</v>
      </c>
      <c r="CQ10" s="249">
        <f>SUM(CX10,DE10)</f>
        <v>258</v>
      </c>
      <c r="CR10" s="249">
        <f>SUM(CY10,DF10)</f>
        <v>0</v>
      </c>
      <c r="CS10" s="249">
        <f>SUM(CZ10,DG10)</f>
        <v>0</v>
      </c>
      <c r="CT10" s="248">
        <f>SUM(CU10:CZ10)</f>
        <v>18114</v>
      </c>
      <c r="CU10" s="249">
        <f>AE10</f>
        <v>0</v>
      </c>
      <c r="CV10" s="249">
        <f>AI10</f>
        <v>17722</v>
      </c>
      <c r="CW10" s="249">
        <f>AM10</f>
        <v>217</v>
      </c>
      <c r="CX10" s="249">
        <f>AQ10</f>
        <v>175</v>
      </c>
      <c r="CY10" s="249">
        <f>AU10</f>
        <v>0</v>
      </c>
      <c r="CZ10" s="249">
        <f>AY10</f>
        <v>0</v>
      </c>
      <c r="DA10" s="248">
        <f>SUM(DB10:DG10)</f>
        <v>2433</v>
      </c>
      <c r="DB10" s="249">
        <f>BL10</f>
        <v>0</v>
      </c>
      <c r="DC10" s="249">
        <f>BM10</f>
        <v>2163</v>
      </c>
      <c r="DD10" s="249">
        <f>BN10</f>
        <v>187</v>
      </c>
      <c r="DE10" s="249">
        <f>BO10</f>
        <v>83</v>
      </c>
      <c r="DF10" s="249">
        <f>BP10</f>
        <v>0</v>
      </c>
      <c r="DG10" s="249">
        <f>BQ10</f>
        <v>0</v>
      </c>
      <c r="DH10" s="249">
        <v>0</v>
      </c>
      <c r="DI10" s="248">
        <f>SUM(DJ10:DM10)</f>
        <v>5</v>
      </c>
      <c r="DJ10" s="249">
        <v>5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188</v>
      </c>
      <c r="B11" s="214" t="s">
        <v>197</v>
      </c>
      <c r="C11" s="200" t="s">
        <v>198</v>
      </c>
      <c r="D11" s="248">
        <f>SUM(E11,AD11,BC11)</f>
        <v>26806</v>
      </c>
      <c r="E11" s="249">
        <f>SUM(F11,J11,N11,R11,V11,Z11)</f>
        <v>15016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11577</v>
      </c>
      <c r="K11" s="249">
        <v>2188</v>
      </c>
      <c r="L11" s="249">
        <v>9389</v>
      </c>
      <c r="M11" s="249">
        <v>0</v>
      </c>
      <c r="N11" s="249">
        <f>SUM(O11:Q11)</f>
        <v>312</v>
      </c>
      <c r="O11" s="249">
        <v>0</v>
      </c>
      <c r="P11" s="249">
        <v>312</v>
      </c>
      <c r="Q11" s="249">
        <v>0</v>
      </c>
      <c r="R11" s="249">
        <f>SUM(S11:U11)</f>
        <v>3085</v>
      </c>
      <c r="S11" s="249">
        <v>128</v>
      </c>
      <c r="T11" s="249">
        <v>2957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42</v>
      </c>
      <c r="AA11" s="249">
        <v>42</v>
      </c>
      <c r="AB11" s="249">
        <v>0</v>
      </c>
      <c r="AC11" s="249">
        <v>0</v>
      </c>
      <c r="AD11" s="249">
        <f>SUM(AE11,AI11,AM11,AQ11,AU11,AY11)</f>
        <v>8075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7921</v>
      </c>
      <c r="AJ11" s="249">
        <v>0</v>
      </c>
      <c r="AK11" s="249">
        <v>0</v>
      </c>
      <c r="AL11" s="249">
        <v>7921</v>
      </c>
      <c r="AM11" s="249">
        <f>SUM(AN11:AP11)</f>
        <v>0</v>
      </c>
      <c r="AN11" s="249">
        <v>0</v>
      </c>
      <c r="AO11" s="249">
        <v>0</v>
      </c>
      <c r="AP11" s="249">
        <v>0</v>
      </c>
      <c r="AQ11" s="249">
        <f>SUM(AR11:AT11)</f>
        <v>154</v>
      </c>
      <c r="AR11" s="249">
        <v>0</v>
      </c>
      <c r="AS11" s="249">
        <v>0</v>
      </c>
      <c r="AT11" s="249">
        <v>154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3715</v>
      </c>
      <c r="BD11" s="248">
        <f>SUM(BE11:BJ11)</f>
        <v>2406</v>
      </c>
      <c r="BE11" s="249">
        <v>0</v>
      </c>
      <c r="BF11" s="249">
        <v>2176</v>
      </c>
      <c r="BG11" s="249">
        <v>0</v>
      </c>
      <c r="BH11" s="249">
        <v>24</v>
      </c>
      <c r="BI11" s="249">
        <v>0</v>
      </c>
      <c r="BJ11" s="249">
        <v>206</v>
      </c>
      <c r="BK11" s="248">
        <f>SUM(BL11:BQ11)</f>
        <v>1309</v>
      </c>
      <c r="BL11" s="249">
        <v>0</v>
      </c>
      <c r="BM11" s="249">
        <v>1245</v>
      </c>
      <c r="BN11" s="249">
        <v>0</v>
      </c>
      <c r="BO11" s="249">
        <v>6</v>
      </c>
      <c r="BP11" s="249">
        <v>0</v>
      </c>
      <c r="BQ11" s="249">
        <v>58</v>
      </c>
      <c r="BR11" s="249">
        <f>SUM(BY11,CF11)</f>
        <v>17422</v>
      </c>
      <c r="BS11" s="249">
        <f>SUM(BZ11,CG11)</f>
        <v>0</v>
      </c>
      <c r="BT11" s="249">
        <f>SUM(CA11,CH11)</f>
        <v>13753</v>
      </c>
      <c r="BU11" s="249">
        <f>SUM(CB11,CI11)</f>
        <v>312</v>
      </c>
      <c r="BV11" s="249">
        <f>SUM(CC11,CJ11)</f>
        <v>3109</v>
      </c>
      <c r="BW11" s="249">
        <f>SUM(CD11,CK11)</f>
        <v>0</v>
      </c>
      <c r="BX11" s="249">
        <f>SUM(CE11,CL11)</f>
        <v>248</v>
      </c>
      <c r="BY11" s="248">
        <f>SUM(BZ11:CE11)</f>
        <v>15016</v>
      </c>
      <c r="BZ11" s="249">
        <f>F11</f>
        <v>0</v>
      </c>
      <c r="CA11" s="249">
        <f>J11</f>
        <v>11577</v>
      </c>
      <c r="CB11" s="249">
        <f>N11</f>
        <v>312</v>
      </c>
      <c r="CC11" s="249">
        <f>R11</f>
        <v>3085</v>
      </c>
      <c r="CD11" s="249">
        <f>V11</f>
        <v>0</v>
      </c>
      <c r="CE11" s="249">
        <f>Z11</f>
        <v>42</v>
      </c>
      <c r="CF11" s="248">
        <f>SUM(CG11:CL11)</f>
        <v>2406</v>
      </c>
      <c r="CG11" s="249">
        <f>BE11</f>
        <v>0</v>
      </c>
      <c r="CH11" s="249">
        <f>BF11</f>
        <v>2176</v>
      </c>
      <c r="CI11" s="249">
        <f>BG11</f>
        <v>0</v>
      </c>
      <c r="CJ11" s="249">
        <f>BH11</f>
        <v>24</v>
      </c>
      <c r="CK11" s="249">
        <f>BI11</f>
        <v>0</v>
      </c>
      <c r="CL11" s="249">
        <f>BJ11</f>
        <v>206</v>
      </c>
      <c r="CM11" s="249">
        <f>SUM(CT11,DA11)</f>
        <v>9384</v>
      </c>
      <c r="CN11" s="249">
        <f>SUM(CU11,DB11)</f>
        <v>0</v>
      </c>
      <c r="CO11" s="249">
        <f>SUM(CV11,DC11)</f>
        <v>9166</v>
      </c>
      <c r="CP11" s="249">
        <f>SUM(CW11,DD11)</f>
        <v>0</v>
      </c>
      <c r="CQ11" s="249">
        <f>SUM(CX11,DE11)</f>
        <v>160</v>
      </c>
      <c r="CR11" s="249">
        <f>SUM(CY11,DF11)</f>
        <v>0</v>
      </c>
      <c r="CS11" s="249">
        <f>SUM(CZ11,DG11)</f>
        <v>58</v>
      </c>
      <c r="CT11" s="248">
        <f>SUM(CU11:CZ11)</f>
        <v>8075</v>
      </c>
      <c r="CU11" s="249">
        <f>AE11</f>
        <v>0</v>
      </c>
      <c r="CV11" s="249">
        <f>AI11</f>
        <v>7921</v>
      </c>
      <c r="CW11" s="249">
        <f>AM11</f>
        <v>0</v>
      </c>
      <c r="CX11" s="249">
        <f>AQ11</f>
        <v>154</v>
      </c>
      <c r="CY11" s="249">
        <f>AU11</f>
        <v>0</v>
      </c>
      <c r="CZ11" s="249">
        <f>AY11</f>
        <v>0</v>
      </c>
      <c r="DA11" s="248">
        <f>SUM(DB11:DG11)</f>
        <v>1309</v>
      </c>
      <c r="DB11" s="249">
        <f>BL11</f>
        <v>0</v>
      </c>
      <c r="DC11" s="249">
        <f>BM11</f>
        <v>1245</v>
      </c>
      <c r="DD11" s="249">
        <f>BN11</f>
        <v>0</v>
      </c>
      <c r="DE11" s="249">
        <f>BO11</f>
        <v>6</v>
      </c>
      <c r="DF11" s="249">
        <f>BP11</f>
        <v>0</v>
      </c>
      <c r="DG11" s="249">
        <f>BQ11</f>
        <v>58</v>
      </c>
      <c r="DH11" s="249">
        <v>0</v>
      </c>
      <c r="DI11" s="248">
        <f>SUM(DJ11:DM11)</f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SUM(E12,AD12,BC12)</f>
        <v>44050</v>
      </c>
      <c r="E12" s="250">
        <f>SUM(F12,J12,N12,R12,V12,Z12)</f>
        <v>31305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27481</v>
      </c>
      <c r="K12" s="250">
        <v>143</v>
      </c>
      <c r="L12" s="250">
        <v>27338</v>
      </c>
      <c r="M12" s="250">
        <v>0</v>
      </c>
      <c r="N12" s="250">
        <f>SUM(O12:Q12)</f>
        <v>0</v>
      </c>
      <c r="O12" s="250">
        <v>0</v>
      </c>
      <c r="P12" s="250">
        <v>0</v>
      </c>
      <c r="Q12" s="250">
        <v>0</v>
      </c>
      <c r="R12" s="250">
        <f>SUM(S12:U12)</f>
        <v>3810</v>
      </c>
      <c r="S12" s="250">
        <v>41</v>
      </c>
      <c r="T12" s="250">
        <v>3769</v>
      </c>
      <c r="U12" s="250">
        <v>0</v>
      </c>
      <c r="V12" s="250">
        <f>SUM(W12:Y12)</f>
        <v>0</v>
      </c>
      <c r="W12" s="250">
        <v>0</v>
      </c>
      <c r="X12" s="250">
        <v>0</v>
      </c>
      <c r="Y12" s="250">
        <v>0</v>
      </c>
      <c r="Z12" s="250">
        <f>SUM(AA12:AC12)</f>
        <v>14</v>
      </c>
      <c r="AA12" s="250">
        <v>14</v>
      </c>
      <c r="AB12" s="250">
        <v>0</v>
      </c>
      <c r="AC12" s="250">
        <v>0</v>
      </c>
      <c r="AD12" s="250">
        <f>SUM(AE12,AI12,AM12,AQ12,AU12,AY12)</f>
        <v>9888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9819</v>
      </c>
      <c r="AJ12" s="250">
        <v>0</v>
      </c>
      <c r="AK12" s="250">
        <v>0</v>
      </c>
      <c r="AL12" s="250">
        <v>9819</v>
      </c>
      <c r="AM12" s="250">
        <f>SUM(AN12:AP12)</f>
        <v>0</v>
      </c>
      <c r="AN12" s="250">
        <v>0</v>
      </c>
      <c r="AO12" s="250">
        <v>0</v>
      </c>
      <c r="AP12" s="250">
        <v>0</v>
      </c>
      <c r="AQ12" s="250">
        <f>SUM(AR12:AT12)</f>
        <v>59</v>
      </c>
      <c r="AR12" s="250">
        <v>0</v>
      </c>
      <c r="AS12" s="250">
        <v>0</v>
      </c>
      <c r="AT12" s="250">
        <v>59</v>
      </c>
      <c r="AU12" s="250">
        <f>SUM(AV12:AX12)</f>
        <v>10</v>
      </c>
      <c r="AV12" s="250">
        <v>0</v>
      </c>
      <c r="AW12" s="250">
        <v>0</v>
      </c>
      <c r="AX12" s="250">
        <v>10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2857</v>
      </c>
      <c r="BD12" s="250">
        <f>SUM(BE12:BJ12)</f>
        <v>2508</v>
      </c>
      <c r="BE12" s="250">
        <v>0</v>
      </c>
      <c r="BF12" s="250">
        <v>0</v>
      </c>
      <c r="BG12" s="250">
        <v>0</v>
      </c>
      <c r="BH12" s="250">
        <v>120</v>
      </c>
      <c r="BI12" s="250">
        <v>25</v>
      </c>
      <c r="BJ12" s="250">
        <v>2363</v>
      </c>
      <c r="BK12" s="250">
        <f>SUM(BL12:BQ12)</f>
        <v>349</v>
      </c>
      <c r="BL12" s="250">
        <v>0</v>
      </c>
      <c r="BM12" s="250">
        <v>285</v>
      </c>
      <c r="BN12" s="250">
        <v>0</v>
      </c>
      <c r="BO12" s="250">
        <v>24</v>
      </c>
      <c r="BP12" s="250">
        <v>0</v>
      </c>
      <c r="BQ12" s="250">
        <v>40</v>
      </c>
      <c r="BR12" s="250">
        <f>SUM(BY12,CF12)</f>
        <v>33813</v>
      </c>
      <c r="BS12" s="250">
        <f>SUM(BZ12,CG12)</f>
        <v>0</v>
      </c>
      <c r="BT12" s="250">
        <f>SUM(CA12,CH12)</f>
        <v>27481</v>
      </c>
      <c r="BU12" s="250">
        <f>SUM(CB12,CI12)</f>
        <v>0</v>
      </c>
      <c r="BV12" s="250">
        <f>SUM(CC12,CJ12)</f>
        <v>3930</v>
      </c>
      <c r="BW12" s="250">
        <f>SUM(CD12,CK12)</f>
        <v>25</v>
      </c>
      <c r="BX12" s="250">
        <f>SUM(CE12,CL12)</f>
        <v>2377</v>
      </c>
      <c r="BY12" s="250">
        <f>SUM(BZ12:CE12)</f>
        <v>31305</v>
      </c>
      <c r="BZ12" s="250">
        <f>F12</f>
        <v>0</v>
      </c>
      <c r="CA12" s="250">
        <f>J12</f>
        <v>27481</v>
      </c>
      <c r="CB12" s="250">
        <f>N12</f>
        <v>0</v>
      </c>
      <c r="CC12" s="250">
        <f>R12</f>
        <v>3810</v>
      </c>
      <c r="CD12" s="250">
        <f>V12</f>
        <v>0</v>
      </c>
      <c r="CE12" s="250">
        <f>Z12</f>
        <v>14</v>
      </c>
      <c r="CF12" s="250">
        <f>SUM(CG12:CL12)</f>
        <v>2508</v>
      </c>
      <c r="CG12" s="250">
        <f>BE12</f>
        <v>0</v>
      </c>
      <c r="CH12" s="250">
        <f>BF12</f>
        <v>0</v>
      </c>
      <c r="CI12" s="250">
        <f>BG12</f>
        <v>0</v>
      </c>
      <c r="CJ12" s="250">
        <f>BH12</f>
        <v>120</v>
      </c>
      <c r="CK12" s="250">
        <f>BI12</f>
        <v>25</v>
      </c>
      <c r="CL12" s="250">
        <f>BJ12</f>
        <v>2363</v>
      </c>
      <c r="CM12" s="250">
        <f>SUM(CT12,DA12)</f>
        <v>10237</v>
      </c>
      <c r="CN12" s="250">
        <f>SUM(CU12,DB12)</f>
        <v>0</v>
      </c>
      <c r="CO12" s="250">
        <f>SUM(CV12,DC12)</f>
        <v>10104</v>
      </c>
      <c r="CP12" s="250">
        <f>SUM(CW12,DD12)</f>
        <v>0</v>
      </c>
      <c r="CQ12" s="250">
        <f>SUM(CX12,DE12)</f>
        <v>83</v>
      </c>
      <c r="CR12" s="250">
        <f>SUM(CY12,DF12)</f>
        <v>10</v>
      </c>
      <c r="CS12" s="250">
        <f>SUM(CZ12,DG12)</f>
        <v>40</v>
      </c>
      <c r="CT12" s="250">
        <f>SUM(CU12:CZ12)</f>
        <v>9888</v>
      </c>
      <c r="CU12" s="250">
        <f>AE12</f>
        <v>0</v>
      </c>
      <c r="CV12" s="250">
        <f>AI12</f>
        <v>9819</v>
      </c>
      <c r="CW12" s="250">
        <f>AM12</f>
        <v>0</v>
      </c>
      <c r="CX12" s="250">
        <f>AQ12</f>
        <v>59</v>
      </c>
      <c r="CY12" s="250">
        <f>AU12</f>
        <v>10</v>
      </c>
      <c r="CZ12" s="250">
        <f>AY12</f>
        <v>0</v>
      </c>
      <c r="DA12" s="250">
        <f>SUM(DB12:DG12)</f>
        <v>349</v>
      </c>
      <c r="DB12" s="250">
        <f>BL12</f>
        <v>0</v>
      </c>
      <c r="DC12" s="250">
        <f>BM12</f>
        <v>285</v>
      </c>
      <c r="DD12" s="250">
        <f>BN12</f>
        <v>0</v>
      </c>
      <c r="DE12" s="250">
        <f>BO12</f>
        <v>24</v>
      </c>
      <c r="DF12" s="250">
        <f>BP12</f>
        <v>0</v>
      </c>
      <c r="DG12" s="250">
        <f>BQ12</f>
        <v>40</v>
      </c>
      <c r="DH12" s="250">
        <v>0</v>
      </c>
      <c r="DI12" s="250">
        <f>SUM(DJ12:DM12)</f>
        <v>2</v>
      </c>
      <c r="DJ12" s="250">
        <v>2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SUM(E13,AD13,BC13)</f>
        <v>43989</v>
      </c>
      <c r="E13" s="250">
        <f>SUM(F13,J13,N13,R13,V13,Z13)</f>
        <v>31656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28143</v>
      </c>
      <c r="K13" s="250">
        <v>0</v>
      </c>
      <c r="L13" s="250">
        <v>28143</v>
      </c>
      <c r="M13" s="250">
        <v>0</v>
      </c>
      <c r="N13" s="250">
        <f>SUM(O13:Q13)</f>
        <v>1642</v>
      </c>
      <c r="O13" s="250">
        <v>0</v>
      </c>
      <c r="P13" s="250">
        <v>1642</v>
      </c>
      <c r="Q13" s="250">
        <v>0</v>
      </c>
      <c r="R13" s="250">
        <f>SUM(S13:U13)</f>
        <v>1593</v>
      </c>
      <c r="S13" s="250">
        <v>0</v>
      </c>
      <c r="T13" s="250">
        <v>1593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278</v>
      </c>
      <c r="AA13" s="250">
        <v>0</v>
      </c>
      <c r="AB13" s="250">
        <v>278</v>
      </c>
      <c r="AC13" s="250">
        <v>0</v>
      </c>
      <c r="AD13" s="250">
        <f>SUM(AE13,AI13,AM13,AQ13,AU13,AY13)</f>
        <v>9205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9109</v>
      </c>
      <c r="AJ13" s="250">
        <v>0</v>
      </c>
      <c r="AK13" s="250">
        <v>0</v>
      </c>
      <c r="AL13" s="250">
        <v>9109</v>
      </c>
      <c r="AM13" s="250">
        <f>SUM(AN13:AP13)</f>
        <v>96</v>
      </c>
      <c r="AN13" s="250">
        <v>0</v>
      </c>
      <c r="AO13" s="250">
        <v>0</v>
      </c>
      <c r="AP13" s="250">
        <v>96</v>
      </c>
      <c r="AQ13" s="250">
        <f>SUM(AR13:AT13)</f>
        <v>0</v>
      </c>
      <c r="AR13" s="250">
        <v>0</v>
      </c>
      <c r="AS13" s="250">
        <v>0</v>
      </c>
      <c r="AT13" s="250">
        <v>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3128</v>
      </c>
      <c r="BD13" s="250">
        <f>SUM(BE13:BJ13)</f>
        <v>2168</v>
      </c>
      <c r="BE13" s="250">
        <v>0</v>
      </c>
      <c r="BF13" s="250">
        <v>933</v>
      </c>
      <c r="BG13" s="250">
        <v>985</v>
      </c>
      <c r="BH13" s="250">
        <v>0</v>
      </c>
      <c r="BI13" s="250">
        <v>250</v>
      </c>
      <c r="BJ13" s="250">
        <v>0</v>
      </c>
      <c r="BK13" s="250">
        <f>SUM(BL13:BQ13)</f>
        <v>960</v>
      </c>
      <c r="BL13" s="250">
        <v>0</v>
      </c>
      <c r="BM13" s="250">
        <v>832</v>
      </c>
      <c r="BN13" s="250">
        <v>128</v>
      </c>
      <c r="BO13" s="250">
        <v>0</v>
      </c>
      <c r="BP13" s="250">
        <v>0</v>
      </c>
      <c r="BQ13" s="250">
        <v>0</v>
      </c>
      <c r="BR13" s="250">
        <f>SUM(BY13,CF13)</f>
        <v>33824</v>
      </c>
      <c r="BS13" s="250">
        <f>SUM(BZ13,CG13)</f>
        <v>0</v>
      </c>
      <c r="BT13" s="250">
        <f>SUM(CA13,CH13)</f>
        <v>29076</v>
      </c>
      <c r="BU13" s="250">
        <f>SUM(CB13,CI13)</f>
        <v>2627</v>
      </c>
      <c r="BV13" s="250">
        <f>SUM(CC13,CJ13)</f>
        <v>1593</v>
      </c>
      <c r="BW13" s="250">
        <f>SUM(CD13,CK13)</f>
        <v>250</v>
      </c>
      <c r="BX13" s="250">
        <f>SUM(CE13,CL13)</f>
        <v>278</v>
      </c>
      <c r="BY13" s="250">
        <f>SUM(BZ13:CE13)</f>
        <v>31656</v>
      </c>
      <c r="BZ13" s="250">
        <f>F13</f>
        <v>0</v>
      </c>
      <c r="CA13" s="250">
        <f>J13</f>
        <v>28143</v>
      </c>
      <c r="CB13" s="250">
        <f>N13</f>
        <v>1642</v>
      </c>
      <c r="CC13" s="250">
        <f>R13</f>
        <v>1593</v>
      </c>
      <c r="CD13" s="250">
        <f>V13</f>
        <v>0</v>
      </c>
      <c r="CE13" s="250">
        <f>Z13</f>
        <v>278</v>
      </c>
      <c r="CF13" s="250">
        <f>SUM(CG13:CL13)</f>
        <v>2168</v>
      </c>
      <c r="CG13" s="250">
        <f>BE13</f>
        <v>0</v>
      </c>
      <c r="CH13" s="250">
        <f>BF13</f>
        <v>933</v>
      </c>
      <c r="CI13" s="250">
        <f>BG13</f>
        <v>985</v>
      </c>
      <c r="CJ13" s="250">
        <f>BH13</f>
        <v>0</v>
      </c>
      <c r="CK13" s="250">
        <f>BI13</f>
        <v>250</v>
      </c>
      <c r="CL13" s="250">
        <f>BJ13</f>
        <v>0</v>
      </c>
      <c r="CM13" s="250">
        <f>SUM(CT13,DA13)</f>
        <v>10165</v>
      </c>
      <c r="CN13" s="250">
        <f>SUM(CU13,DB13)</f>
        <v>0</v>
      </c>
      <c r="CO13" s="250">
        <f>SUM(CV13,DC13)</f>
        <v>9941</v>
      </c>
      <c r="CP13" s="250">
        <f>SUM(CW13,DD13)</f>
        <v>224</v>
      </c>
      <c r="CQ13" s="250">
        <f>SUM(CX13,DE13)</f>
        <v>0</v>
      </c>
      <c r="CR13" s="250">
        <f>SUM(CY13,DF13)</f>
        <v>0</v>
      </c>
      <c r="CS13" s="250">
        <f>SUM(CZ13,DG13)</f>
        <v>0</v>
      </c>
      <c r="CT13" s="250">
        <f>SUM(CU13:CZ13)</f>
        <v>9205</v>
      </c>
      <c r="CU13" s="250">
        <f>AE13</f>
        <v>0</v>
      </c>
      <c r="CV13" s="250">
        <f>AI13</f>
        <v>9109</v>
      </c>
      <c r="CW13" s="250">
        <f>AM13</f>
        <v>96</v>
      </c>
      <c r="CX13" s="250">
        <f>AQ13</f>
        <v>0</v>
      </c>
      <c r="CY13" s="250">
        <f>AU13</f>
        <v>0</v>
      </c>
      <c r="CZ13" s="250">
        <f>AY13</f>
        <v>0</v>
      </c>
      <c r="DA13" s="250">
        <f>SUM(DB13:DG13)</f>
        <v>960</v>
      </c>
      <c r="DB13" s="250">
        <f>BL13</f>
        <v>0</v>
      </c>
      <c r="DC13" s="250">
        <f>BM13</f>
        <v>832</v>
      </c>
      <c r="DD13" s="250">
        <f>BN13</f>
        <v>128</v>
      </c>
      <c r="DE13" s="250">
        <f>BO13</f>
        <v>0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7</v>
      </c>
      <c r="DJ13" s="250">
        <v>0</v>
      </c>
      <c r="DK13" s="250">
        <v>4</v>
      </c>
      <c r="DL13" s="250">
        <v>0</v>
      </c>
      <c r="DM13" s="250">
        <v>3</v>
      </c>
    </row>
    <row r="14" spans="1:117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SUM(E14,AD14,BC14)</f>
        <v>36020</v>
      </c>
      <c r="E14" s="250">
        <f>SUM(F14,J14,N14,R14,V14,Z14)</f>
        <v>22711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19980</v>
      </c>
      <c r="K14" s="250">
        <v>17056</v>
      </c>
      <c r="L14" s="250">
        <v>324</v>
      </c>
      <c r="M14" s="250">
        <v>2600</v>
      </c>
      <c r="N14" s="250">
        <f>SUM(O14:Q14)</f>
        <v>204</v>
      </c>
      <c r="O14" s="250">
        <v>200</v>
      </c>
      <c r="P14" s="250">
        <v>4</v>
      </c>
      <c r="Q14" s="250">
        <v>0</v>
      </c>
      <c r="R14" s="250">
        <f>SUM(S14:U14)</f>
        <v>2468</v>
      </c>
      <c r="S14" s="250">
        <v>2428</v>
      </c>
      <c r="T14" s="250">
        <v>40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59</v>
      </c>
      <c r="AA14" s="250">
        <v>59</v>
      </c>
      <c r="AB14" s="250">
        <v>0</v>
      </c>
      <c r="AC14" s="250"/>
      <c r="AD14" s="250">
        <f>SUM(AE14,AI14,AM14,AQ14,AU14,AY14)</f>
        <v>9742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8185</v>
      </c>
      <c r="AJ14" s="250">
        <v>0</v>
      </c>
      <c r="AK14" s="250">
        <v>0</v>
      </c>
      <c r="AL14" s="250">
        <v>8185</v>
      </c>
      <c r="AM14" s="250">
        <f>SUM(AN14:AP14)</f>
        <v>124</v>
      </c>
      <c r="AN14" s="250">
        <v>0</v>
      </c>
      <c r="AO14" s="250">
        <v>0</v>
      </c>
      <c r="AP14" s="250">
        <v>124</v>
      </c>
      <c r="AQ14" s="250">
        <f>SUM(AR14:AT14)</f>
        <v>635</v>
      </c>
      <c r="AR14" s="250">
        <v>0</v>
      </c>
      <c r="AS14" s="250">
        <v>0</v>
      </c>
      <c r="AT14" s="250">
        <v>635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798</v>
      </c>
      <c r="AZ14" s="250">
        <v>0</v>
      </c>
      <c r="BA14" s="250">
        <v>0</v>
      </c>
      <c r="BB14" s="250">
        <v>798</v>
      </c>
      <c r="BC14" s="250">
        <f>SUM(BD14,BK14)</f>
        <v>3567</v>
      </c>
      <c r="BD14" s="250">
        <f>SUM(BE14:BJ14)</f>
        <v>565</v>
      </c>
      <c r="BE14" s="250">
        <v>0</v>
      </c>
      <c r="BF14" s="250">
        <v>308</v>
      </c>
      <c r="BG14" s="250">
        <v>0</v>
      </c>
      <c r="BH14" s="250">
        <v>10</v>
      </c>
      <c r="BI14" s="250">
        <v>0</v>
      </c>
      <c r="BJ14" s="250">
        <v>247</v>
      </c>
      <c r="BK14" s="250">
        <f>SUM(BL14:BQ14)</f>
        <v>3002</v>
      </c>
      <c r="BL14" s="250">
        <v>0</v>
      </c>
      <c r="BM14" s="250">
        <v>1708</v>
      </c>
      <c r="BN14" s="250">
        <v>58</v>
      </c>
      <c r="BO14" s="250">
        <v>253</v>
      </c>
      <c r="BP14" s="250">
        <v>0</v>
      </c>
      <c r="BQ14" s="250">
        <v>983</v>
      </c>
      <c r="BR14" s="250">
        <f>SUM(BY14,CF14)</f>
        <v>23276</v>
      </c>
      <c r="BS14" s="250">
        <f>SUM(BZ14,CG14)</f>
        <v>0</v>
      </c>
      <c r="BT14" s="250">
        <f>SUM(CA14,CH14)</f>
        <v>20288</v>
      </c>
      <c r="BU14" s="250">
        <f>SUM(CB14,CI14)</f>
        <v>204</v>
      </c>
      <c r="BV14" s="250">
        <f>SUM(CC14,CJ14)</f>
        <v>2478</v>
      </c>
      <c r="BW14" s="250">
        <f>SUM(CD14,CK14)</f>
        <v>0</v>
      </c>
      <c r="BX14" s="250">
        <f>SUM(CE14,CL14)</f>
        <v>306</v>
      </c>
      <c r="BY14" s="250">
        <f>SUM(BZ14:CE14)</f>
        <v>22711</v>
      </c>
      <c r="BZ14" s="250">
        <f>F14</f>
        <v>0</v>
      </c>
      <c r="CA14" s="250">
        <f>J14</f>
        <v>19980</v>
      </c>
      <c r="CB14" s="250">
        <f>N14</f>
        <v>204</v>
      </c>
      <c r="CC14" s="250">
        <f>R14</f>
        <v>2468</v>
      </c>
      <c r="CD14" s="250">
        <f>V14</f>
        <v>0</v>
      </c>
      <c r="CE14" s="250">
        <f>Z14</f>
        <v>59</v>
      </c>
      <c r="CF14" s="250">
        <f>SUM(CG14:CL14)</f>
        <v>565</v>
      </c>
      <c r="CG14" s="250">
        <f>BE14</f>
        <v>0</v>
      </c>
      <c r="CH14" s="250">
        <f>BF14</f>
        <v>308</v>
      </c>
      <c r="CI14" s="250">
        <f>BG14</f>
        <v>0</v>
      </c>
      <c r="CJ14" s="250">
        <f>BH14</f>
        <v>10</v>
      </c>
      <c r="CK14" s="250">
        <f>BI14</f>
        <v>0</v>
      </c>
      <c r="CL14" s="250">
        <f>BJ14</f>
        <v>247</v>
      </c>
      <c r="CM14" s="250">
        <f>SUM(CT14,DA14)</f>
        <v>12744</v>
      </c>
      <c r="CN14" s="250">
        <f>SUM(CU14,DB14)</f>
        <v>0</v>
      </c>
      <c r="CO14" s="250">
        <f>SUM(CV14,DC14)</f>
        <v>9893</v>
      </c>
      <c r="CP14" s="250">
        <f>SUM(CW14,DD14)</f>
        <v>182</v>
      </c>
      <c r="CQ14" s="250">
        <f>SUM(CX14,DE14)</f>
        <v>888</v>
      </c>
      <c r="CR14" s="250">
        <f>SUM(CY14,DF14)</f>
        <v>0</v>
      </c>
      <c r="CS14" s="250">
        <f>SUM(CZ14,DG14)</f>
        <v>1781</v>
      </c>
      <c r="CT14" s="250">
        <f>SUM(CU14:CZ14)</f>
        <v>9742</v>
      </c>
      <c r="CU14" s="250">
        <f>AE14</f>
        <v>0</v>
      </c>
      <c r="CV14" s="250">
        <f>AI14</f>
        <v>8185</v>
      </c>
      <c r="CW14" s="250">
        <f>AM14</f>
        <v>124</v>
      </c>
      <c r="CX14" s="250">
        <f>AQ14</f>
        <v>635</v>
      </c>
      <c r="CY14" s="250">
        <f>AU14</f>
        <v>0</v>
      </c>
      <c r="CZ14" s="250">
        <f>AY14</f>
        <v>798</v>
      </c>
      <c r="DA14" s="250">
        <f>SUM(DB14:DG14)</f>
        <v>3002</v>
      </c>
      <c r="DB14" s="250">
        <f>BL14</f>
        <v>0</v>
      </c>
      <c r="DC14" s="250">
        <f>BM14</f>
        <v>1708</v>
      </c>
      <c r="DD14" s="250">
        <f>BN14</f>
        <v>58</v>
      </c>
      <c r="DE14" s="250">
        <f>BO14</f>
        <v>253</v>
      </c>
      <c r="DF14" s="250">
        <f>BP14</f>
        <v>0</v>
      </c>
      <c r="DG14" s="250">
        <f>BQ14</f>
        <v>983</v>
      </c>
      <c r="DH14" s="250">
        <v>0</v>
      </c>
      <c r="DI14" s="250">
        <f>SUM(DJ14:DM14)</f>
        <v>0</v>
      </c>
      <c r="DJ14" s="250">
        <v>0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SUM(E15,AD15,BC15)</f>
        <v>35274</v>
      </c>
      <c r="E15" s="250">
        <f>SUM(F15,J15,N15,R15,V15,Z15)</f>
        <v>26914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22023</v>
      </c>
      <c r="K15" s="250">
        <v>17823</v>
      </c>
      <c r="L15" s="250">
        <v>4200</v>
      </c>
      <c r="M15" s="250">
        <v>0</v>
      </c>
      <c r="N15" s="250">
        <f>SUM(O15:Q15)</f>
        <v>0</v>
      </c>
      <c r="O15" s="250">
        <v>0</v>
      </c>
      <c r="P15" s="250">
        <v>0</v>
      </c>
      <c r="Q15" s="250">
        <v>0</v>
      </c>
      <c r="R15" s="250">
        <f>SUM(S15:U15)</f>
        <v>4721</v>
      </c>
      <c r="S15" s="250">
        <v>740</v>
      </c>
      <c r="T15" s="250">
        <v>3981</v>
      </c>
      <c r="U15" s="250">
        <v>0</v>
      </c>
      <c r="V15" s="250">
        <f>SUM(W15:Y15)</f>
        <v>0</v>
      </c>
      <c r="W15" s="250">
        <v>0</v>
      </c>
      <c r="X15" s="250">
        <v>0</v>
      </c>
      <c r="Y15" s="250">
        <v>0</v>
      </c>
      <c r="Z15" s="250">
        <f>SUM(AA15:AC15)</f>
        <v>170</v>
      </c>
      <c r="AA15" s="250">
        <v>170</v>
      </c>
      <c r="AB15" s="250">
        <v>0</v>
      </c>
      <c r="AC15" s="250">
        <v>0</v>
      </c>
      <c r="AD15" s="250">
        <f>SUM(AE15,AI15,AM15,AQ15,AU15,AY15)</f>
        <v>4153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4153</v>
      </c>
      <c r="AJ15" s="250">
        <v>0</v>
      </c>
      <c r="AK15" s="250">
        <v>0</v>
      </c>
      <c r="AL15" s="250">
        <v>4153</v>
      </c>
      <c r="AM15" s="250">
        <f>SUM(AN15:AP15)</f>
        <v>0</v>
      </c>
      <c r="AN15" s="250">
        <v>0</v>
      </c>
      <c r="AO15" s="250">
        <v>0</v>
      </c>
      <c r="AP15" s="250">
        <v>0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4207</v>
      </c>
      <c r="BD15" s="250">
        <f>SUM(BE15:BJ15)</f>
        <v>2667</v>
      </c>
      <c r="BE15" s="250">
        <v>0</v>
      </c>
      <c r="BF15" s="250">
        <v>755</v>
      </c>
      <c r="BG15" s="250">
        <v>0</v>
      </c>
      <c r="BH15" s="250">
        <v>60</v>
      </c>
      <c r="BI15" s="250">
        <v>1852</v>
      </c>
      <c r="BJ15" s="250">
        <v>0</v>
      </c>
      <c r="BK15" s="250">
        <f>SUM(BL15:BQ15)</f>
        <v>1540</v>
      </c>
      <c r="BL15" s="250">
        <v>0</v>
      </c>
      <c r="BM15" s="250">
        <v>1292</v>
      </c>
      <c r="BN15" s="250">
        <v>0</v>
      </c>
      <c r="BO15" s="250">
        <v>248</v>
      </c>
      <c r="BP15" s="250">
        <v>0</v>
      </c>
      <c r="BQ15" s="250">
        <v>0</v>
      </c>
      <c r="BR15" s="250">
        <f>SUM(BY15,CF15)</f>
        <v>29581</v>
      </c>
      <c r="BS15" s="250">
        <f>SUM(BZ15,CG15)</f>
        <v>0</v>
      </c>
      <c r="BT15" s="250">
        <f>SUM(CA15,CH15)</f>
        <v>22778</v>
      </c>
      <c r="BU15" s="250">
        <f>SUM(CB15,CI15)</f>
        <v>0</v>
      </c>
      <c r="BV15" s="250">
        <f>SUM(CC15,CJ15)</f>
        <v>4781</v>
      </c>
      <c r="BW15" s="250">
        <f>SUM(CD15,CK15)</f>
        <v>1852</v>
      </c>
      <c r="BX15" s="250">
        <f>SUM(CE15,CL15)</f>
        <v>170</v>
      </c>
      <c r="BY15" s="250">
        <f>SUM(BZ15:CE15)</f>
        <v>26914</v>
      </c>
      <c r="BZ15" s="250">
        <f>F15</f>
        <v>0</v>
      </c>
      <c r="CA15" s="250">
        <f>J15</f>
        <v>22023</v>
      </c>
      <c r="CB15" s="250">
        <f>N15</f>
        <v>0</v>
      </c>
      <c r="CC15" s="250">
        <f>R15</f>
        <v>4721</v>
      </c>
      <c r="CD15" s="250">
        <f>V15</f>
        <v>0</v>
      </c>
      <c r="CE15" s="250">
        <f>Z15</f>
        <v>170</v>
      </c>
      <c r="CF15" s="250">
        <f>SUM(CG15:CL15)</f>
        <v>2667</v>
      </c>
      <c r="CG15" s="250">
        <f>BE15</f>
        <v>0</v>
      </c>
      <c r="CH15" s="250">
        <f>BF15</f>
        <v>755</v>
      </c>
      <c r="CI15" s="250">
        <f>BG15</f>
        <v>0</v>
      </c>
      <c r="CJ15" s="250">
        <f>BH15</f>
        <v>60</v>
      </c>
      <c r="CK15" s="250">
        <f>BI15</f>
        <v>1852</v>
      </c>
      <c r="CL15" s="250">
        <f>BJ15</f>
        <v>0</v>
      </c>
      <c r="CM15" s="250">
        <f>SUM(CT15,DA15)</f>
        <v>5693</v>
      </c>
      <c r="CN15" s="250">
        <f>SUM(CU15,DB15)</f>
        <v>0</v>
      </c>
      <c r="CO15" s="250">
        <f>SUM(CV15,DC15)</f>
        <v>5445</v>
      </c>
      <c r="CP15" s="250">
        <f>SUM(CW15,DD15)</f>
        <v>0</v>
      </c>
      <c r="CQ15" s="250">
        <f>SUM(CX15,DE15)</f>
        <v>248</v>
      </c>
      <c r="CR15" s="250">
        <f>SUM(CY15,DF15)</f>
        <v>0</v>
      </c>
      <c r="CS15" s="250">
        <f>SUM(CZ15,DG15)</f>
        <v>0</v>
      </c>
      <c r="CT15" s="250">
        <f>SUM(CU15:CZ15)</f>
        <v>4153</v>
      </c>
      <c r="CU15" s="250">
        <f>AE15</f>
        <v>0</v>
      </c>
      <c r="CV15" s="250">
        <f>AI15</f>
        <v>4153</v>
      </c>
      <c r="CW15" s="250">
        <f>AM15</f>
        <v>0</v>
      </c>
      <c r="CX15" s="250">
        <f>AQ15</f>
        <v>0</v>
      </c>
      <c r="CY15" s="250">
        <f>AU15</f>
        <v>0</v>
      </c>
      <c r="CZ15" s="250">
        <f>AY15</f>
        <v>0</v>
      </c>
      <c r="DA15" s="250">
        <f>SUM(DB15:DG15)</f>
        <v>1540</v>
      </c>
      <c r="DB15" s="250">
        <f>BL15</f>
        <v>0</v>
      </c>
      <c r="DC15" s="250">
        <f>BM15</f>
        <v>1292</v>
      </c>
      <c r="DD15" s="250">
        <f>BN15</f>
        <v>0</v>
      </c>
      <c r="DE15" s="250">
        <f>BO15</f>
        <v>248</v>
      </c>
      <c r="DF15" s="250">
        <f>BP15</f>
        <v>0</v>
      </c>
      <c r="DG15" s="250">
        <f>BQ15</f>
        <v>0</v>
      </c>
      <c r="DH15" s="250">
        <v>0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SUM(E16,AD16,BC16)</f>
        <v>83894</v>
      </c>
      <c r="E16" s="250">
        <f>SUM(F16,J16,N16,R16,V16,Z16)</f>
        <v>61186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45942</v>
      </c>
      <c r="K16" s="250">
        <v>45942</v>
      </c>
      <c r="L16" s="250">
        <v>0</v>
      </c>
      <c r="M16" s="250">
        <v>0</v>
      </c>
      <c r="N16" s="250">
        <f>SUM(O16:Q16)</f>
        <v>2181</v>
      </c>
      <c r="O16" s="250">
        <v>0</v>
      </c>
      <c r="P16" s="250">
        <v>2181</v>
      </c>
      <c r="Q16" s="250">
        <v>0</v>
      </c>
      <c r="R16" s="250">
        <f>SUM(S16:U16)</f>
        <v>13060</v>
      </c>
      <c r="S16" s="250">
        <v>91</v>
      </c>
      <c r="T16" s="250">
        <v>12969</v>
      </c>
      <c r="U16" s="250">
        <v>0</v>
      </c>
      <c r="V16" s="250">
        <f>SUM(W16:Y16)</f>
        <v>3</v>
      </c>
      <c r="W16" s="250">
        <v>0</v>
      </c>
      <c r="X16" s="250">
        <v>3</v>
      </c>
      <c r="Y16" s="250">
        <v>0</v>
      </c>
      <c r="Z16" s="250">
        <f>SUM(AA16:AC16)</f>
        <v>0</v>
      </c>
      <c r="AA16" s="250">
        <v>0</v>
      </c>
      <c r="AB16" s="250">
        <v>0</v>
      </c>
      <c r="AC16" s="250">
        <v>0</v>
      </c>
      <c r="AD16" s="250">
        <f>SUM(AE16,AI16,AM16,AQ16,AU16,AY16)</f>
        <v>18218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18218</v>
      </c>
      <c r="AJ16" s="250">
        <v>0</v>
      </c>
      <c r="AK16" s="250">
        <v>0</v>
      </c>
      <c r="AL16" s="250">
        <v>18218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0</v>
      </c>
      <c r="AR16" s="250">
        <v>0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0</v>
      </c>
      <c r="AZ16" s="250">
        <v>0</v>
      </c>
      <c r="BA16" s="250">
        <v>0</v>
      </c>
      <c r="BB16" s="250">
        <v>0</v>
      </c>
      <c r="BC16" s="250">
        <f>SUM(BD16,BK16)</f>
        <v>4490</v>
      </c>
      <c r="BD16" s="250">
        <f>SUM(BE16:BJ16)</f>
        <v>2</v>
      </c>
      <c r="BE16" s="250">
        <v>0</v>
      </c>
      <c r="BF16" s="250">
        <v>0</v>
      </c>
      <c r="BG16" s="250">
        <v>0</v>
      </c>
      <c r="BH16" s="250">
        <v>2</v>
      </c>
      <c r="BI16" s="250">
        <v>0</v>
      </c>
      <c r="BJ16" s="250">
        <v>0</v>
      </c>
      <c r="BK16" s="250">
        <f>SUM(BL16:BQ16)</f>
        <v>4488</v>
      </c>
      <c r="BL16" s="250">
        <v>0</v>
      </c>
      <c r="BM16" s="250">
        <v>2978</v>
      </c>
      <c r="BN16" s="250">
        <v>419</v>
      </c>
      <c r="BO16" s="250">
        <v>1091</v>
      </c>
      <c r="BP16" s="250">
        <v>0</v>
      </c>
      <c r="BQ16" s="250">
        <v>0</v>
      </c>
      <c r="BR16" s="250">
        <f>SUM(BY16,CF16)</f>
        <v>61188</v>
      </c>
      <c r="BS16" s="250">
        <f>SUM(BZ16,CG16)</f>
        <v>0</v>
      </c>
      <c r="BT16" s="250">
        <f>SUM(CA16,CH16)</f>
        <v>45942</v>
      </c>
      <c r="BU16" s="250">
        <f>SUM(CB16,CI16)</f>
        <v>2181</v>
      </c>
      <c r="BV16" s="250">
        <f>SUM(CC16,CJ16)</f>
        <v>13062</v>
      </c>
      <c r="BW16" s="250">
        <f>SUM(CD16,CK16)</f>
        <v>3</v>
      </c>
      <c r="BX16" s="250">
        <f>SUM(CE16,CL16)</f>
        <v>0</v>
      </c>
      <c r="BY16" s="250">
        <f>SUM(BZ16:CE16)</f>
        <v>61186</v>
      </c>
      <c r="BZ16" s="250">
        <f>F16</f>
        <v>0</v>
      </c>
      <c r="CA16" s="250">
        <f>J16</f>
        <v>45942</v>
      </c>
      <c r="CB16" s="250">
        <f>N16</f>
        <v>2181</v>
      </c>
      <c r="CC16" s="250">
        <f>R16</f>
        <v>13060</v>
      </c>
      <c r="CD16" s="250">
        <f>V16</f>
        <v>3</v>
      </c>
      <c r="CE16" s="250">
        <f>Z16</f>
        <v>0</v>
      </c>
      <c r="CF16" s="250">
        <f>SUM(CG16:CL16)</f>
        <v>2</v>
      </c>
      <c r="CG16" s="250">
        <f>BE16</f>
        <v>0</v>
      </c>
      <c r="CH16" s="250">
        <f>BF16</f>
        <v>0</v>
      </c>
      <c r="CI16" s="250">
        <f>BG16</f>
        <v>0</v>
      </c>
      <c r="CJ16" s="250">
        <f>BH16</f>
        <v>2</v>
      </c>
      <c r="CK16" s="250">
        <f>BI16</f>
        <v>0</v>
      </c>
      <c r="CL16" s="250">
        <f>BJ16</f>
        <v>0</v>
      </c>
      <c r="CM16" s="250">
        <f>SUM(CT16,DA16)</f>
        <v>22706</v>
      </c>
      <c r="CN16" s="250">
        <f>SUM(CU16,DB16)</f>
        <v>0</v>
      </c>
      <c r="CO16" s="250">
        <f>SUM(CV16,DC16)</f>
        <v>21196</v>
      </c>
      <c r="CP16" s="250">
        <f>SUM(CW16,DD16)</f>
        <v>419</v>
      </c>
      <c r="CQ16" s="250">
        <f>SUM(CX16,DE16)</f>
        <v>1091</v>
      </c>
      <c r="CR16" s="250">
        <f>SUM(CY16,DF16)</f>
        <v>0</v>
      </c>
      <c r="CS16" s="250">
        <f>SUM(CZ16,DG16)</f>
        <v>0</v>
      </c>
      <c r="CT16" s="250">
        <f>SUM(CU16:CZ16)</f>
        <v>18218</v>
      </c>
      <c r="CU16" s="250">
        <f>AE16</f>
        <v>0</v>
      </c>
      <c r="CV16" s="250">
        <f>AI16</f>
        <v>18218</v>
      </c>
      <c r="CW16" s="250">
        <f>AM16</f>
        <v>0</v>
      </c>
      <c r="CX16" s="250">
        <f>AQ16</f>
        <v>0</v>
      </c>
      <c r="CY16" s="250">
        <f>AU16</f>
        <v>0</v>
      </c>
      <c r="CZ16" s="250">
        <f>AY16</f>
        <v>0</v>
      </c>
      <c r="DA16" s="250">
        <f>SUM(DB16:DG16)</f>
        <v>4488</v>
      </c>
      <c r="DB16" s="250">
        <f>BL16</f>
        <v>0</v>
      </c>
      <c r="DC16" s="250">
        <f>BM16</f>
        <v>2978</v>
      </c>
      <c r="DD16" s="250">
        <f>BN16</f>
        <v>419</v>
      </c>
      <c r="DE16" s="250">
        <f>BO16</f>
        <v>1091</v>
      </c>
      <c r="DF16" s="250">
        <f>BP16</f>
        <v>0</v>
      </c>
      <c r="DG16" s="250">
        <f>BQ16</f>
        <v>0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SUM(E17,AD17,BC17)</f>
        <v>47041</v>
      </c>
      <c r="E17" s="250">
        <f>SUM(F17,J17,N17,R17,V17,Z17)</f>
        <v>29388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22177</v>
      </c>
      <c r="K17" s="250">
        <v>0</v>
      </c>
      <c r="L17" s="250">
        <v>22177</v>
      </c>
      <c r="M17" s="250">
        <v>0</v>
      </c>
      <c r="N17" s="250">
        <f>SUM(O17:Q17)</f>
        <v>1349</v>
      </c>
      <c r="O17" s="250">
        <v>0</v>
      </c>
      <c r="P17" s="250">
        <v>1349</v>
      </c>
      <c r="Q17" s="250">
        <v>0</v>
      </c>
      <c r="R17" s="250">
        <f>SUM(S17:U17)</f>
        <v>5862</v>
      </c>
      <c r="S17" s="250">
        <v>35</v>
      </c>
      <c r="T17" s="250">
        <v>5827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0</v>
      </c>
      <c r="AA17" s="250">
        <v>0</v>
      </c>
      <c r="AB17" s="250">
        <v>0</v>
      </c>
      <c r="AC17" s="250">
        <v>0</v>
      </c>
      <c r="AD17" s="250">
        <f>SUM(AE17,AI17,AM17,AQ17,AU17,AY17)</f>
        <v>9888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9888</v>
      </c>
      <c r="AJ17" s="250">
        <v>0</v>
      </c>
      <c r="AK17" s="250">
        <v>0</v>
      </c>
      <c r="AL17" s="250">
        <v>9888</v>
      </c>
      <c r="AM17" s="250">
        <f>SUM(AN17:AP17)</f>
        <v>0</v>
      </c>
      <c r="AN17" s="250">
        <v>0</v>
      </c>
      <c r="AO17" s="250">
        <v>0</v>
      </c>
      <c r="AP17" s="250">
        <v>0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7765</v>
      </c>
      <c r="BD17" s="250">
        <f>SUM(BE17:BJ17)</f>
        <v>6307</v>
      </c>
      <c r="BE17" s="250">
        <v>0</v>
      </c>
      <c r="BF17" s="250">
        <v>4295</v>
      </c>
      <c r="BG17" s="250">
        <v>1323</v>
      </c>
      <c r="BH17" s="250">
        <v>689</v>
      </c>
      <c r="BI17" s="250">
        <v>0</v>
      </c>
      <c r="BJ17" s="250">
        <v>0</v>
      </c>
      <c r="BK17" s="250">
        <f>SUM(BL17:BQ17)</f>
        <v>1458</v>
      </c>
      <c r="BL17" s="250">
        <v>0</v>
      </c>
      <c r="BM17" s="250">
        <v>1458</v>
      </c>
      <c r="BN17" s="250">
        <v>0</v>
      </c>
      <c r="BO17" s="250">
        <v>0</v>
      </c>
      <c r="BP17" s="250">
        <v>0</v>
      </c>
      <c r="BQ17" s="250">
        <v>0</v>
      </c>
      <c r="BR17" s="250">
        <f>SUM(BY17,CF17)</f>
        <v>35695</v>
      </c>
      <c r="BS17" s="250">
        <f>SUM(BZ17,CG17)</f>
        <v>0</v>
      </c>
      <c r="BT17" s="250">
        <f>SUM(CA17,CH17)</f>
        <v>26472</v>
      </c>
      <c r="BU17" s="250">
        <f>SUM(CB17,CI17)</f>
        <v>2672</v>
      </c>
      <c r="BV17" s="250">
        <f>SUM(CC17,CJ17)</f>
        <v>6551</v>
      </c>
      <c r="BW17" s="250">
        <f>SUM(CD17,CK17)</f>
        <v>0</v>
      </c>
      <c r="BX17" s="250">
        <f>SUM(CE17,CL17)</f>
        <v>0</v>
      </c>
      <c r="BY17" s="250">
        <f>SUM(BZ17:CE17)</f>
        <v>29388</v>
      </c>
      <c r="BZ17" s="250">
        <f>F17</f>
        <v>0</v>
      </c>
      <c r="CA17" s="250">
        <f>J17</f>
        <v>22177</v>
      </c>
      <c r="CB17" s="250">
        <f>N17</f>
        <v>1349</v>
      </c>
      <c r="CC17" s="250">
        <f>R17</f>
        <v>5862</v>
      </c>
      <c r="CD17" s="250">
        <f>V17</f>
        <v>0</v>
      </c>
      <c r="CE17" s="250">
        <f>Z17</f>
        <v>0</v>
      </c>
      <c r="CF17" s="250">
        <f>SUM(CG17:CL17)</f>
        <v>6307</v>
      </c>
      <c r="CG17" s="250">
        <f>BE17</f>
        <v>0</v>
      </c>
      <c r="CH17" s="250">
        <f>BF17</f>
        <v>4295</v>
      </c>
      <c r="CI17" s="250">
        <f>BG17</f>
        <v>1323</v>
      </c>
      <c r="CJ17" s="250">
        <f>BH17</f>
        <v>689</v>
      </c>
      <c r="CK17" s="250">
        <f>BI17</f>
        <v>0</v>
      </c>
      <c r="CL17" s="250">
        <f>BJ17</f>
        <v>0</v>
      </c>
      <c r="CM17" s="250">
        <f>SUM(CT17,DA17)</f>
        <v>11346</v>
      </c>
      <c r="CN17" s="250">
        <f>SUM(CU17,DB17)</f>
        <v>0</v>
      </c>
      <c r="CO17" s="250">
        <f>SUM(CV17,DC17)</f>
        <v>11346</v>
      </c>
      <c r="CP17" s="250">
        <f>SUM(CW17,DD17)</f>
        <v>0</v>
      </c>
      <c r="CQ17" s="250">
        <f>SUM(CX17,DE17)</f>
        <v>0</v>
      </c>
      <c r="CR17" s="250">
        <f>SUM(CY17,DF17)</f>
        <v>0</v>
      </c>
      <c r="CS17" s="250">
        <f>SUM(CZ17,DG17)</f>
        <v>0</v>
      </c>
      <c r="CT17" s="250">
        <f>SUM(CU17:CZ17)</f>
        <v>9888</v>
      </c>
      <c r="CU17" s="250">
        <f>AE17</f>
        <v>0</v>
      </c>
      <c r="CV17" s="250">
        <f>AI17</f>
        <v>9888</v>
      </c>
      <c r="CW17" s="250">
        <f>AM17</f>
        <v>0</v>
      </c>
      <c r="CX17" s="250">
        <f>AQ17</f>
        <v>0</v>
      </c>
      <c r="CY17" s="250">
        <f>AU17</f>
        <v>0</v>
      </c>
      <c r="CZ17" s="250">
        <f>AY17</f>
        <v>0</v>
      </c>
      <c r="DA17" s="250">
        <f>SUM(DB17:DG17)</f>
        <v>1458</v>
      </c>
      <c r="DB17" s="250">
        <f>BL17</f>
        <v>0</v>
      </c>
      <c r="DC17" s="250">
        <f>BM17</f>
        <v>1458</v>
      </c>
      <c r="DD17" s="250">
        <f>BN17</f>
        <v>0</v>
      </c>
      <c r="DE17" s="250">
        <f>BO17</f>
        <v>0</v>
      </c>
      <c r="DF17" s="250">
        <f>BP17</f>
        <v>0</v>
      </c>
      <c r="DG17" s="250">
        <f>BQ17</f>
        <v>0</v>
      </c>
      <c r="DH17" s="250">
        <v>0</v>
      </c>
      <c r="DI17" s="250">
        <f>SUM(DJ17:DM17)</f>
        <v>6</v>
      </c>
      <c r="DJ17" s="250">
        <v>6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SUM(E18,AD18,BC18)</f>
        <v>42993</v>
      </c>
      <c r="E18" s="250">
        <f>SUM(F18,J18,N18,R18,V18,Z18)</f>
        <v>35080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28004</v>
      </c>
      <c r="K18" s="250">
        <v>0</v>
      </c>
      <c r="L18" s="250">
        <v>28004</v>
      </c>
      <c r="M18" s="250">
        <v>0</v>
      </c>
      <c r="N18" s="250">
        <f>SUM(O18:Q18)</f>
        <v>367</v>
      </c>
      <c r="O18" s="250">
        <v>367</v>
      </c>
      <c r="P18" s="250">
        <v>0</v>
      </c>
      <c r="Q18" s="250">
        <v>0</v>
      </c>
      <c r="R18" s="250">
        <f>SUM(S18:U18)</f>
        <v>6709</v>
      </c>
      <c r="S18" s="250">
        <v>4779</v>
      </c>
      <c r="T18" s="250">
        <v>0</v>
      </c>
      <c r="U18" s="250">
        <v>1930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0</v>
      </c>
      <c r="AA18" s="250">
        <v>0</v>
      </c>
      <c r="AB18" s="250">
        <v>0</v>
      </c>
      <c r="AC18" s="250">
        <v>0</v>
      </c>
      <c r="AD18" s="250">
        <f>SUM(AE18,AI18,AM18,AQ18,AU18,AY18)</f>
        <v>0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0</v>
      </c>
      <c r="AJ18" s="250">
        <v>0</v>
      </c>
      <c r="AK18" s="250">
        <v>0</v>
      </c>
      <c r="AL18" s="250">
        <v>0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7913</v>
      </c>
      <c r="BD18" s="250">
        <f>SUM(BE18:BJ18)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f>SUM(BL18:BQ18)</f>
        <v>7913</v>
      </c>
      <c r="BL18" s="250">
        <v>0</v>
      </c>
      <c r="BM18" s="250">
        <v>7608</v>
      </c>
      <c r="BN18" s="250">
        <v>29</v>
      </c>
      <c r="BO18" s="250">
        <v>276</v>
      </c>
      <c r="BP18" s="250">
        <v>0</v>
      </c>
      <c r="BQ18" s="250">
        <v>0</v>
      </c>
      <c r="BR18" s="250">
        <f>SUM(BY18,CF18)</f>
        <v>35080</v>
      </c>
      <c r="BS18" s="250">
        <f>SUM(BZ18,CG18)</f>
        <v>0</v>
      </c>
      <c r="BT18" s="250">
        <f>SUM(CA18,CH18)</f>
        <v>28004</v>
      </c>
      <c r="BU18" s="250">
        <f>SUM(CB18,CI18)</f>
        <v>367</v>
      </c>
      <c r="BV18" s="250">
        <f>SUM(CC18,CJ18)</f>
        <v>6709</v>
      </c>
      <c r="BW18" s="250">
        <f>SUM(CD18,CK18)</f>
        <v>0</v>
      </c>
      <c r="BX18" s="250">
        <f>SUM(CE18,CL18)</f>
        <v>0</v>
      </c>
      <c r="BY18" s="250">
        <f>SUM(BZ18:CE18)</f>
        <v>35080</v>
      </c>
      <c r="BZ18" s="250">
        <f>F18</f>
        <v>0</v>
      </c>
      <c r="CA18" s="250">
        <f>J18</f>
        <v>28004</v>
      </c>
      <c r="CB18" s="250">
        <f>N18</f>
        <v>367</v>
      </c>
      <c r="CC18" s="250">
        <f>R18</f>
        <v>6709</v>
      </c>
      <c r="CD18" s="250">
        <f>V18</f>
        <v>0</v>
      </c>
      <c r="CE18" s="250">
        <f>Z18</f>
        <v>0</v>
      </c>
      <c r="CF18" s="250">
        <f>SUM(CG18:CL18)</f>
        <v>0</v>
      </c>
      <c r="CG18" s="250">
        <f>BE18</f>
        <v>0</v>
      </c>
      <c r="CH18" s="250">
        <f>BF18</f>
        <v>0</v>
      </c>
      <c r="CI18" s="250">
        <f>BG18</f>
        <v>0</v>
      </c>
      <c r="CJ18" s="250">
        <f>BH18</f>
        <v>0</v>
      </c>
      <c r="CK18" s="250">
        <f>BI18</f>
        <v>0</v>
      </c>
      <c r="CL18" s="250">
        <f>BJ18</f>
        <v>0</v>
      </c>
      <c r="CM18" s="250">
        <f>SUM(CT18,DA18)</f>
        <v>7913</v>
      </c>
      <c r="CN18" s="250">
        <f>SUM(CU18,DB18)</f>
        <v>0</v>
      </c>
      <c r="CO18" s="250">
        <f>SUM(CV18,DC18)</f>
        <v>7608</v>
      </c>
      <c r="CP18" s="250">
        <f>SUM(CW18,DD18)</f>
        <v>29</v>
      </c>
      <c r="CQ18" s="250">
        <f>SUM(CX18,DE18)</f>
        <v>276</v>
      </c>
      <c r="CR18" s="250">
        <f>SUM(CY18,DF18)</f>
        <v>0</v>
      </c>
      <c r="CS18" s="250">
        <f>SUM(CZ18,DG18)</f>
        <v>0</v>
      </c>
      <c r="CT18" s="250">
        <f>SUM(CU18:CZ18)</f>
        <v>0</v>
      </c>
      <c r="CU18" s="250">
        <f>AE18</f>
        <v>0</v>
      </c>
      <c r="CV18" s="250">
        <f>AI18</f>
        <v>0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7913</v>
      </c>
      <c r="DB18" s="250">
        <f>BL18</f>
        <v>0</v>
      </c>
      <c r="DC18" s="250">
        <f>BM18</f>
        <v>7608</v>
      </c>
      <c r="DD18" s="250">
        <f>BN18</f>
        <v>29</v>
      </c>
      <c r="DE18" s="250">
        <f>BO18</f>
        <v>276</v>
      </c>
      <c r="DF18" s="250">
        <f>BP18</f>
        <v>0</v>
      </c>
      <c r="DG18" s="250">
        <f>BQ18</f>
        <v>0</v>
      </c>
      <c r="DH18" s="250">
        <v>0</v>
      </c>
      <c r="DI18" s="250">
        <f>SUM(DJ18:DM18)</f>
        <v>332</v>
      </c>
      <c r="DJ18" s="250">
        <v>0</v>
      </c>
      <c r="DK18" s="250">
        <v>0</v>
      </c>
      <c r="DL18" s="250">
        <v>332</v>
      </c>
      <c r="DM18" s="250">
        <v>0</v>
      </c>
    </row>
    <row r="19" spans="1:117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SUM(E19,AD19,BC19)</f>
        <v>27451</v>
      </c>
      <c r="E19" s="250">
        <f>SUM(F19,J19,N19,R19,V19,Z19)</f>
        <v>21147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16204</v>
      </c>
      <c r="K19" s="250">
        <v>0</v>
      </c>
      <c r="L19" s="250">
        <v>16204</v>
      </c>
      <c r="M19" s="250">
        <v>0</v>
      </c>
      <c r="N19" s="250">
        <f>SUM(O19:Q19)</f>
        <v>596</v>
      </c>
      <c r="O19" s="250">
        <v>0</v>
      </c>
      <c r="P19" s="250">
        <v>596</v>
      </c>
      <c r="Q19" s="250">
        <v>0</v>
      </c>
      <c r="R19" s="250">
        <f>SUM(S19:U19)</f>
        <v>4347</v>
      </c>
      <c r="S19" s="250">
        <v>0</v>
      </c>
      <c r="T19" s="250">
        <v>4347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0</v>
      </c>
      <c r="AA19" s="250">
        <v>0</v>
      </c>
      <c r="AB19" s="250">
        <v>0</v>
      </c>
      <c r="AC19" s="250">
        <v>0</v>
      </c>
      <c r="AD19" s="250">
        <f>SUM(AE19,AI19,AM19,AQ19,AU19,AY19)</f>
        <v>3770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3770</v>
      </c>
      <c r="AJ19" s="250">
        <v>0</v>
      </c>
      <c r="AK19" s="250">
        <v>0</v>
      </c>
      <c r="AL19" s="250">
        <v>3770</v>
      </c>
      <c r="AM19" s="250">
        <f>SUM(AN19:AP19)</f>
        <v>0</v>
      </c>
      <c r="AN19" s="250">
        <v>0</v>
      </c>
      <c r="AO19" s="250">
        <v>0</v>
      </c>
      <c r="AP19" s="250">
        <v>0</v>
      </c>
      <c r="AQ19" s="250">
        <f>SUM(AR19:AT19)</f>
        <v>0</v>
      </c>
      <c r="AR19" s="250">
        <v>0</v>
      </c>
      <c r="AS19" s="250">
        <v>0</v>
      </c>
      <c r="AT19" s="250">
        <v>0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2534</v>
      </c>
      <c r="BD19" s="250">
        <f>SUM(BE19:BJ19)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f>SUM(BL19:BQ19)</f>
        <v>2534</v>
      </c>
      <c r="BL19" s="250">
        <v>0</v>
      </c>
      <c r="BM19" s="250">
        <v>2534</v>
      </c>
      <c r="BN19" s="250">
        <v>0</v>
      </c>
      <c r="BO19" s="250">
        <v>0</v>
      </c>
      <c r="BP19" s="250">
        <v>0</v>
      </c>
      <c r="BQ19" s="250">
        <v>0</v>
      </c>
      <c r="BR19" s="250">
        <f>SUM(BY19,CF19)</f>
        <v>21147</v>
      </c>
      <c r="BS19" s="250">
        <f>SUM(BZ19,CG19)</f>
        <v>0</v>
      </c>
      <c r="BT19" s="250">
        <f>SUM(CA19,CH19)</f>
        <v>16204</v>
      </c>
      <c r="BU19" s="250">
        <f>SUM(CB19,CI19)</f>
        <v>596</v>
      </c>
      <c r="BV19" s="250">
        <f>SUM(CC19,CJ19)</f>
        <v>4347</v>
      </c>
      <c r="BW19" s="250">
        <f>SUM(CD19,CK19)</f>
        <v>0</v>
      </c>
      <c r="BX19" s="250">
        <f>SUM(CE19,CL19)</f>
        <v>0</v>
      </c>
      <c r="BY19" s="250">
        <f>SUM(BZ19:CE19)</f>
        <v>21147</v>
      </c>
      <c r="BZ19" s="250">
        <f>F19</f>
        <v>0</v>
      </c>
      <c r="CA19" s="250">
        <f>J19</f>
        <v>16204</v>
      </c>
      <c r="CB19" s="250">
        <f>N19</f>
        <v>596</v>
      </c>
      <c r="CC19" s="250">
        <f>R19</f>
        <v>4347</v>
      </c>
      <c r="CD19" s="250">
        <f>V19</f>
        <v>0</v>
      </c>
      <c r="CE19" s="250">
        <f>Z19</f>
        <v>0</v>
      </c>
      <c r="CF19" s="250">
        <f>SUM(CG19:CL19)</f>
        <v>0</v>
      </c>
      <c r="CG19" s="250">
        <f>BE19</f>
        <v>0</v>
      </c>
      <c r="CH19" s="250">
        <f>BF19</f>
        <v>0</v>
      </c>
      <c r="CI19" s="250">
        <f>BG19</f>
        <v>0</v>
      </c>
      <c r="CJ19" s="250">
        <f>BH19</f>
        <v>0</v>
      </c>
      <c r="CK19" s="250">
        <f>BI19</f>
        <v>0</v>
      </c>
      <c r="CL19" s="250">
        <f>BJ19</f>
        <v>0</v>
      </c>
      <c r="CM19" s="250">
        <f>SUM(CT19,DA19)</f>
        <v>6304</v>
      </c>
      <c r="CN19" s="250">
        <f>SUM(CU19,DB19)</f>
        <v>0</v>
      </c>
      <c r="CO19" s="250">
        <f>SUM(CV19,DC19)</f>
        <v>6304</v>
      </c>
      <c r="CP19" s="250">
        <f>SUM(CW19,DD19)</f>
        <v>0</v>
      </c>
      <c r="CQ19" s="250">
        <f>SUM(CX19,DE19)</f>
        <v>0</v>
      </c>
      <c r="CR19" s="250">
        <f>SUM(CY19,DF19)</f>
        <v>0</v>
      </c>
      <c r="CS19" s="250">
        <f>SUM(CZ19,DG19)</f>
        <v>0</v>
      </c>
      <c r="CT19" s="250">
        <f>SUM(CU19:CZ19)</f>
        <v>3770</v>
      </c>
      <c r="CU19" s="250">
        <f>AE19</f>
        <v>0</v>
      </c>
      <c r="CV19" s="250">
        <f>AI19</f>
        <v>3770</v>
      </c>
      <c r="CW19" s="250">
        <f>AM19</f>
        <v>0</v>
      </c>
      <c r="CX19" s="250">
        <f>AQ19</f>
        <v>0</v>
      </c>
      <c r="CY19" s="250">
        <f>AU19</f>
        <v>0</v>
      </c>
      <c r="CZ19" s="250">
        <f>AY19</f>
        <v>0</v>
      </c>
      <c r="DA19" s="250">
        <f>SUM(DB19:DG19)</f>
        <v>2534</v>
      </c>
      <c r="DB19" s="250">
        <f>BL19</f>
        <v>0</v>
      </c>
      <c r="DC19" s="250">
        <f>BM19</f>
        <v>2534</v>
      </c>
      <c r="DD19" s="250">
        <f>BN19</f>
        <v>0</v>
      </c>
      <c r="DE19" s="250">
        <f>BO19</f>
        <v>0</v>
      </c>
      <c r="DF19" s="250">
        <f>BP19</f>
        <v>0</v>
      </c>
      <c r="DG19" s="250">
        <f>BQ19</f>
        <v>0</v>
      </c>
      <c r="DH19" s="250">
        <v>0</v>
      </c>
      <c r="DI19" s="250">
        <f>SUM(DJ19:DM19)</f>
        <v>25</v>
      </c>
      <c r="DJ19" s="250">
        <v>0</v>
      </c>
      <c r="DK19" s="250">
        <v>0</v>
      </c>
      <c r="DL19" s="250">
        <v>0</v>
      </c>
      <c r="DM19" s="250">
        <v>25</v>
      </c>
    </row>
    <row r="20" spans="1:117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SUM(E20,AD20,BC20)</f>
        <v>42524</v>
      </c>
      <c r="E20" s="250">
        <f>SUM(F20,J20,N20,R20,V20,Z20)</f>
        <v>36089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25439</v>
      </c>
      <c r="K20" s="250">
        <v>1316</v>
      </c>
      <c r="L20" s="250">
        <v>24123</v>
      </c>
      <c r="M20" s="250">
        <v>0</v>
      </c>
      <c r="N20" s="250">
        <f>SUM(O20:Q20)</f>
        <v>353</v>
      </c>
      <c r="O20" s="250">
        <v>353</v>
      </c>
      <c r="P20" s="250">
        <v>0</v>
      </c>
      <c r="Q20" s="250">
        <v>0</v>
      </c>
      <c r="R20" s="250">
        <f>SUM(S20:U20)</f>
        <v>10297</v>
      </c>
      <c r="S20" s="250">
        <v>5994</v>
      </c>
      <c r="T20" s="250">
        <v>4303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0</v>
      </c>
      <c r="AA20" s="250">
        <v>0</v>
      </c>
      <c r="AB20" s="250">
        <v>0</v>
      </c>
      <c r="AC20" s="250">
        <v>0</v>
      </c>
      <c r="AD20" s="250">
        <f>SUM(AE20,AI20,AM20,AQ20,AU20,AY20)</f>
        <v>5172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5172</v>
      </c>
      <c r="AJ20" s="250">
        <v>0</v>
      </c>
      <c r="AK20" s="250">
        <v>0</v>
      </c>
      <c r="AL20" s="250">
        <v>5172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1263</v>
      </c>
      <c r="BD20" s="250">
        <f>SUM(BE20:BJ20)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f>SUM(BL20:BQ20)</f>
        <v>1263</v>
      </c>
      <c r="BL20" s="250">
        <v>0</v>
      </c>
      <c r="BM20" s="250">
        <v>931</v>
      </c>
      <c r="BN20" s="250">
        <v>33</v>
      </c>
      <c r="BO20" s="250">
        <v>299</v>
      </c>
      <c r="BP20" s="250">
        <v>0</v>
      </c>
      <c r="BQ20" s="250">
        <v>0</v>
      </c>
      <c r="BR20" s="250">
        <f>SUM(BY20,CF20)</f>
        <v>36089</v>
      </c>
      <c r="BS20" s="250">
        <f>SUM(BZ20,CG20)</f>
        <v>0</v>
      </c>
      <c r="BT20" s="250">
        <f>SUM(CA20,CH20)</f>
        <v>25439</v>
      </c>
      <c r="BU20" s="250">
        <f>SUM(CB20,CI20)</f>
        <v>353</v>
      </c>
      <c r="BV20" s="250">
        <f>SUM(CC20,CJ20)</f>
        <v>10297</v>
      </c>
      <c r="BW20" s="250">
        <f>SUM(CD20,CK20)</f>
        <v>0</v>
      </c>
      <c r="BX20" s="250">
        <f>SUM(CE20,CL20)</f>
        <v>0</v>
      </c>
      <c r="BY20" s="250">
        <f>SUM(BZ20:CE20)</f>
        <v>36089</v>
      </c>
      <c r="BZ20" s="250">
        <f>F20</f>
        <v>0</v>
      </c>
      <c r="CA20" s="250">
        <f>J20</f>
        <v>25439</v>
      </c>
      <c r="CB20" s="250">
        <f>N20</f>
        <v>353</v>
      </c>
      <c r="CC20" s="250">
        <f>R20</f>
        <v>10297</v>
      </c>
      <c r="CD20" s="250">
        <f>V20</f>
        <v>0</v>
      </c>
      <c r="CE20" s="250">
        <f>Z20</f>
        <v>0</v>
      </c>
      <c r="CF20" s="250">
        <f>SUM(CG20:CL20)</f>
        <v>0</v>
      </c>
      <c r="CG20" s="250">
        <f>BE20</f>
        <v>0</v>
      </c>
      <c r="CH20" s="250">
        <f>BF20</f>
        <v>0</v>
      </c>
      <c r="CI20" s="250">
        <f>BG20</f>
        <v>0</v>
      </c>
      <c r="CJ20" s="250">
        <f>BH20</f>
        <v>0</v>
      </c>
      <c r="CK20" s="250">
        <f>BI20</f>
        <v>0</v>
      </c>
      <c r="CL20" s="250">
        <f>BJ20</f>
        <v>0</v>
      </c>
      <c r="CM20" s="250">
        <f>SUM(CT20,DA20)</f>
        <v>6435</v>
      </c>
      <c r="CN20" s="250">
        <f>SUM(CU20,DB20)</f>
        <v>0</v>
      </c>
      <c r="CO20" s="250">
        <f>SUM(CV20,DC20)</f>
        <v>6103</v>
      </c>
      <c r="CP20" s="250">
        <f>SUM(CW20,DD20)</f>
        <v>33</v>
      </c>
      <c r="CQ20" s="250">
        <f>SUM(CX20,DE20)</f>
        <v>299</v>
      </c>
      <c r="CR20" s="250">
        <f>SUM(CY20,DF20)</f>
        <v>0</v>
      </c>
      <c r="CS20" s="250">
        <f>SUM(CZ20,DG20)</f>
        <v>0</v>
      </c>
      <c r="CT20" s="250">
        <f>SUM(CU20:CZ20)</f>
        <v>5172</v>
      </c>
      <c r="CU20" s="250">
        <f>AE20</f>
        <v>0</v>
      </c>
      <c r="CV20" s="250">
        <f>AI20</f>
        <v>5172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1263</v>
      </c>
      <c r="DB20" s="250">
        <f>BL20</f>
        <v>0</v>
      </c>
      <c r="DC20" s="250">
        <f>BM20</f>
        <v>931</v>
      </c>
      <c r="DD20" s="250">
        <f>BN20</f>
        <v>33</v>
      </c>
      <c r="DE20" s="250">
        <f>BO20</f>
        <v>299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3</v>
      </c>
      <c r="DJ20" s="250">
        <v>3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SUM(E21,AD21,BC21)</f>
        <v>29483</v>
      </c>
      <c r="E21" s="250">
        <f>SUM(F21,J21,N21,R21,V21,Z21)</f>
        <v>18440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13473</v>
      </c>
      <c r="K21" s="250">
        <v>0</v>
      </c>
      <c r="L21" s="250">
        <v>13473</v>
      </c>
      <c r="M21" s="250"/>
      <c r="N21" s="250">
        <f>SUM(O21:Q21)</f>
        <v>688</v>
      </c>
      <c r="O21" s="250">
        <v>688</v>
      </c>
      <c r="P21" s="250">
        <v>0</v>
      </c>
      <c r="Q21" s="250"/>
      <c r="R21" s="250">
        <f>SUM(S21:U21)</f>
        <v>4223</v>
      </c>
      <c r="S21" s="250">
        <v>0</v>
      </c>
      <c r="T21" s="250">
        <v>4223</v>
      </c>
      <c r="U21" s="250"/>
      <c r="V21" s="250">
        <f>SUM(W21:Y21)</f>
        <v>25</v>
      </c>
      <c r="W21" s="250">
        <v>25</v>
      </c>
      <c r="X21" s="250">
        <v>0</v>
      </c>
      <c r="Y21" s="250"/>
      <c r="Z21" s="250">
        <f>SUM(AA21:AC21)</f>
        <v>31</v>
      </c>
      <c r="AA21" s="250">
        <v>31</v>
      </c>
      <c r="AB21" s="250">
        <v>0</v>
      </c>
      <c r="AC21" s="250"/>
      <c r="AD21" s="250">
        <f>SUM(AE21,AI21,AM21,AQ21,AU21,AY21)</f>
        <v>9381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9367</v>
      </c>
      <c r="AJ21" s="250">
        <v>0</v>
      </c>
      <c r="AK21" s="250">
        <v>0</v>
      </c>
      <c r="AL21" s="250">
        <v>9367</v>
      </c>
      <c r="AM21" s="250">
        <f>SUM(AN21:AP21)</f>
        <v>14</v>
      </c>
      <c r="AN21" s="250">
        <v>0</v>
      </c>
      <c r="AO21" s="250">
        <v>0</v>
      </c>
      <c r="AP21" s="250">
        <v>14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1662</v>
      </c>
      <c r="BD21" s="250">
        <f>SUM(BE21:BJ21)</f>
        <v>1012</v>
      </c>
      <c r="BE21" s="250">
        <v>0</v>
      </c>
      <c r="BF21" s="250">
        <v>238</v>
      </c>
      <c r="BG21" s="250">
        <v>1</v>
      </c>
      <c r="BH21" s="250">
        <v>1</v>
      </c>
      <c r="BI21" s="250">
        <v>0</v>
      </c>
      <c r="BJ21" s="250">
        <v>772</v>
      </c>
      <c r="BK21" s="250">
        <f>SUM(BL21:BQ21)</f>
        <v>650</v>
      </c>
      <c r="BL21" s="250">
        <v>0</v>
      </c>
      <c r="BM21" s="250">
        <v>589</v>
      </c>
      <c r="BN21" s="250">
        <v>4</v>
      </c>
      <c r="BO21" s="250">
        <v>57</v>
      </c>
      <c r="BP21" s="250">
        <v>0</v>
      </c>
      <c r="BQ21" s="250">
        <v>0</v>
      </c>
      <c r="BR21" s="250">
        <f>SUM(BY21,CF21)</f>
        <v>19452</v>
      </c>
      <c r="BS21" s="250">
        <f>SUM(BZ21,CG21)</f>
        <v>0</v>
      </c>
      <c r="BT21" s="250">
        <f>SUM(CA21,CH21)</f>
        <v>13711</v>
      </c>
      <c r="BU21" s="250">
        <f>SUM(CB21,CI21)</f>
        <v>689</v>
      </c>
      <c r="BV21" s="250">
        <f>SUM(CC21,CJ21)</f>
        <v>4224</v>
      </c>
      <c r="BW21" s="250">
        <f>SUM(CD21,CK21)</f>
        <v>25</v>
      </c>
      <c r="BX21" s="250">
        <f>SUM(CE21,CL21)</f>
        <v>803</v>
      </c>
      <c r="BY21" s="250">
        <f>SUM(BZ21:CE21)</f>
        <v>18440</v>
      </c>
      <c r="BZ21" s="250">
        <f>F21</f>
        <v>0</v>
      </c>
      <c r="CA21" s="250">
        <f>J21</f>
        <v>13473</v>
      </c>
      <c r="CB21" s="250">
        <f>N21</f>
        <v>688</v>
      </c>
      <c r="CC21" s="250">
        <f>R21</f>
        <v>4223</v>
      </c>
      <c r="CD21" s="250">
        <f>V21</f>
        <v>25</v>
      </c>
      <c r="CE21" s="250">
        <f>Z21</f>
        <v>31</v>
      </c>
      <c r="CF21" s="250">
        <f>SUM(CG21:CL21)</f>
        <v>1012</v>
      </c>
      <c r="CG21" s="250">
        <f>BE21</f>
        <v>0</v>
      </c>
      <c r="CH21" s="250">
        <f>BF21</f>
        <v>238</v>
      </c>
      <c r="CI21" s="250">
        <f>BG21</f>
        <v>1</v>
      </c>
      <c r="CJ21" s="250">
        <f>BH21</f>
        <v>1</v>
      </c>
      <c r="CK21" s="250">
        <f>BI21</f>
        <v>0</v>
      </c>
      <c r="CL21" s="250">
        <f>BJ21</f>
        <v>772</v>
      </c>
      <c r="CM21" s="250">
        <f>SUM(CT21,DA21)</f>
        <v>10031</v>
      </c>
      <c r="CN21" s="250">
        <f>SUM(CU21,DB21)</f>
        <v>0</v>
      </c>
      <c r="CO21" s="250">
        <f>SUM(CV21,DC21)</f>
        <v>9956</v>
      </c>
      <c r="CP21" s="250">
        <f>SUM(CW21,DD21)</f>
        <v>18</v>
      </c>
      <c r="CQ21" s="250">
        <f>SUM(CX21,DE21)</f>
        <v>57</v>
      </c>
      <c r="CR21" s="250">
        <f>SUM(CY21,DF21)</f>
        <v>0</v>
      </c>
      <c r="CS21" s="250">
        <f>SUM(CZ21,DG21)</f>
        <v>0</v>
      </c>
      <c r="CT21" s="250">
        <f>SUM(CU21:CZ21)</f>
        <v>9381</v>
      </c>
      <c r="CU21" s="250">
        <f>AE21</f>
        <v>0</v>
      </c>
      <c r="CV21" s="250">
        <f>AI21</f>
        <v>9367</v>
      </c>
      <c r="CW21" s="250">
        <f>AM21</f>
        <v>14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650</v>
      </c>
      <c r="DB21" s="250">
        <f>BL21</f>
        <v>0</v>
      </c>
      <c r="DC21" s="250">
        <f>BM21</f>
        <v>589</v>
      </c>
      <c r="DD21" s="250">
        <f>BN21</f>
        <v>4</v>
      </c>
      <c r="DE21" s="250">
        <f>BO21</f>
        <v>57</v>
      </c>
      <c r="DF21" s="250">
        <f>BP21</f>
        <v>0</v>
      </c>
      <c r="DG21" s="250">
        <f>BQ21</f>
        <v>0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SUM(E22,AD22,BC22)</f>
        <v>26451</v>
      </c>
      <c r="E22" s="250">
        <f>SUM(F22,J22,N22,R22,V22,Z22)</f>
        <v>16394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12791</v>
      </c>
      <c r="K22" s="250">
        <v>0</v>
      </c>
      <c r="L22" s="250">
        <v>12791</v>
      </c>
      <c r="M22" s="250">
        <v>0</v>
      </c>
      <c r="N22" s="250">
        <f>SUM(O22:Q22)</f>
        <v>451</v>
      </c>
      <c r="O22" s="250">
        <v>0</v>
      </c>
      <c r="P22" s="250">
        <v>451</v>
      </c>
      <c r="Q22" s="250">
        <v>0</v>
      </c>
      <c r="R22" s="250">
        <f>SUM(S22:U22)</f>
        <v>3152</v>
      </c>
      <c r="S22" s="250">
        <v>0</v>
      </c>
      <c r="T22" s="250">
        <v>3152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0</v>
      </c>
      <c r="AA22" s="250">
        <v>0</v>
      </c>
      <c r="AB22" s="250">
        <v>0</v>
      </c>
      <c r="AC22" s="250">
        <v>0</v>
      </c>
      <c r="AD22" s="250">
        <f>SUM(AE22,AI22,AM22,AQ22,AU22,AY22)</f>
        <v>5967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5967</v>
      </c>
      <c r="AJ22" s="250">
        <v>0</v>
      </c>
      <c r="AK22" s="250">
        <v>0</v>
      </c>
      <c r="AL22" s="250">
        <v>5967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4090</v>
      </c>
      <c r="BD22" s="250">
        <f>SUM(BE22:BJ22)</f>
        <v>4090</v>
      </c>
      <c r="BE22" s="250">
        <v>0</v>
      </c>
      <c r="BF22" s="250">
        <v>3773</v>
      </c>
      <c r="BG22" s="250">
        <v>124</v>
      </c>
      <c r="BH22" s="250">
        <v>193</v>
      </c>
      <c r="BI22" s="250">
        <v>0</v>
      </c>
      <c r="BJ22" s="250">
        <v>0</v>
      </c>
      <c r="BK22" s="250">
        <f>SUM(BL22:BQ22)</f>
        <v>0</v>
      </c>
      <c r="BL22" s="250"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f>SUM(BY22,CF22)</f>
        <v>20484</v>
      </c>
      <c r="BS22" s="250">
        <f>SUM(BZ22,CG22)</f>
        <v>0</v>
      </c>
      <c r="BT22" s="250">
        <f>SUM(CA22,CH22)</f>
        <v>16564</v>
      </c>
      <c r="BU22" s="250">
        <f>SUM(CB22,CI22)</f>
        <v>575</v>
      </c>
      <c r="BV22" s="250">
        <f>SUM(CC22,CJ22)</f>
        <v>3345</v>
      </c>
      <c r="BW22" s="250">
        <f>SUM(CD22,CK22)</f>
        <v>0</v>
      </c>
      <c r="BX22" s="250">
        <f>SUM(CE22,CL22)</f>
        <v>0</v>
      </c>
      <c r="BY22" s="250">
        <f>SUM(BZ22:CE22)</f>
        <v>16394</v>
      </c>
      <c r="BZ22" s="250">
        <f>F22</f>
        <v>0</v>
      </c>
      <c r="CA22" s="250">
        <f>J22</f>
        <v>12791</v>
      </c>
      <c r="CB22" s="250">
        <f>N22</f>
        <v>451</v>
      </c>
      <c r="CC22" s="250">
        <f>R22</f>
        <v>3152</v>
      </c>
      <c r="CD22" s="250">
        <f>V22</f>
        <v>0</v>
      </c>
      <c r="CE22" s="250">
        <f>Z22</f>
        <v>0</v>
      </c>
      <c r="CF22" s="250">
        <f>SUM(CG22:CL22)</f>
        <v>4090</v>
      </c>
      <c r="CG22" s="250">
        <f>BE22</f>
        <v>0</v>
      </c>
      <c r="CH22" s="250">
        <f>BF22</f>
        <v>3773</v>
      </c>
      <c r="CI22" s="250">
        <f>BG22</f>
        <v>124</v>
      </c>
      <c r="CJ22" s="250">
        <f>BH22</f>
        <v>193</v>
      </c>
      <c r="CK22" s="250">
        <f>BI22</f>
        <v>0</v>
      </c>
      <c r="CL22" s="250">
        <f>BJ22</f>
        <v>0</v>
      </c>
      <c r="CM22" s="250">
        <f>SUM(CT22,DA22)</f>
        <v>5967</v>
      </c>
      <c r="CN22" s="250">
        <f>SUM(CU22,DB22)</f>
        <v>0</v>
      </c>
      <c r="CO22" s="250">
        <f>SUM(CV22,DC22)</f>
        <v>5967</v>
      </c>
      <c r="CP22" s="250">
        <f>SUM(CW22,DD22)</f>
        <v>0</v>
      </c>
      <c r="CQ22" s="250">
        <f>SUM(CX22,DE22)</f>
        <v>0</v>
      </c>
      <c r="CR22" s="250">
        <f>SUM(CY22,DF22)</f>
        <v>0</v>
      </c>
      <c r="CS22" s="250">
        <f>SUM(CZ22,DG22)</f>
        <v>0</v>
      </c>
      <c r="CT22" s="250">
        <f>SUM(CU22:CZ22)</f>
        <v>5967</v>
      </c>
      <c r="CU22" s="250">
        <f>AE22</f>
        <v>0</v>
      </c>
      <c r="CV22" s="250">
        <f>AI22</f>
        <v>5967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0</v>
      </c>
      <c r="DB22" s="250">
        <f>BL22</f>
        <v>0</v>
      </c>
      <c r="DC22" s="250">
        <f>BM22</f>
        <v>0</v>
      </c>
      <c r="DD22" s="250">
        <f>BN22</f>
        <v>0</v>
      </c>
      <c r="DE22" s="250">
        <f>BO22</f>
        <v>0</v>
      </c>
      <c r="DF22" s="250">
        <f>BP22</f>
        <v>0</v>
      </c>
      <c r="DG22" s="250">
        <f>BQ22</f>
        <v>0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SUM(E23,AD23,BC23)</f>
        <v>12249</v>
      </c>
      <c r="E23" s="250">
        <f>SUM(F23,J23,N23,R23,V23,Z23)</f>
        <v>6157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5283</v>
      </c>
      <c r="K23" s="250">
        <v>5283</v>
      </c>
      <c r="L23" s="250">
        <v>0</v>
      </c>
      <c r="M23" s="250">
        <v>0</v>
      </c>
      <c r="N23" s="250">
        <f>SUM(O23:Q23)</f>
        <v>0</v>
      </c>
      <c r="O23" s="250">
        <v>0</v>
      </c>
      <c r="P23" s="250">
        <v>0</v>
      </c>
      <c r="Q23" s="250">
        <v>0</v>
      </c>
      <c r="R23" s="250">
        <f>SUM(S23:U23)</f>
        <v>750</v>
      </c>
      <c r="S23" s="250">
        <v>0</v>
      </c>
      <c r="T23" s="250">
        <v>750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124</v>
      </c>
      <c r="AA23" s="250">
        <v>0</v>
      </c>
      <c r="AB23" s="250">
        <v>124</v>
      </c>
      <c r="AC23" s="250">
        <v>0</v>
      </c>
      <c r="AD23" s="250">
        <f>SUM(AE23,AI23,AM23,AQ23,AU23,AY23)</f>
        <v>4028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3736</v>
      </c>
      <c r="AJ23" s="250">
        <v>0</v>
      </c>
      <c r="AK23" s="250">
        <v>0</v>
      </c>
      <c r="AL23" s="250">
        <v>3736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292</v>
      </c>
      <c r="AZ23" s="250">
        <v>0</v>
      </c>
      <c r="BA23" s="250">
        <v>0</v>
      </c>
      <c r="BB23" s="250">
        <v>292</v>
      </c>
      <c r="BC23" s="250">
        <f>SUM(BD23,BK23)</f>
        <v>2064</v>
      </c>
      <c r="BD23" s="250">
        <f>SUM(BE23:BJ23)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f>SUM(BL23:BQ23)</f>
        <v>2064</v>
      </c>
      <c r="BL23" s="250">
        <v>0</v>
      </c>
      <c r="BM23" s="250">
        <v>1340</v>
      </c>
      <c r="BN23" s="250">
        <v>0</v>
      </c>
      <c r="BO23" s="250">
        <v>595</v>
      </c>
      <c r="BP23" s="250">
        <v>0</v>
      </c>
      <c r="BQ23" s="250">
        <v>129</v>
      </c>
      <c r="BR23" s="250">
        <f>SUM(BY23,CF23)</f>
        <v>6157</v>
      </c>
      <c r="BS23" s="250">
        <f>SUM(BZ23,CG23)</f>
        <v>0</v>
      </c>
      <c r="BT23" s="250">
        <f>SUM(CA23,CH23)</f>
        <v>5283</v>
      </c>
      <c r="BU23" s="250">
        <f>SUM(CB23,CI23)</f>
        <v>0</v>
      </c>
      <c r="BV23" s="250">
        <f>SUM(CC23,CJ23)</f>
        <v>750</v>
      </c>
      <c r="BW23" s="250">
        <f>SUM(CD23,CK23)</f>
        <v>0</v>
      </c>
      <c r="BX23" s="250">
        <f>SUM(CE23,CL23)</f>
        <v>124</v>
      </c>
      <c r="BY23" s="250">
        <f>SUM(BZ23:CE23)</f>
        <v>6157</v>
      </c>
      <c r="BZ23" s="250">
        <f>F23</f>
        <v>0</v>
      </c>
      <c r="CA23" s="250">
        <f>J23</f>
        <v>5283</v>
      </c>
      <c r="CB23" s="250">
        <f>N23</f>
        <v>0</v>
      </c>
      <c r="CC23" s="250">
        <f>R23</f>
        <v>750</v>
      </c>
      <c r="CD23" s="250">
        <f>V23</f>
        <v>0</v>
      </c>
      <c r="CE23" s="250">
        <f>Z23</f>
        <v>124</v>
      </c>
      <c r="CF23" s="250">
        <f>SUM(CG23:CL23)</f>
        <v>0</v>
      </c>
      <c r="CG23" s="250">
        <f>BE23</f>
        <v>0</v>
      </c>
      <c r="CH23" s="250">
        <f>BF23</f>
        <v>0</v>
      </c>
      <c r="CI23" s="250">
        <f>BG23</f>
        <v>0</v>
      </c>
      <c r="CJ23" s="250">
        <f>BH23</f>
        <v>0</v>
      </c>
      <c r="CK23" s="250">
        <f>BI23</f>
        <v>0</v>
      </c>
      <c r="CL23" s="250">
        <f>BJ23</f>
        <v>0</v>
      </c>
      <c r="CM23" s="250">
        <f>SUM(CT23,DA23)</f>
        <v>6092</v>
      </c>
      <c r="CN23" s="250">
        <f>SUM(CU23,DB23)</f>
        <v>0</v>
      </c>
      <c r="CO23" s="250">
        <f>SUM(CV23,DC23)</f>
        <v>5076</v>
      </c>
      <c r="CP23" s="250">
        <f>SUM(CW23,DD23)</f>
        <v>0</v>
      </c>
      <c r="CQ23" s="250">
        <f>SUM(CX23,DE23)</f>
        <v>595</v>
      </c>
      <c r="CR23" s="250">
        <f>SUM(CY23,DF23)</f>
        <v>0</v>
      </c>
      <c r="CS23" s="250">
        <f>SUM(CZ23,DG23)</f>
        <v>421</v>
      </c>
      <c r="CT23" s="250">
        <f>SUM(CU23:CZ23)</f>
        <v>4028</v>
      </c>
      <c r="CU23" s="250">
        <f>AE23</f>
        <v>0</v>
      </c>
      <c r="CV23" s="250">
        <f>AI23</f>
        <v>3736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292</v>
      </c>
      <c r="DA23" s="250">
        <f>SUM(DB23:DG23)</f>
        <v>2064</v>
      </c>
      <c r="DB23" s="250">
        <f>BL23</f>
        <v>0</v>
      </c>
      <c r="DC23" s="250">
        <f>BM23</f>
        <v>1340</v>
      </c>
      <c r="DD23" s="250">
        <f>BN23</f>
        <v>0</v>
      </c>
      <c r="DE23" s="250">
        <f>BO23</f>
        <v>595</v>
      </c>
      <c r="DF23" s="250">
        <f>BP23</f>
        <v>0</v>
      </c>
      <c r="DG23" s="250">
        <f>BQ23</f>
        <v>129</v>
      </c>
      <c r="DH23" s="250">
        <v>0</v>
      </c>
      <c r="DI23" s="250">
        <f>SUM(DJ23:DM23)</f>
        <v>77</v>
      </c>
      <c r="DJ23" s="250">
        <v>8</v>
      </c>
      <c r="DK23" s="250">
        <v>0</v>
      </c>
      <c r="DL23" s="250">
        <v>69</v>
      </c>
      <c r="DM23" s="250">
        <v>0</v>
      </c>
    </row>
    <row r="24" spans="1:117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SUM(E24,AD24,BC24)</f>
        <v>17599</v>
      </c>
      <c r="E24" s="250">
        <f>SUM(F24,J24,N24,R24,V24,Z24)</f>
        <v>11325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9685</v>
      </c>
      <c r="K24" s="250">
        <v>0</v>
      </c>
      <c r="L24" s="250">
        <v>9685</v>
      </c>
      <c r="M24" s="250">
        <v>0</v>
      </c>
      <c r="N24" s="250">
        <f>SUM(O24:Q24)</f>
        <v>51</v>
      </c>
      <c r="O24" s="250">
        <v>0</v>
      </c>
      <c r="P24" s="250">
        <v>51</v>
      </c>
      <c r="Q24" s="250">
        <v>0</v>
      </c>
      <c r="R24" s="250">
        <f>SUM(S24:U24)</f>
        <v>1493</v>
      </c>
      <c r="S24" s="250">
        <v>0</v>
      </c>
      <c r="T24" s="250">
        <v>1493</v>
      </c>
      <c r="U24" s="250">
        <v>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96</v>
      </c>
      <c r="AA24" s="250">
        <v>0</v>
      </c>
      <c r="AB24" s="250">
        <v>96</v>
      </c>
      <c r="AC24" s="250">
        <v>0</v>
      </c>
      <c r="AD24" s="250">
        <f>SUM(AE24,AI24,AM24,AQ24,AU24,AY24)</f>
        <v>4747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4667</v>
      </c>
      <c r="AJ24" s="250">
        <v>0</v>
      </c>
      <c r="AK24" s="250">
        <v>0</v>
      </c>
      <c r="AL24" s="250">
        <v>4667</v>
      </c>
      <c r="AM24" s="250">
        <f>SUM(AN24:AP24)</f>
        <v>18</v>
      </c>
      <c r="AN24" s="250">
        <v>0</v>
      </c>
      <c r="AO24" s="250">
        <v>0</v>
      </c>
      <c r="AP24" s="250">
        <v>18</v>
      </c>
      <c r="AQ24" s="250">
        <f>SUM(AR24:AT24)</f>
        <v>62</v>
      </c>
      <c r="AR24" s="250">
        <v>0</v>
      </c>
      <c r="AS24" s="250">
        <v>0</v>
      </c>
      <c r="AT24" s="250">
        <v>62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1527</v>
      </c>
      <c r="BD24" s="250">
        <f>SUM(BE24:BJ24)</f>
        <v>1527</v>
      </c>
      <c r="BE24" s="250">
        <v>0</v>
      </c>
      <c r="BF24" s="250">
        <v>630</v>
      </c>
      <c r="BG24" s="250">
        <v>0</v>
      </c>
      <c r="BH24" s="250">
        <v>897</v>
      </c>
      <c r="BI24" s="250">
        <v>0</v>
      </c>
      <c r="BJ24" s="250">
        <v>0</v>
      </c>
      <c r="BK24" s="250">
        <f>SUM(BL24:BQ24)</f>
        <v>0</v>
      </c>
      <c r="BL24" s="250"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f>SUM(BY24,CF24)</f>
        <v>12852</v>
      </c>
      <c r="BS24" s="250">
        <f>SUM(BZ24,CG24)</f>
        <v>0</v>
      </c>
      <c r="BT24" s="250">
        <f>SUM(CA24,CH24)</f>
        <v>10315</v>
      </c>
      <c r="BU24" s="250">
        <f>SUM(CB24,CI24)</f>
        <v>51</v>
      </c>
      <c r="BV24" s="250">
        <f>SUM(CC24,CJ24)</f>
        <v>2390</v>
      </c>
      <c r="BW24" s="250">
        <f>SUM(CD24,CK24)</f>
        <v>0</v>
      </c>
      <c r="BX24" s="250">
        <f>SUM(CE24,CL24)</f>
        <v>96</v>
      </c>
      <c r="BY24" s="250">
        <f>SUM(BZ24:CE24)</f>
        <v>11325</v>
      </c>
      <c r="BZ24" s="250">
        <f>F24</f>
        <v>0</v>
      </c>
      <c r="CA24" s="250">
        <f>J24</f>
        <v>9685</v>
      </c>
      <c r="CB24" s="250">
        <f>N24</f>
        <v>51</v>
      </c>
      <c r="CC24" s="250">
        <f>R24</f>
        <v>1493</v>
      </c>
      <c r="CD24" s="250">
        <f>V24</f>
        <v>0</v>
      </c>
      <c r="CE24" s="250">
        <f>Z24</f>
        <v>96</v>
      </c>
      <c r="CF24" s="250">
        <f>SUM(CG24:CL24)</f>
        <v>1527</v>
      </c>
      <c r="CG24" s="250">
        <f>BE24</f>
        <v>0</v>
      </c>
      <c r="CH24" s="250">
        <f>BF24</f>
        <v>630</v>
      </c>
      <c r="CI24" s="250">
        <f>BG24</f>
        <v>0</v>
      </c>
      <c r="CJ24" s="250">
        <f>BH24</f>
        <v>897</v>
      </c>
      <c r="CK24" s="250">
        <f>BI24</f>
        <v>0</v>
      </c>
      <c r="CL24" s="250">
        <f>BJ24</f>
        <v>0</v>
      </c>
      <c r="CM24" s="250">
        <f>SUM(CT24,DA24)</f>
        <v>4747</v>
      </c>
      <c r="CN24" s="250">
        <f>SUM(CU24,DB24)</f>
        <v>0</v>
      </c>
      <c r="CO24" s="250">
        <f>SUM(CV24,DC24)</f>
        <v>4667</v>
      </c>
      <c r="CP24" s="250">
        <f>SUM(CW24,DD24)</f>
        <v>18</v>
      </c>
      <c r="CQ24" s="250">
        <f>SUM(CX24,DE24)</f>
        <v>62</v>
      </c>
      <c r="CR24" s="250">
        <f>SUM(CY24,DF24)</f>
        <v>0</v>
      </c>
      <c r="CS24" s="250">
        <f>SUM(CZ24,DG24)</f>
        <v>0</v>
      </c>
      <c r="CT24" s="250">
        <f>SUM(CU24:CZ24)</f>
        <v>4747</v>
      </c>
      <c r="CU24" s="250">
        <f>AE24</f>
        <v>0</v>
      </c>
      <c r="CV24" s="250">
        <f>AI24</f>
        <v>4667</v>
      </c>
      <c r="CW24" s="250">
        <f>AM24</f>
        <v>18</v>
      </c>
      <c r="CX24" s="250">
        <f>AQ24</f>
        <v>62</v>
      </c>
      <c r="CY24" s="250">
        <f>AU24</f>
        <v>0</v>
      </c>
      <c r="CZ24" s="250">
        <f>AY24</f>
        <v>0</v>
      </c>
      <c r="DA24" s="250">
        <f>SUM(DB24:DG24)</f>
        <v>0</v>
      </c>
      <c r="DB24" s="250">
        <f>BL24</f>
        <v>0</v>
      </c>
      <c r="DC24" s="250">
        <f>BM24</f>
        <v>0</v>
      </c>
      <c r="DD24" s="250">
        <f>BN24</f>
        <v>0</v>
      </c>
      <c r="DE24" s="250">
        <f>BO24</f>
        <v>0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SUM(E25,AD25,BC25)</f>
        <v>21490</v>
      </c>
      <c r="E25" s="250">
        <f>SUM(F25,J25,N25,R25,V25,Z25)</f>
        <v>13354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10700</v>
      </c>
      <c r="K25" s="250">
        <v>0</v>
      </c>
      <c r="L25" s="250">
        <v>10700</v>
      </c>
      <c r="M25" s="250">
        <v>0</v>
      </c>
      <c r="N25" s="250">
        <f>SUM(O25:Q25)</f>
        <v>1346</v>
      </c>
      <c r="O25" s="250">
        <v>0</v>
      </c>
      <c r="P25" s="250">
        <v>1346</v>
      </c>
      <c r="Q25" s="250">
        <v>0</v>
      </c>
      <c r="R25" s="250">
        <f>SUM(S25:U25)</f>
        <v>1150</v>
      </c>
      <c r="S25" s="250">
        <v>0</v>
      </c>
      <c r="T25" s="250">
        <v>1150</v>
      </c>
      <c r="U25" s="250">
        <v>0</v>
      </c>
      <c r="V25" s="250">
        <f>SUM(W25:Y25)</f>
        <v>12</v>
      </c>
      <c r="W25" s="250">
        <v>0</v>
      </c>
      <c r="X25" s="250">
        <v>12</v>
      </c>
      <c r="Y25" s="250">
        <v>0</v>
      </c>
      <c r="Z25" s="250">
        <f>SUM(AA25:AC25)</f>
        <v>146</v>
      </c>
      <c r="AA25" s="250">
        <v>0</v>
      </c>
      <c r="AB25" s="250">
        <v>146</v>
      </c>
      <c r="AC25" s="250">
        <v>0</v>
      </c>
      <c r="AD25" s="250">
        <f>SUM(AE25,AI25,AM25,AQ25,AU25,AY25)</f>
        <v>3790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3418</v>
      </c>
      <c r="AJ25" s="250">
        <v>0</v>
      </c>
      <c r="AK25" s="250">
        <v>0</v>
      </c>
      <c r="AL25" s="250">
        <v>3418</v>
      </c>
      <c r="AM25" s="250">
        <f>SUM(AN25:AP25)</f>
        <v>251</v>
      </c>
      <c r="AN25" s="250">
        <v>0</v>
      </c>
      <c r="AO25" s="250">
        <v>0</v>
      </c>
      <c r="AP25" s="250">
        <v>251</v>
      </c>
      <c r="AQ25" s="250">
        <f>SUM(AR25:AT25)</f>
        <v>57</v>
      </c>
      <c r="AR25" s="250">
        <v>0</v>
      </c>
      <c r="AS25" s="250">
        <v>0</v>
      </c>
      <c r="AT25" s="250">
        <v>57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64</v>
      </c>
      <c r="AZ25" s="250">
        <v>0</v>
      </c>
      <c r="BA25" s="250">
        <v>0</v>
      </c>
      <c r="BB25" s="250">
        <v>64</v>
      </c>
      <c r="BC25" s="250">
        <f>SUM(BD25,BK25)</f>
        <v>4346</v>
      </c>
      <c r="BD25" s="250">
        <f>SUM(BE25:BJ25)</f>
        <v>1795</v>
      </c>
      <c r="BE25" s="250">
        <v>0</v>
      </c>
      <c r="BF25" s="250">
        <v>411</v>
      </c>
      <c r="BG25" s="250">
        <v>326</v>
      </c>
      <c r="BH25" s="250">
        <v>438</v>
      </c>
      <c r="BI25" s="250">
        <v>1</v>
      </c>
      <c r="BJ25" s="250">
        <v>619</v>
      </c>
      <c r="BK25" s="250">
        <f>SUM(BL25:BQ25)</f>
        <v>2551</v>
      </c>
      <c r="BL25" s="250">
        <v>0</v>
      </c>
      <c r="BM25" s="250">
        <v>1818</v>
      </c>
      <c r="BN25" s="250">
        <v>191</v>
      </c>
      <c r="BO25" s="250">
        <v>384</v>
      </c>
      <c r="BP25" s="250">
        <v>0</v>
      </c>
      <c r="BQ25" s="250">
        <v>158</v>
      </c>
      <c r="BR25" s="250">
        <f>SUM(BY25,CF25)</f>
        <v>15149</v>
      </c>
      <c r="BS25" s="250">
        <f>SUM(BZ25,CG25)</f>
        <v>0</v>
      </c>
      <c r="BT25" s="250">
        <f>SUM(CA25,CH25)</f>
        <v>11111</v>
      </c>
      <c r="BU25" s="250">
        <f>SUM(CB25,CI25)</f>
        <v>1672</v>
      </c>
      <c r="BV25" s="250">
        <f>SUM(CC25,CJ25)</f>
        <v>1588</v>
      </c>
      <c r="BW25" s="250">
        <f>SUM(CD25,CK25)</f>
        <v>13</v>
      </c>
      <c r="BX25" s="250">
        <f>SUM(CE25,CL25)</f>
        <v>765</v>
      </c>
      <c r="BY25" s="250">
        <f>SUM(BZ25:CE25)</f>
        <v>13354</v>
      </c>
      <c r="BZ25" s="250">
        <f>F25</f>
        <v>0</v>
      </c>
      <c r="CA25" s="250">
        <f>J25</f>
        <v>10700</v>
      </c>
      <c r="CB25" s="250">
        <f>N25</f>
        <v>1346</v>
      </c>
      <c r="CC25" s="250">
        <f>R25</f>
        <v>1150</v>
      </c>
      <c r="CD25" s="250">
        <f>V25</f>
        <v>12</v>
      </c>
      <c r="CE25" s="250">
        <f>Z25</f>
        <v>146</v>
      </c>
      <c r="CF25" s="250">
        <f>SUM(CG25:CL25)</f>
        <v>1795</v>
      </c>
      <c r="CG25" s="250">
        <f>BE25</f>
        <v>0</v>
      </c>
      <c r="CH25" s="250">
        <f>BF25</f>
        <v>411</v>
      </c>
      <c r="CI25" s="250">
        <f>BG25</f>
        <v>326</v>
      </c>
      <c r="CJ25" s="250">
        <f>BH25</f>
        <v>438</v>
      </c>
      <c r="CK25" s="250">
        <f>BI25</f>
        <v>1</v>
      </c>
      <c r="CL25" s="250">
        <f>BJ25</f>
        <v>619</v>
      </c>
      <c r="CM25" s="250">
        <f>SUM(CT25,DA25)</f>
        <v>6341</v>
      </c>
      <c r="CN25" s="250">
        <f>SUM(CU25,DB25)</f>
        <v>0</v>
      </c>
      <c r="CO25" s="250">
        <f>SUM(CV25,DC25)</f>
        <v>5236</v>
      </c>
      <c r="CP25" s="250">
        <f>SUM(CW25,DD25)</f>
        <v>442</v>
      </c>
      <c r="CQ25" s="250">
        <f>SUM(CX25,DE25)</f>
        <v>441</v>
      </c>
      <c r="CR25" s="250">
        <f>SUM(CY25,DF25)</f>
        <v>0</v>
      </c>
      <c r="CS25" s="250">
        <f>SUM(CZ25,DG25)</f>
        <v>222</v>
      </c>
      <c r="CT25" s="250">
        <f>SUM(CU25:CZ25)</f>
        <v>3790</v>
      </c>
      <c r="CU25" s="250">
        <f>AE25</f>
        <v>0</v>
      </c>
      <c r="CV25" s="250">
        <f>AI25</f>
        <v>3418</v>
      </c>
      <c r="CW25" s="250">
        <f>AM25</f>
        <v>251</v>
      </c>
      <c r="CX25" s="250">
        <f>AQ25</f>
        <v>57</v>
      </c>
      <c r="CY25" s="250">
        <f>AU25</f>
        <v>0</v>
      </c>
      <c r="CZ25" s="250">
        <f>AY25</f>
        <v>64</v>
      </c>
      <c r="DA25" s="250">
        <f>SUM(DB25:DG25)</f>
        <v>2551</v>
      </c>
      <c r="DB25" s="250">
        <f>BL25</f>
        <v>0</v>
      </c>
      <c r="DC25" s="250">
        <f>BM25</f>
        <v>1818</v>
      </c>
      <c r="DD25" s="250">
        <f>BN25</f>
        <v>191</v>
      </c>
      <c r="DE25" s="250">
        <f>BO25</f>
        <v>384</v>
      </c>
      <c r="DF25" s="250">
        <f>BP25</f>
        <v>0</v>
      </c>
      <c r="DG25" s="250">
        <f>BQ25</f>
        <v>158</v>
      </c>
      <c r="DH25" s="250">
        <v>0</v>
      </c>
      <c r="DI25" s="250">
        <f>SUM(DJ25:DM25)</f>
        <v>7</v>
      </c>
      <c r="DJ25" s="250">
        <v>0</v>
      </c>
      <c r="DK25" s="250">
        <v>2</v>
      </c>
      <c r="DL25" s="250">
        <v>0</v>
      </c>
      <c r="DM25" s="250">
        <v>5</v>
      </c>
    </row>
    <row r="26" spans="1:117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SUM(E26,AD26,BC26)</f>
        <v>12515</v>
      </c>
      <c r="E26" s="250">
        <f>SUM(F26,J26,N26,R26,V26,Z26)</f>
        <v>5973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4429</v>
      </c>
      <c r="K26" s="250">
        <v>0</v>
      </c>
      <c r="L26" s="250">
        <v>4429</v>
      </c>
      <c r="M26" s="250">
        <v>0</v>
      </c>
      <c r="N26" s="250">
        <f>SUM(O26:Q26)</f>
        <v>78</v>
      </c>
      <c r="O26" s="250">
        <v>0</v>
      </c>
      <c r="P26" s="250">
        <v>78</v>
      </c>
      <c r="Q26" s="250">
        <v>0</v>
      </c>
      <c r="R26" s="250">
        <f>SUM(S26:U26)</f>
        <v>1466</v>
      </c>
      <c r="S26" s="250">
        <v>0</v>
      </c>
      <c r="T26" s="250">
        <v>1466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0</v>
      </c>
      <c r="AA26" s="250">
        <v>0</v>
      </c>
      <c r="AB26" s="250">
        <v>0</v>
      </c>
      <c r="AC26" s="250">
        <v>0</v>
      </c>
      <c r="AD26" s="250">
        <f>SUM(AE26,AI26,AM26,AQ26,AU26,AY26)</f>
        <v>0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0</v>
      </c>
      <c r="AJ26" s="250">
        <v>0</v>
      </c>
      <c r="AK26" s="250">
        <v>0</v>
      </c>
      <c r="AL26" s="250">
        <v>0</v>
      </c>
      <c r="AM26" s="250">
        <f>SUM(AN26:AP26)</f>
        <v>0</v>
      </c>
      <c r="AN26" s="250">
        <v>0</v>
      </c>
      <c r="AO26" s="250">
        <v>0</v>
      </c>
      <c r="AP26" s="250">
        <v>0</v>
      </c>
      <c r="AQ26" s="250">
        <f>SUM(AR26:AT26)</f>
        <v>0</v>
      </c>
      <c r="AR26" s="250">
        <v>0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6542</v>
      </c>
      <c r="BD26" s="250">
        <f>SUM(BE26:BJ26)</f>
        <v>1276</v>
      </c>
      <c r="BE26" s="250">
        <v>0</v>
      </c>
      <c r="BF26" s="250">
        <v>523</v>
      </c>
      <c r="BG26" s="250">
        <v>33</v>
      </c>
      <c r="BH26" s="250">
        <v>720</v>
      </c>
      <c r="BI26" s="250">
        <v>0</v>
      </c>
      <c r="BJ26" s="250">
        <v>0</v>
      </c>
      <c r="BK26" s="250">
        <f>SUM(BL26:BQ26)</f>
        <v>5266</v>
      </c>
      <c r="BL26" s="250">
        <v>0</v>
      </c>
      <c r="BM26" s="250">
        <v>4708</v>
      </c>
      <c r="BN26" s="250">
        <v>22</v>
      </c>
      <c r="BO26" s="250">
        <v>536</v>
      </c>
      <c r="BP26" s="250">
        <v>0</v>
      </c>
      <c r="BQ26" s="250">
        <v>0</v>
      </c>
      <c r="BR26" s="250">
        <f>SUM(BY26,CF26)</f>
        <v>7249</v>
      </c>
      <c r="BS26" s="250">
        <f>SUM(BZ26,CG26)</f>
        <v>0</v>
      </c>
      <c r="BT26" s="250">
        <f>SUM(CA26,CH26)</f>
        <v>4952</v>
      </c>
      <c r="BU26" s="250">
        <f>SUM(CB26,CI26)</f>
        <v>111</v>
      </c>
      <c r="BV26" s="250">
        <f>SUM(CC26,CJ26)</f>
        <v>2186</v>
      </c>
      <c r="BW26" s="250">
        <f>SUM(CD26,CK26)</f>
        <v>0</v>
      </c>
      <c r="BX26" s="250">
        <f>SUM(CE26,CL26)</f>
        <v>0</v>
      </c>
      <c r="BY26" s="250">
        <f>SUM(BZ26:CE26)</f>
        <v>5973</v>
      </c>
      <c r="BZ26" s="250">
        <f>F26</f>
        <v>0</v>
      </c>
      <c r="CA26" s="250">
        <f>J26</f>
        <v>4429</v>
      </c>
      <c r="CB26" s="250">
        <f>N26</f>
        <v>78</v>
      </c>
      <c r="CC26" s="250">
        <f>R26</f>
        <v>1466</v>
      </c>
      <c r="CD26" s="250">
        <f>V26</f>
        <v>0</v>
      </c>
      <c r="CE26" s="250">
        <f>Z26</f>
        <v>0</v>
      </c>
      <c r="CF26" s="250">
        <f>SUM(CG26:CL26)</f>
        <v>1276</v>
      </c>
      <c r="CG26" s="250">
        <f>BE26</f>
        <v>0</v>
      </c>
      <c r="CH26" s="250">
        <f>BF26</f>
        <v>523</v>
      </c>
      <c r="CI26" s="250">
        <f>BG26</f>
        <v>33</v>
      </c>
      <c r="CJ26" s="250">
        <f>BH26</f>
        <v>720</v>
      </c>
      <c r="CK26" s="250">
        <f>BI26</f>
        <v>0</v>
      </c>
      <c r="CL26" s="250">
        <f>BJ26</f>
        <v>0</v>
      </c>
      <c r="CM26" s="250">
        <f>SUM(CT26,DA26)</f>
        <v>5266</v>
      </c>
      <c r="CN26" s="250">
        <f>SUM(CU26,DB26)</f>
        <v>0</v>
      </c>
      <c r="CO26" s="250">
        <f>SUM(CV26,DC26)</f>
        <v>4708</v>
      </c>
      <c r="CP26" s="250">
        <f>SUM(CW26,DD26)</f>
        <v>22</v>
      </c>
      <c r="CQ26" s="250">
        <f>SUM(CX26,DE26)</f>
        <v>536</v>
      </c>
      <c r="CR26" s="250">
        <f>SUM(CY26,DF26)</f>
        <v>0</v>
      </c>
      <c r="CS26" s="250">
        <f>SUM(CZ26,DG26)</f>
        <v>0</v>
      </c>
      <c r="CT26" s="250">
        <f>SUM(CU26:CZ26)</f>
        <v>0</v>
      </c>
      <c r="CU26" s="250">
        <f>AE26</f>
        <v>0</v>
      </c>
      <c r="CV26" s="250">
        <f>AI26</f>
        <v>0</v>
      </c>
      <c r="CW26" s="250">
        <f>AM26</f>
        <v>0</v>
      </c>
      <c r="CX26" s="250">
        <f>AQ26</f>
        <v>0</v>
      </c>
      <c r="CY26" s="250">
        <f>AU26</f>
        <v>0</v>
      </c>
      <c r="CZ26" s="250">
        <f>AY26</f>
        <v>0</v>
      </c>
      <c r="DA26" s="250">
        <f>SUM(DB26:DG26)</f>
        <v>5266</v>
      </c>
      <c r="DB26" s="250">
        <f>BL26</f>
        <v>0</v>
      </c>
      <c r="DC26" s="250">
        <f>BM26</f>
        <v>4708</v>
      </c>
      <c r="DD26" s="250">
        <f>BN26</f>
        <v>22</v>
      </c>
      <c r="DE26" s="250">
        <f>BO26</f>
        <v>536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SUM(E27,AD27,BC27)</f>
        <v>12974</v>
      </c>
      <c r="E27" s="250">
        <f>SUM(F27,J27,N27,R27,V27,Z27)</f>
        <v>6677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5602</v>
      </c>
      <c r="K27" s="250">
        <v>0</v>
      </c>
      <c r="L27" s="250">
        <v>5602</v>
      </c>
      <c r="M27" s="250">
        <v>0</v>
      </c>
      <c r="N27" s="250">
        <f>SUM(O27:Q27)</f>
        <v>0</v>
      </c>
      <c r="O27" s="250">
        <v>0</v>
      </c>
      <c r="P27" s="250">
        <v>0</v>
      </c>
      <c r="Q27" s="250">
        <v>0</v>
      </c>
      <c r="R27" s="250">
        <f>SUM(S27:U27)</f>
        <v>1075</v>
      </c>
      <c r="S27" s="250">
        <v>158</v>
      </c>
      <c r="T27" s="250">
        <v>917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0</v>
      </c>
      <c r="AA27" s="250">
        <v>0</v>
      </c>
      <c r="AB27" s="250">
        <v>0</v>
      </c>
      <c r="AC27" s="250">
        <v>0</v>
      </c>
      <c r="AD27" s="250">
        <f>SUM(AE27,AI27,AM27,AQ27,AU27,AY27)</f>
        <v>1710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1706</v>
      </c>
      <c r="AJ27" s="250">
        <v>0</v>
      </c>
      <c r="AK27" s="250">
        <v>0</v>
      </c>
      <c r="AL27" s="250">
        <v>1706</v>
      </c>
      <c r="AM27" s="250">
        <f>SUM(AN27:AP27)</f>
        <v>0</v>
      </c>
      <c r="AN27" s="250">
        <v>0</v>
      </c>
      <c r="AO27" s="250">
        <v>0</v>
      </c>
      <c r="AP27" s="250">
        <v>0</v>
      </c>
      <c r="AQ27" s="250">
        <f>SUM(AR27:AT27)</f>
        <v>4</v>
      </c>
      <c r="AR27" s="250">
        <v>0</v>
      </c>
      <c r="AS27" s="250">
        <v>0</v>
      </c>
      <c r="AT27" s="250">
        <v>4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0</v>
      </c>
      <c r="AZ27" s="250">
        <v>0</v>
      </c>
      <c r="BA27" s="250">
        <v>0</v>
      </c>
      <c r="BB27" s="250">
        <v>0</v>
      </c>
      <c r="BC27" s="250">
        <f>SUM(BD27,BK27)</f>
        <v>4587</v>
      </c>
      <c r="BD27" s="250">
        <f>SUM(BE27:BJ27)</f>
        <v>2959</v>
      </c>
      <c r="BE27" s="250">
        <v>0</v>
      </c>
      <c r="BF27" s="250">
        <v>793</v>
      </c>
      <c r="BG27" s="250">
        <v>1279</v>
      </c>
      <c r="BH27" s="250">
        <v>887</v>
      </c>
      <c r="BI27" s="250">
        <v>0</v>
      </c>
      <c r="BJ27" s="250">
        <v>0</v>
      </c>
      <c r="BK27" s="250">
        <f>SUM(BL27:BQ27)</f>
        <v>1628</v>
      </c>
      <c r="BL27" s="250">
        <v>0</v>
      </c>
      <c r="BM27" s="250">
        <v>1027</v>
      </c>
      <c r="BN27" s="250">
        <v>46</v>
      </c>
      <c r="BO27" s="250">
        <v>555</v>
      </c>
      <c r="BP27" s="250">
        <v>0</v>
      </c>
      <c r="BQ27" s="250">
        <v>0</v>
      </c>
      <c r="BR27" s="250">
        <f>SUM(BY27,CF27)</f>
        <v>9636</v>
      </c>
      <c r="BS27" s="250">
        <f>SUM(BZ27,CG27)</f>
        <v>0</v>
      </c>
      <c r="BT27" s="250">
        <f>SUM(CA27,CH27)</f>
        <v>6395</v>
      </c>
      <c r="BU27" s="250">
        <f>SUM(CB27,CI27)</f>
        <v>1279</v>
      </c>
      <c r="BV27" s="250">
        <f>SUM(CC27,CJ27)</f>
        <v>1962</v>
      </c>
      <c r="BW27" s="250">
        <f>SUM(CD27,CK27)</f>
        <v>0</v>
      </c>
      <c r="BX27" s="250">
        <f>SUM(CE27,CL27)</f>
        <v>0</v>
      </c>
      <c r="BY27" s="250">
        <f>SUM(BZ27:CE27)</f>
        <v>6677</v>
      </c>
      <c r="BZ27" s="250">
        <f>F27</f>
        <v>0</v>
      </c>
      <c r="CA27" s="250">
        <f>J27</f>
        <v>5602</v>
      </c>
      <c r="CB27" s="250">
        <f>N27</f>
        <v>0</v>
      </c>
      <c r="CC27" s="250">
        <f>R27</f>
        <v>1075</v>
      </c>
      <c r="CD27" s="250">
        <f>V27</f>
        <v>0</v>
      </c>
      <c r="CE27" s="250">
        <f>Z27</f>
        <v>0</v>
      </c>
      <c r="CF27" s="250">
        <f>SUM(CG27:CL27)</f>
        <v>2959</v>
      </c>
      <c r="CG27" s="250">
        <f>BE27</f>
        <v>0</v>
      </c>
      <c r="CH27" s="250">
        <f>BF27</f>
        <v>793</v>
      </c>
      <c r="CI27" s="250">
        <f>BG27</f>
        <v>1279</v>
      </c>
      <c r="CJ27" s="250">
        <f>BH27</f>
        <v>887</v>
      </c>
      <c r="CK27" s="250">
        <f>BI27</f>
        <v>0</v>
      </c>
      <c r="CL27" s="250">
        <f>BJ27</f>
        <v>0</v>
      </c>
      <c r="CM27" s="250">
        <f>SUM(CT27,DA27)</f>
        <v>3338</v>
      </c>
      <c r="CN27" s="250">
        <f>SUM(CU27,DB27)</f>
        <v>0</v>
      </c>
      <c r="CO27" s="250">
        <f>SUM(CV27,DC27)</f>
        <v>2733</v>
      </c>
      <c r="CP27" s="250">
        <f>SUM(CW27,DD27)</f>
        <v>46</v>
      </c>
      <c r="CQ27" s="250">
        <f>SUM(CX27,DE27)</f>
        <v>559</v>
      </c>
      <c r="CR27" s="250">
        <f>SUM(CY27,DF27)</f>
        <v>0</v>
      </c>
      <c r="CS27" s="250">
        <f>SUM(CZ27,DG27)</f>
        <v>0</v>
      </c>
      <c r="CT27" s="250">
        <f>SUM(CU27:CZ27)</f>
        <v>1710</v>
      </c>
      <c r="CU27" s="250">
        <f>AE27</f>
        <v>0</v>
      </c>
      <c r="CV27" s="250">
        <f>AI27</f>
        <v>1706</v>
      </c>
      <c r="CW27" s="250">
        <f>AM27</f>
        <v>0</v>
      </c>
      <c r="CX27" s="250">
        <f>AQ27</f>
        <v>4</v>
      </c>
      <c r="CY27" s="250">
        <f>AU27</f>
        <v>0</v>
      </c>
      <c r="CZ27" s="250">
        <f>AY27</f>
        <v>0</v>
      </c>
      <c r="DA27" s="250">
        <f>SUM(DB27:DG27)</f>
        <v>1628</v>
      </c>
      <c r="DB27" s="250">
        <f>BL27</f>
        <v>0</v>
      </c>
      <c r="DC27" s="250">
        <f>BM27</f>
        <v>1027</v>
      </c>
      <c r="DD27" s="250">
        <f>BN27</f>
        <v>46</v>
      </c>
      <c r="DE27" s="250">
        <f>BO27</f>
        <v>555</v>
      </c>
      <c r="DF27" s="250">
        <f>BP27</f>
        <v>0</v>
      </c>
      <c r="DG27" s="250">
        <f>BQ27</f>
        <v>0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SUM(E28,AD28,BC28)</f>
        <v>10184</v>
      </c>
      <c r="E28" s="250">
        <f>SUM(F28,J28,N28,R28,V28,Z28)</f>
        <v>7637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6376</v>
      </c>
      <c r="K28" s="250">
        <v>0</v>
      </c>
      <c r="L28" s="250">
        <v>6376</v>
      </c>
      <c r="M28" s="250">
        <v>0</v>
      </c>
      <c r="N28" s="250">
        <f>SUM(O28:Q28)</f>
        <v>244</v>
      </c>
      <c r="O28" s="250">
        <v>0</v>
      </c>
      <c r="P28" s="250">
        <v>244</v>
      </c>
      <c r="Q28" s="250">
        <v>0</v>
      </c>
      <c r="R28" s="250">
        <f>SUM(S28:U28)</f>
        <v>1017</v>
      </c>
      <c r="S28" s="250">
        <v>0</v>
      </c>
      <c r="T28" s="250">
        <v>1017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0</v>
      </c>
      <c r="AA28" s="250">
        <v>0</v>
      </c>
      <c r="AB28" s="250">
        <v>0</v>
      </c>
      <c r="AC28" s="250">
        <v>0</v>
      </c>
      <c r="AD28" s="250">
        <f>SUM(AE28,AI28,AM28,AQ28,AU28,AY28)</f>
        <v>979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977</v>
      </c>
      <c r="AJ28" s="250">
        <v>0</v>
      </c>
      <c r="AK28" s="250">
        <v>0</v>
      </c>
      <c r="AL28" s="250">
        <v>977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2</v>
      </c>
      <c r="AZ28" s="250">
        <v>0</v>
      </c>
      <c r="BA28" s="250">
        <v>0</v>
      </c>
      <c r="BB28" s="250">
        <v>2</v>
      </c>
      <c r="BC28" s="250">
        <f>SUM(BD28,BK28)</f>
        <v>1568</v>
      </c>
      <c r="BD28" s="250">
        <f>SUM(BE28:BJ28)</f>
        <v>1020</v>
      </c>
      <c r="BE28" s="250">
        <v>0</v>
      </c>
      <c r="BF28" s="250">
        <v>122</v>
      </c>
      <c r="BG28" s="250">
        <v>40</v>
      </c>
      <c r="BH28" s="250">
        <v>0</v>
      </c>
      <c r="BI28" s="250">
        <v>241</v>
      </c>
      <c r="BJ28" s="250">
        <v>617</v>
      </c>
      <c r="BK28" s="250">
        <f>SUM(BL28:BQ28)</f>
        <v>548</v>
      </c>
      <c r="BL28" s="250">
        <v>0</v>
      </c>
      <c r="BM28" s="250">
        <v>172</v>
      </c>
      <c r="BN28" s="250">
        <v>22</v>
      </c>
      <c r="BO28" s="250"/>
      <c r="BP28" s="250">
        <v>286</v>
      </c>
      <c r="BQ28" s="250">
        <v>68</v>
      </c>
      <c r="BR28" s="250">
        <f>SUM(BY28,CF28)</f>
        <v>8657</v>
      </c>
      <c r="BS28" s="250">
        <f>SUM(BZ28,CG28)</f>
        <v>0</v>
      </c>
      <c r="BT28" s="250">
        <f>SUM(CA28,CH28)</f>
        <v>6498</v>
      </c>
      <c r="BU28" s="250">
        <f>SUM(CB28,CI28)</f>
        <v>284</v>
      </c>
      <c r="BV28" s="250">
        <f>SUM(CC28,CJ28)</f>
        <v>1017</v>
      </c>
      <c r="BW28" s="250">
        <f>SUM(CD28,CK28)</f>
        <v>241</v>
      </c>
      <c r="BX28" s="250">
        <f>SUM(CE28,CL28)</f>
        <v>617</v>
      </c>
      <c r="BY28" s="250">
        <f>SUM(BZ28:CE28)</f>
        <v>7637</v>
      </c>
      <c r="BZ28" s="250">
        <f>F28</f>
        <v>0</v>
      </c>
      <c r="CA28" s="250">
        <f>J28</f>
        <v>6376</v>
      </c>
      <c r="CB28" s="250">
        <f>N28</f>
        <v>244</v>
      </c>
      <c r="CC28" s="250">
        <f>R28</f>
        <v>1017</v>
      </c>
      <c r="CD28" s="250">
        <f>V28</f>
        <v>0</v>
      </c>
      <c r="CE28" s="250">
        <f>Z28</f>
        <v>0</v>
      </c>
      <c r="CF28" s="250">
        <f>SUM(CG28:CL28)</f>
        <v>1020</v>
      </c>
      <c r="CG28" s="250">
        <f>BE28</f>
        <v>0</v>
      </c>
      <c r="CH28" s="250">
        <f>BF28</f>
        <v>122</v>
      </c>
      <c r="CI28" s="250">
        <f>BG28</f>
        <v>40</v>
      </c>
      <c r="CJ28" s="250">
        <f>BH28</f>
        <v>0</v>
      </c>
      <c r="CK28" s="250">
        <f>BI28</f>
        <v>241</v>
      </c>
      <c r="CL28" s="250">
        <f>BJ28</f>
        <v>617</v>
      </c>
      <c r="CM28" s="250">
        <f>SUM(CT28,DA28)</f>
        <v>1527</v>
      </c>
      <c r="CN28" s="250">
        <f>SUM(CU28,DB28)</f>
        <v>0</v>
      </c>
      <c r="CO28" s="250">
        <f>SUM(CV28,DC28)</f>
        <v>1149</v>
      </c>
      <c r="CP28" s="250">
        <f>SUM(CW28,DD28)</f>
        <v>22</v>
      </c>
      <c r="CQ28" s="250">
        <f>SUM(CX28,DE28)</f>
        <v>0</v>
      </c>
      <c r="CR28" s="250">
        <f>SUM(CY28,DF28)</f>
        <v>286</v>
      </c>
      <c r="CS28" s="250">
        <f>SUM(CZ28,DG28)</f>
        <v>70</v>
      </c>
      <c r="CT28" s="250">
        <f>SUM(CU28:CZ28)</f>
        <v>979</v>
      </c>
      <c r="CU28" s="250">
        <f>AE28</f>
        <v>0</v>
      </c>
      <c r="CV28" s="250">
        <f>AI28</f>
        <v>977</v>
      </c>
      <c r="CW28" s="250">
        <f>AM28</f>
        <v>0</v>
      </c>
      <c r="CX28" s="250">
        <f>AQ28</f>
        <v>0</v>
      </c>
      <c r="CY28" s="250">
        <f>AU28</f>
        <v>0</v>
      </c>
      <c r="CZ28" s="250">
        <f>AY28</f>
        <v>2</v>
      </c>
      <c r="DA28" s="250">
        <f>SUM(DB28:DG28)</f>
        <v>548</v>
      </c>
      <c r="DB28" s="250">
        <f>BL28</f>
        <v>0</v>
      </c>
      <c r="DC28" s="250">
        <f>BM28</f>
        <v>172</v>
      </c>
      <c r="DD28" s="250">
        <f>BN28</f>
        <v>22</v>
      </c>
      <c r="DE28" s="250">
        <f>BO28</f>
        <v>0</v>
      </c>
      <c r="DF28" s="250">
        <f>BP28</f>
        <v>286</v>
      </c>
      <c r="DG28" s="250">
        <f>BQ28</f>
        <v>68</v>
      </c>
      <c r="DH28" s="250">
        <v>0</v>
      </c>
      <c r="DI28" s="250">
        <f>SUM(DJ28:DM28)</f>
        <v>5</v>
      </c>
      <c r="DJ28" s="250">
        <v>0</v>
      </c>
      <c r="DK28" s="250">
        <v>0</v>
      </c>
      <c r="DL28" s="250">
        <v>0</v>
      </c>
      <c r="DM28" s="250">
        <v>5</v>
      </c>
    </row>
    <row r="29" spans="1:117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SUM(E29,AD29,BC29)</f>
        <v>17868</v>
      </c>
      <c r="E29" s="250">
        <f>SUM(F29,J29,N29,R29,V29,Z29)</f>
        <v>10622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8314</v>
      </c>
      <c r="K29" s="250">
        <v>0</v>
      </c>
      <c r="L29" s="250">
        <v>8314</v>
      </c>
      <c r="M29" s="250">
        <v>0</v>
      </c>
      <c r="N29" s="250">
        <f>SUM(O29:Q29)</f>
        <v>31</v>
      </c>
      <c r="O29" s="250">
        <v>0</v>
      </c>
      <c r="P29" s="250">
        <v>31</v>
      </c>
      <c r="Q29" s="250">
        <v>0</v>
      </c>
      <c r="R29" s="250">
        <f>SUM(S29:U29)</f>
        <v>2253</v>
      </c>
      <c r="S29" s="250">
        <v>0</v>
      </c>
      <c r="T29" s="250">
        <v>2253</v>
      </c>
      <c r="U29" s="250">
        <v>0</v>
      </c>
      <c r="V29" s="250">
        <f>SUM(W29:Y29)</f>
        <v>0</v>
      </c>
      <c r="W29" s="250">
        <v>0</v>
      </c>
      <c r="X29" s="250">
        <v>0</v>
      </c>
      <c r="Y29" s="250">
        <v>0</v>
      </c>
      <c r="Z29" s="250">
        <f>SUM(AA29:AC29)</f>
        <v>24</v>
      </c>
      <c r="AA29" s="250">
        <v>24</v>
      </c>
      <c r="AB29" s="250">
        <v>0</v>
      </c>
      <c r="AC29" s="250">
        <v>0</v>
      </c>
      <c r="AD29" s="250">
        <f>SUM(AE29,AI29,AM29,AQ29,AU29,AY29)</f>
        <v>3947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3735</v>
      </c>
      <c r="AJ29" s="250">
        <v>0</v>
      </c>
      <c r="AK29" s="250">
        <v>0</v>
      </c>
      <c r="AL29" s="250">
        <v>3735</v>
      </c>
      <c r="AM29" s="250">
        <f>SUM(AN29:AP29)</f>
        <v>3</v>
      </c>
      <c r="AN29" s="250">
        <v>0</v>
      </c>
      <c r="AO29" s="250">
        <v>0</v>
      </c>
      <c r="AP29" s="250">
        <v>3</v>
      </c>
      <c r="AQ29" s="250">
        <f>SUM(AR29:AT29)</f>
        <v>209</v>
      </c>
      <c r="AR29" s="250">
        <v>0</v>
      </c>
      <c r="AS29" s="250">
        <v>0</v>
      </c>
      <c r="AT29" s="250">
        <v>209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0</v>
      </c>
      <c r="AZ29" s="250">
        <v>0</v>
      </c>
      <c r="BA29" s="250">
        <v>0</v>
      </c>
      <c r="BB29" s="250">
        <v>0</v>
      </c>
      <c r="BC29" s="250">
        <f>SUM(BD29,BK29)</f>
        <v>3299</v>
      </c>
      <c r="BD29" s="250">
        <f>SUM(BE29:BJ29)</f>
        <v>2373</v>
      </c>
      <c r="BE29" s="250">
        <v>0</v>
      </c>
      <c r="BF29" s="250">
        <v>334</v>
      </c>
      <c r="BG29" s="250">
        <v>19</v>
      </c>
      <c r="BH29" s="250">
        <v>1352</v>
      </c>
      <c r="BI29" s="250">
        <v>0</v>
      </c>
      <c r="BJ29" s="250">
        <v>668</v>
      </c>
      <c r="BK29" s="250">
        <f>SUM(BL29:BQ29)</f>
        <v>926</v>
      </c>
      <c r="BL29" s="250">
        <v>0</v>
      </c>
      <c r="BM29" s="250">
        <v>385</v>
      </c>
      <c r="BN29" s="250">
        <v>5</v>
      </c>
      <c r="BO29" s="250">
        <v>359</v>
      </c>
      <c r="BP29" s="250">
        <v>0</v>
      </c>
      <c r="BQ29" s="250">
        <v>177</v>
      </c>
      <c r="BR29" s="250">
        <f>SUM(BY29,CF29)</f>
        <v>12995</v>
      </c>
      <c r="BS29" s="250">
        <f>SUM(BZ29,CG29)</f>
        <v>0</v>
      </c>
      <c r="BT29" s="250">
        <f>SUM(CA29,CH29)</f>
        <v>8648</v>
      </c>
      <c r="BU29" s="250">
        <f>SUM(CB29,CI29)</f>
        <v>50</v>
      </c>
      <c r="BV29" s="250">
        <f>SUM(CC29,CJ29)</f>
        <v>3605</v>
      </c>
      <c r="BW29" s="250">
        <f>SUM(CD29,CK29)</f>
        <v>0</v>
      </c>
      <c r="BX29" s="250">
        <f>SUM(CE29,CL29)</f>
        <v>692</v>
      </c>
      <c r="BY29" s="250">
        <f>SUM(BZ29:CE29)</f>
        <v>10622</v>
      </c>
      <c r="BZ29" s="250">
        <f>F29</f>
        <v>0</v>
      </c>
      <c r="CA29" s="250">
        <f>J29</f>
        <v>8314</v>
      </c>
      <c r="CB29" s="250">
        <f>N29</f>
        <v>31</v>
      </c>
      <c r="CC29" s="250">
        <f>R29</f>
        <v>2253</v>
      </c>
      <c r="CD29" s="250">
        <f>V29</f>
        <v>0</v>
      </c>
      <c r="CE29" s="250">
        <f>Z29</f>
        <v>24</v>
      </c>
      <c r="CF29" s="250">
        <f>SUM(CG29:CL29)</f>
        <v>2373</v>
      </c>
      <c r="CG29" s="250">
        <f>BE29</f>
        <v>0</v>
      </c>
      <c r="CH29" s="250">
        <f>BF29</f>
        <v>334</v>
      </c>
      <c r="CI29" s="250">
        <f>BG29</f>
        <v>19</v>
      </c>
      <c r="CJ29" s="250">
        <f>BH29</f>
        <v>1352</v>
      </c>
      <c r="CK29" s="250">
        <f>BI29</f>
        <v>0</v>
      </c>
      <c r="CL29" s="250">
        <f>BJ29</f>
        <v>668</v>
      </c>
      <c r="CM29" s="250">
        <f>SUM(CT29,DA29)</f>
        <v>4873</v>
      </c>
      <c r="CN29" s="250">
        <f>SUM(CU29,DB29)</f>
        <v>0</v>
      </c>
      <c r="CO29" s="250">
        <f>SUM(CV29,DC29)</f>
        <v>4120</v>
      </c>
      <c r="CP29" s="250">
        <f>SUM(CW29,DD29)</f>
        <v>8</v>
      </c>
      <c r="CQ29" s="250">
        <f>SUM(CX29,DE29)</f>
        <v>568</v>
      </c>
      <c r="CR29" s="250">
        <f>SUM(CY29,DF29)</f>
        <v>0</v>
      </c>
      <c r="CS29" s="250">
        <f>SUM(CZ29,DG29)</f>
        <v>177</v>
      </c>
      <c r="CT29" s="250">
        <f>SUM(CU29:CZ29)</f>
        <v>3947</v>
      </c>
      <c r="CU29" s="250">
        <f>AE29</f>
        <v>0</v>
      </c>
      <c r="CV29" s="250">
        <f>AI29</f>
        <v>3735</v>
      </c>
      <c r="CW29" s="250">
        <f>AM29</f>
        <v>3</v>
      </c>
      <c r="CX29" s="250">
        <f>AQ29</f>
        <v>209</v>
      </c>
      <c r="CY29" s="250">
        <f>AU29</f>
        <v>0</v>
      </c>
      <c r="CZ29" s="250">
        <f>AY29</f>
        <v>0</v>
      </c>
      <c r="DA29" s="250">
        <f>SUM(DB29:DG29)</f>
        <v>926</v>
      </c>
      <c r="DB29" s="250">
        <f>BL29</f>
        <v>0</v>
      </c>
      <c r="DC29" s="250">
        <f>BM29</f>
        <v>385</v>
      </c>
      <c r="DD29" s="250">
        <f>BN29</f>
        <v>5</v>
      </c>
      <c r="DE29" s="250">
        <f>BO29</f>
        <v>359</v>
      </c>
      <c r="DF29" s="250">
        <f>BP29</f>
        <v>0</v>
      </c>
      <c r="DG29" s="250">
        <f>BQ29</f>
        <v>177</v>
      </c>
      <c r="DH29" s="250">
        <v>0</v>
      </c>
      <c r="DI29" s="250">
        <f>SUM(DJ29:DM29)</f>
        <v>3</v>
      </c>
      <c r="DJ29" s="250">
        <v>0</v>
      </c>
      <c r="DK29" s="250">
        <v>3</v>
      </c>
      <c r="DL29" s="250">
        <v>0</v>
      </c>
      <c r="DM29" s="250">
        <v>0</v>
      </c>
    </row>
    <row r="30" spans="1:117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SUM(E30,AD30,BC30)</f>
        <v>17271</v>
      </c>
      <c r="E30" s="250">
        <f>SUM(F30,J30,N30,R30,V30,Z30)</f>
        <v>8861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7488</v>
      </c>
      <c r="K30" s="250">
        <v>0</v>
      </c>
      <c r="L30" s="250">
        <v>7488</v>
      </c>
      <c r="M30" s="250">
        <v>0</v>
      </c>
      <c r="N30" s="250">
        <f>SUM(O30:Q30)</f>
        <v>0</v>
      </c>
      <c r="O30" s="250"/>
      <c r="P30" s="250">
        <v>0</v>
      </c>
      <c r="Q30" s="250">
        <v>0</v>
      </c>
      <c r="R30" s="250">
        <f>SUM(S30:U30)</f>
        <v>1373</v>
      </c>
      <c r="S30" s="250">
        <v>56</v>
      </c>
      <c r="T30" s="250">
        <v>1317</v>
      </c>
      <c r="U30" s="250">
        <v>0</v>
      </c>
      <c r="V30" s="250">
        <f>SUM(W30:Y30)</f>
        <v>0</v>
      </c>
      <c r="W30" s="250">
        <v>0</v>
      </c>
      <c r="X30" s="250">
        <v>0</v>
      </c>
      <c r="Y30" s="250">
        <v>0</v>
      </c>
      <c r="Z30" s="250">
        <f>SUM(AA30:AC30)</f>
        <v>0</v>
      </c>
      <c r="AA30" s="250">
        <v>0</v>
      </c>
      <c r="AB30" s="250">
        <v>0</v>
      </c>
      <c r="AC30" s="250">
        <v>0</v>
      </c>
      <c r="AD30" s="250">
        <f>SUM(AE30,AI30,AM30,AQ30,AU30,AY30)</f>
        <v>132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132</v>
      </c>
      <c r="AJ30" s="250">
        <v>0</v>
      </c>
      <c r="AK30" s="250">
        <v>0</v>
      </c>
      <c r="AL30" s="250">
        <v>132</v>
      </c>
      <c r="AM30" s="250">
        <f>SUM(AN30:AP30)</f>
        <v>0</v>
      </c>
      <c r="AN30" s="250">
        <v>0</v>
      </c>
      <c r="AO30" s="250">
        <v>0</v>
      </c>
      <c r="AP30" s="250">
        <v>0</v>
      </c>
      <c r="AQ30" s="250">
        <f>SUM(AR30:AT30)</f>
        <v>0</v>
      </c>
      <c r="AR30" s="250">
        <v>0</v>
      </c>
      <c r="AS30" s="250">
        <v>0</v>
      </c>
      <c r="AT30" s="250">
        <v>0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8278</v>
      </c>
      <c r="BD30" s="250">
        <f>SUM(BE30:BJ30)</f>
        <v>5106</v>
      </c>
      <c r="BE30" s="250">
        <v>0</v>
      </c>
      <c r="BF30" s="250">
        <v>1776</v>
      </c>
      <c r="BG30" s="250">
        <v>2432</v>
      </c>
      <c r="BH30" s="250">
        <v>898</v>
      </c>
      <c r="BI30" s="250">
        <v>0</v>
      </c>
      <c r="BJ30" s="250">
        <v>0</v>
      </c>
      <c r="BK30" s="250">
        <f>SUM(BL30:BQ30)</f>
        <v>3172</v>
      </c>
      <c r="BL30" s="250">
        <v>0</v>
      </c>
      <c r="BM30" s="250">
        <v>2750</v>
      </c>
      <c r="BN30" s="250">
        <v>0</v>
      </c>
      <c r="BO30" s="250">
        <v>422</v>
      </c>
      <c r="BP30" s="250">
        <v>0</v>
      </c>
      <c r="BQ30" s="250">
        <v>0</v>
      </c>
      <c r="BR30" s="250">
        <f>SUM(BY30,CF30)</f>
        <v>13967</v>
      </c>
      <c r="BS30" s="250">
        <f>SUM(BZ30,CG30)</f>
        <v>0</v>
      </c>
      <c r="BT30" s="250">
        <f>SUM(CA30,CH30)</f>
        <v>9264</v>
      </c>
      <c r="BU30" s="250">
        <f>SUM(CB30,CI30)</f>
        <v>2432</v>
      </c>
      <c r="BV30" s="250">
        <f>SUM(CC30,CJ30)</f>
        <v>2271</v>
      </c>
      <c r="BW30" s="250">
        <f>SUM(CD30,CK30)</f>
        <v>0</v>
      </c>
      <c r="BX30" s="250">
        <f>SUM(CE30,CL30)</f>
        <v>0</v>
      </c>
      <c r="BY30" s="250">
        <f>SUM(BZ30:CE30)</f>
        <v>8861</v>
      </c>
      <c r="BZ30" s="250">
        <f>F30</f>
        <v>0</v>
      </c>
      <c r="CA30" s="250">
        <f>J30</f>
        <v>7488</v>
      </c>
      <c r="CB30" s="250">
        <f>N30</f>
        <v>0</v>
      </c>
      <c r="CC30" s="250">
        <f>R30</f>
        <v>1373</v>
      </c>
      <c r="CD30" s="250">
        <f>V30</f>
        <v>0</v>
      </c>
      <c r="CE30" s="250">
        <f>Z30</f>
        <v>0</v>
      </c>
      <c r="CF30" s="250">
        <f>SUM(CG30:CL30)</f>
        <v>5106</v>
      </c>
      <c r="CG30" s="250">
        <f>BE30</f>
        <v>0</v>
      </c>
      <c r="CH30" s="250">
        <f>BF30</f>
        <v>1776</v>
      </c>
      <c r="CI30" s="250">
        <f>BG30</f>
        <v>2432</v>
      </c>
      <c r="CJ30" s="250">
        <f>BH30</f>
        <v>898</v>
      </c>
      <c r="CK30" s="250">
        <f>BI30</f>
        <v>0</v>
      </c>
      <c r="CL30" s="250">
        <f>BJ30</f>
        <v>0</v>
      </c>
      <c r="CM30" s="250">
        <f>SUM(CT30,DA30)</f>
        <v>3304</v>
      </c>
      <c r="CN30" s="250">
        <f>SUM(CU30,DB30)</f>
        <v>0</v>
      </c>
      <c r="CO30" s="250">
        <f>SUM(CV30,DC30)</f>
        <v>2882</v>
      </c>
      <c r="CP30" s="250">
        <f>SUM(CW30,DD30)</f>
        <v>0</v>
      </c>
      <c r="CQ30" s="250">
        <f>SUM(CX30,DE30)</f>
        <v>422</v>
      </c>
      <c r="CR30" s="250">
        <f>SUM(CY30,DF30)</f>
        <v>0</v>
      </c>
      <c r="CS30" s="250">
        <f>SUM(CZ30,DG30)</f>
        <v>0</v>
      </c>
      <c r="CT30" s="250">
        <f>SUM(CU30:CZ30)</f>
        <v>132</v>
      </c>
      <c r="CU30" s="250">
        <f>AE30</f>
        <v>0</v>
      </c>
      <c r="CV30" s="250">
        <f>AI30</f>
        <v>132</v>
      </c>
      <c r="CW30" s="250">
        <f>AM30</f>
        <v>0</v>
      </c>
      <c r="CX30" s="250">
        <f>AQ30</f>
        <v>0</v>
      </c>
      <c r="CY30" s="250">
        <f>AU30</f>
        <v>0</v>
      </c>
      <c r="CZ30" s="250">
        <f>AY30</f>
        <v>0</v>
      </c>
      <c r="DA30" s="250">
        <f>SUM(DB30:DG30)</f>
        <v>3172</v>
      </c>
      <c r="DB30" s="250">
        <f>BL30</f>
        <v>0</v>
      </c>
      <c r="DC30" s="250">
        <f>BM30</f>
        <v>2750</v>
      </c>
      <c r="DD30" s="250">
        <f>BN30</f>
        <v>0</v>
      </c>
      <c r="DE30" s="250">
        <f>BO30</f>
        <v>422</v>
      </c>
      <c r="DF30" s="250">
        <f>BP30</f>
        <v>0</v>
      </c>
      <c r="DG30" s="250">
        <f>BQ30</f>
        <v>0</v>
      </c>
      <c r="DH30" s="250">
        <v>0</v>
      </c>
      <c r="DI30" s="250">
        <f>SUM(DJ30:DM30)</f>
        <v>1</v>
      </c>
      <c r="DJ30" s="250">
        <v>1</v>
      </c>
      <c r="DK30" s="250">
        <v>0</v>
      </c>
      <c r="DL30" s="250">
        <v>0</v>
      </c>
      <c r="DM30" s="250">
        <v>0</v>
      </c>
    </row>
    <row r="31" spans="1:117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SUM(E31,AD31,BC31)</f>
        <v>9096</v>
      </c>
      <c r="E31" s="250">
        <f>SUM(F31,J31,N31,R31,V31,Z31)</f>
        <v>4649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3723</v>
      </c>
      <c r="K31" s="250">
        <v>0</v>
      </c>
      <c r="L31" s="250">
        <v>3723</v>
      </c>
      <c r="M31" s="250">
        <v>0</v>
      </c>
      <c r="N31" s="250">
        <f>SUM(O31:Q31)</f>
        <v>0</v>
      </c>
      <c r="O31" s="250">
        <v>0</v>
      </c>
      <c r="P31" s="250">
        <v>0</v>
      </c>
      <c r="Q31" s="250">
        <v>0</v>
      </c>
      <c r="R31" s="250">
        <f>SUM(S31:U31)</f>
        <v>476</v>
      </c>
      <c r="S31" s="250">
        <v>0</v>
      </c>
      <c r="T31" s="250">
        <v>476</v>
      </c>
      <c r="U31" s="250">
        <v>0</v>
      </c>
      <c r="V31" s="250">
        <f>SUM(W31:Y31)</f>
        <v>0</v>
      </c>
      <c r="W31" s="250">
        <v>0</v>
      </c>
      <c r="X31" s="250">
        <v>0</v>
      </c>
      <c r="Y31" s="250">
        <v>0</v>
      </c>
      <c r="Z31" s="250">
        <f>SUM(AA31:AC31)</f>
        <v>450</v>
      </c>
      <c r="AA31" s="250">
        <v>0</v>
      </c>
      <c r="AB31" s="250">
        <v>450</v>
      </c>
      <c r="AC31" s="250">
        <v>0</v>
      </c>
      <c r="AD31" s="250">
        <f>SUM(AE31,AI31,AM31,AQ31,AU31,AY31)</f>
        <v>3069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2677</v>
      </c>
      <c r="AJ31" s="250">
        <v>133</v>
      </c>
      <c r="AK31" s="250">
        <v>0</v>
      </c>
      <c r="AL31" s="250">
        <v>2544</v>
      </c>
      <c r="AM31" s="250">
        <f>SUM(AN31:AP31)</f>
        <v>0</v>
      </c>
      <c r="AN31" s="250">
        <v>0</v>
      </c>
      <c r="AO31" s="250">
        <v>0</v>
      </c>
      <c r="AP31" s="250">
        <v>0</v>
      </c>
      <c r="AQ31" s="250">
        <f>SUM(AR31:AT31)</f>
        <v>183</v>
      </c>
      <c r="AR31" s="250">
        <v>0</v>
      </c>
      <c r="AS31" s="250">
        <v>0</v>
      </c>
      <c r="AT31" s="250">
        <v>183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209</v>
      </c>
      <c r="AZ31" s="250">
        <v>0</v>
      </c>
      <c r="BA31" s="250">
        <v>0</v>
      </c>
      <c r="BB31" s="250">
        <v>209</v>
      </c>
      <c r="BC31" s="250">
        <f>SUM(BD31,BK31)</f>
        <v>1378</v>
      </c>
      <c r="BD31" s="250">
        <f>SUM(BE31:BJ31)</f>
        <v>924</v>
      </c>
      <c r="BE31" s="250">
        <v>0</v>
      </c>
      <c r="BF31" s="250">
        <v>820</v>
      </c>
      <c r="BG31" s="250">
        <v>99</v>
      </c>
      <c r="BH31" s="250">
        <v>0</v>
      </c>
      <c r="BI31" s="250">
        <v>5</v>
      </c>
      <c r="BJ31" s="250">
        <v>0</v>
      </c>
      <c r="BK31" s="250">
        <f>SUM(BL31:BQ31)</f>
        <v>454</v>
      </c>
      <c r="BL31" s="250">
        <v>0</v>
      </c>
      <c r="BM31" s="250">
        <v>414</v>
      </c>
      <c r="BN31" s="250">
        <v>38</v>
      </c>
      <c r="BO31" s="250">
        <v>0</v>
      </c>
      <c r="BP31" s="250">
        <v>2</v>
      </c>
      <c r="BQ31" s="250">
        <v>0</v>
      </c>
      <c r="BR31" s="250">
        <f>SUM(BY31,CF31)</f>
        <v>5573</v>
      </c>
      <c r="BS31" s="250">
        <f>SUM(BZ31,CG31)</f>
        <v>0</v>
      </c>
      <c r="BT31" s="250">
        <f>SUM(CA31,CH31)</f>
        <v>4543</v>
      </c>
      <c r="BU31" s="250">
        <f>SUM(CB31,CI31)</f>
        <v>99</v>
      </c>
      <c r="BV31" s="250">
        <f>SUM(CC31,CJ31)</f>
        <v>476</v>
      </c>
      <c r="BW31" s="250">
        <f>SUM(CD31,CK31)</f>
        <v>5</v>
      </c>
      <c r="BX31" s="250">
        <f>SUM(CE31,CL31)</f>
        <v>450</v>
      </c>
      <c r="BY31" s="250">
        <f>SUM(BZ31:CE31)</f>
        <v>4649</v>
      </c>
      <c r="BZ31" s="250">
        <f>F31</f>
        <v>0</v>
      </c>
      <c r="CA31" s="250">
        <f>J31</f>
        <v>3723</v>
      </c>
      <c r="CB31" s="250">
        <f>N31</f>
        <v>0</v>
      </c>
      <c r="CC31" s="250">
        <f>R31</f>
        <v>476</v>
      </c>
      <c r="CD31" s="250">
        <f>V31</f>
        <v>0</v>
      </c>
      <c r="CE31" s="250">
        <f>Z31</f>
        <v>450</v>
      </c>
      <c r="CF31" s="250">
        <f>SUM(CG31:CL31)</f>
        <v>924</v>
      </c>
      <c r="CG31" s="250">
        <f>BE31</f>
        <v>0</v>
      </c>
      <c r="CH31" s="250">
        <f>BF31</f>
        <v>820</v>
      </c>
      <c r="CI31" s="250">
        <f>BG31</f>
        <v>99</v>
      </c>
      <c r="CJ31" s="250">
        <f>BH31</f>
        <v>0</v>
      </c>
      <c r="CK31" s="250">
        <f>BI31</f>
        <v>5</v>
      </c>
      <c r="CL31" s="250">
        <f>BJ31</f>
        <v>0</v>
      </c>
      <c r="CM31" s="250">
        <f>SUM(CT31,DA31)</f>
        <v>3523</v>
      </c>
      <c r="CN31" s="250">
        <f>SUM(CU31,DB31)</f>
        <v>0</v>
      </c>
      <c r="CO31" s="250">
        <f>SUM(CV31,DC31)</f>
        <v>3091</v>
      </c>
      <c r="CP31" s="250">
        <f>SUM(CW31,DD31)</f>
        <v>38</v>
      </c>
      <c r="CQ31" s="250">
        <f>SUM(CX31,DE31)</f>
        <v>183</v>
      </c>
      <c r="CR31" s="250">
        <f>SUM(CY31,DF31)</f>
        <v>2</v>
      </c>
      <c r="CS31" s="250">
        <f>SUM(CZ31,DG31)</f>
        <v>209</v>
      </c>
      <c r="CT31" s="250">
        <f>SUM(CU31:CZ31)</f>
        <v>3069</v>
      </c>
      <c r="CU31" s="250">
        <f>AE31</f>
        <v>0</v>
      </c>
      <c r="CV31" s="250">
        <f>AI31</f>
        <v>2677</v>
      </c>
      <c r="CW31" s="250">
        <f>AM31</f>
        <v>0</v>
      </c>
      <c r="CX31" s="250">
        <f>AQ31</f>
        <v>183</v>
      </c>
      <c r="CY31" s="250">
        <f>AU31</f>
        <v>0</v>
      </c>
      <c r="CZ31" s="250">
        <f>AY31</f>
        <v>209</v>
      </c>
      <c r="DA31" s="250">
        <f>SUM(DB31:DG31)</f>
        <v>454</v>
      </c>
      <c r="DB31" s="250">
        <f>BL31</f>
        <v>0</v>
      </c>
      <c r="DC31" s="250">
        <f>BM31</f>
        <v>414</v>
      </c>
      <c r="DD31" s="250">
        <f>BN31</f>
        <v>38</v>
      </c>
      <c r="DE31" s="250">
        <f>BO31</f>
        <v>0</v>
      </c>
      <c r="DF31" s="250">
        <f>BP31</f>
        <v>2</v>
      </c>
      <c r="DG31" s="250">
        <f>BQ31</f>
        <v>0</v>
      </c>
      <c r="DH31" s="250">
        <v>0</v>
      </c>
      <c r="DI31" s="250">
        <f>SUM(DJ31:DM31)</f>
        <v>2</v>
      </c>
      <c r="DJ31" s="250">
        <v>2</v>
      </c>
      <c r="DK31" s="250">
        <v>0</v>
      </c>
      <c r="DL31" s="250">
        <v>0</v>
      </c>
      <c r="DM31" s="250">
        <v>0</v>
      </c>
    </row>
    <row r="32" spans="1:117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SUM(E32,AD32,BC32)</f>
        <v>4098</v>
      </c>
      <c r="E32" s="250">
        <f>SUM(F32,J32,N32,R32,V32,Z32)</f>
        <v>2215</v>
      </c>
      <c r="F32" s="250">
        <f>SUM(G32:I32)</f>
        <v>0</v>
      </c>
      <c r="G32" s="250">
        <v>0</v>
      </c>
      <c r="H32" s="250">
        <v>0</v>
      </c>
      <c r="I32" s="250">
        <v>0</v>
      </c>
      <c r="J32" s="250">
        <f>SUM(K32:M32)</f>
        <v>1791</v>
      </c>
      <c r="K32" s="250">
        <v>0</v>
      </c>
      <c r="L32" s="250">
        <v>1791</v>
      </c>
      <c r="M32" s="250">
        <v>0</v>
      </c>
      <c r="N32" s="250">
        <f>SUM(O32:Q32)</f>
        <v>30</v>
      </c>
      <c r="O32" s="250">
        <v>0</v>
      </c>
      <c r="P32" s="250">
        <v>30</v>
      </c>
      <c r="Q32" s="250">
        <v>0</v>
      </c>
      <c r="R32" s="250">
        <f>SUM(S32:U32)</f>
        <v>203</v>
      </c>
      <c r="S32" s="250">
        <v>0</v>
      </c>
      <c r="T32" s="250">
        <v>203</v>
      </c>
      <c r="U32" s="250">
        <v>0</v>
      </c>
      <c r="V32" s="250">
        <f>SUM(W32:Y32)</f>
        <v>0</v>
      </c>
      <c r="W32" s="250">
        <v>0</v>
      </c>
      <c r="X32" s="250">
        <v>0</v>
      </c>
      <c r="Y32" s="250">
        <v>0</v>
      </c>
      <c r="Z32" s="250">
        <f>SUM(AA32:AC32)</f>
        <v>191</v>
      </c>
      <c r="AA32" s="250">
        <v>0</v>
      </c>
      <c r="AB32" s="250">
        <v>191</v>
      </c>
      <c r="AC32" s="250">
        <v>0</v>
      </c>
      <c r="AD32" s="250">
        <f>SUM(AE32,AI32,AM32,AQ32,AU32,AY32)</f>
        <v>1383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1383</v>
      </c>
      <c r="AJ32" s="250">
        <v>0</v>
      </c>
      <c r="AK32" s="250">
        <v>0</v>
      </c>
      <c r="AL32" s="250">
        <v>1383</v>
      </c>
      <c r="AM32" s="250">
        <f>SUM(AN32:AP32)</f>
        <v>0</v>
      </c>
      <c r="AN32" s="250">
        <v>0</v>
      </c>
      <c r="AO32" s="250">
        <v>0</v>
      </c>
      <c r="AP32" s="250">
        <v>0</v>
      </c>
      <c r="AQ32" s="250">
        <f>SUM(AR32:AT32)</f>
        <v>0</v>
      </c>
      <c r="AR32" s="250">
        <v>0</v>
      </c>
      <c r="AS32" s="250">
        <v>0</v>
      </c>
      <c r="AT32" s="250">
        <v>0</v>
      </c>
      <c r="AU32" s="250">
        <f>SUM(AV32:AX32)</f>
        <v>0</v>
      </c>
      <c r="AV32" s="250">
        <v>0</v>
      </c>
      <c r="AW32" s="250">
        <v>0</v>
      </c>
      <c r="AX32" s="250">
        <v>0</v>
      </c>
      <c r="AY32" s="250">
        <f>SUM(AZ32:BB32)</f>
        <v>0</v>
      </c>
      <c r="AZ32" s="250">
        <v>0</v>
      </c>
      <c r="BA32" s="250">
        <v>0</v>
      </c>
      <c r="BB32" s="250">
        <v>0</v>
      </c>
      <c r="BC32" s="250">
        <f>SUM(BD32,BK32)</f>
        <v>500</v>
      </c>
      <c r="BD32" s="250">
        <f>SUM(BE32:BJ32)</f>
        <v>313</v>
      </c>
      <c r="BE32" s="250">
        <v>0</v>
      </c>
      <c r="BF32" s="250">
        <v>313</v>
      </c>
      <c r="BG32" s="250">
        <v>0</v>
      </c>
      <c r="BH32" s="250">
        <v>0</v>
      </c>
      <c r="BI32" s="250">
        <v>0</v>
      </c>
      <c r="BJ32" s="250">
        <v>0</v>
      </c>
      <c r="BK32" s="250">
        <f>SUM(BL32:BQ32)</f>
        <v>187</v>
      </c>
      <c r="BL32" s="250">
        <v>0</v>
      </c>
      <c r="BM32" s="250">
        <v>53</v>
      </c>
      <c r="BN32" s="250">
        <v>11</v>
      </c>
      <c r="BO32" s="250">
        <v>79</v>
      </c>
      <c r="BP32" s="250">
        <v>0</v>
      </c>
      <c r="BQ32" s="250">
        <v>44</v>
      </c>
      <c r="BR32" s="250">
        <f>SUM(BY32,CF32)</f>
        <v>2528</v>
      </c>
      <c r="BS32" s="250">
        <f>SUM(BZ32,CG32)</f>
        <v>0</v>
      </c>
      <c r="BT32" s="250">
        <f>SUM(CA32,CH32)</f>
        <v>2104</v>
      </c>
      <c r="BU32" s="250">
        <f>SUM(CB32,CI32)</f>
        <v>30</v>
      </c>
      <c r="BV32" s="250">
        <f>SUM(CC32,CJ32)</f>
        <v>203</v>
      </c>
      <c r="BW32" s="250">
        <f>SUM(CD32,CK32)</f>
        <v>0</v>
      </c>
      <c r="BX32" s="250">
        <f>SUM(CE32,CL32)</f>
        <v>191</v>
      </c>
      <c r="BY32" s="250">
        <f>SUM(BZ32:CE32)</f>
        <v>2215</v>
      </c>
      <c r="BZ32" s="250">
        <f>F32</f>
        <v>0</v>
      </c>
      <c r="CA32" s="250">
        <f>J32</f>
        <v>1791</v>
      </c>
      <c r="CB32" s="250">
        <f>N32</f>
        <v>30</v>
      </c>
      <c r="CC32" s="250">
        <f>R32</f>
        <v>203</v>
      </c>
      <c r="CD32" s="250">
        <f>V32</f>
        <v>0</v>
      </c>
      <c r="CE32" s="250">
        <f>Z32</f>
        <v>191</v>
      </c>
      <c r="CF32" s="250">
        <f>SUM(CG32:CL32)</f>
        <v>313</v>
      </c>
      <c r="CG32" s="250">
        <f>BE32</f>
        <v>0</v>
      </c>
      <c r="CH32" s="250">
        <f>BF32</f>
        <v>313</v>
      </c>
      <c r="CI32" s="250">
        <f>BG32</f>
        <v>0</v>
      </c>
      <c r="CJ32" s="250">
        <f>BH32</f>
        <v>0</v>
      </c>
      <c r="CK32" s="250">
        <f>BI32</f>
        <v>0</v>
      </c>
      <c r="CL32" s="250">
        <f>BJ32</f>
        <v>0</v>
      </c>
      <c r="CM32" s="250">
        <f>SUM(CT32,DA32)</f>
        <v>1570</v>
      </c>
      <c r="CN32" s="250">
        <f>SUM(CU32,DB32)</f>
        <v>0</v>
      </c>
      <c r="CO32" s="250">
        <f>SUM(CV32,DC32)</f>
        <v>1436</v>
      </c>
      <c r="CP32" s="250">
        <f>SUM(CW32,DD32)</f>
        <v>11</v>
      </c>
      <c r="CQ32" s="250">
        <f>SUM(CX32,DE32)</f>
        <v>79</v>
      </c>
      <c r="CR32" s="250">
        <f>SUM(CY32,DF32)</f>
        <v>0</v>
      </c>
      <c r="CS32" s="250">
        <f>SUM(CZ32,DG32)</f>
        <v>44</v>
      </c>
      <c r="CT32" s="250">
        <f>SUM(CU32:CZ32)</f>
        <v>1383</v>
      </c>
      <c r="CU32" s="250">
        <f>AE32</f>
        <v>0</v>
      </c>
      <c r="CV32" s="250">
        <f>AI32</f>
        <v>1383</v>
      </c>
      <c r="CW32" s="250">
        <f>AM32</f>
        <v>0</v>
      </c>
      <c r="CX32" s="250">
        <f>AQ32</f>
        <v>0</v>
      </c>
      <c r="CY32" s="250">
        <f>AU32</f>
        <v>0</v>
      </c>
      <c r="CZ32" s="250">
        <f>AY32</f>
        <v>0</v>
      </c>
      <c r="DA32" s="250">
        <f>SUM(DB32:DG32)</f>
        <v>187</v>
      </c>
      <c r="DB32" s="250">
        <f>BL32</f>
        <v>0</v>
      </c>
      <c r="DC32" s="250">
        <f>BM32</f>
        <v>53</v>
      </c>
      <c r="DD32" s="250">
        <f>BN32</f>
        <v>11</v>
      </c>
      <c r="DE32" s="250">
        <f>BO32</f>
        <v>79</v>
      </c>
      <c r="DF32" s="250">
        <f>BP32</f>
        <v>0</v>
      </c>
      <c r="DG32" s="250">
        <f>BQ32</f>
        <v>44</v>
      </c>
      <c r="DH32" s="250">
        <v>0</v>
      </c>
      <c r="DI32" s="250">
        <f>SUM(DJ32:DM32)</f>
        <v>0</v>
      </c>
      <c r="DJ32" s="250">
        <v>0</v>
      </c>
      <c r="DK32" s="250">
        <v>0</v>
      </c>
      <c r="DL32" s="250">
        <v>0</v>
      </c>
      <c r="DM32" s="250">
        <v>0</v>
      </c>
    </row>
    <row r="33" spans="1:117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SUM(E33,AD33,BC33)</f>
        <v>3890</v>
      </c>
      <c r="E33" s="250">
        <f>SUM(F33,J33,N33,R33,V33,Z33)</f>
        <v>2488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2057</v>
      </c>
      <c r="K33" s="250">
        <v>0</v>
      </c>
      <c r="L33" s="250">
        <v>2057</v>
      </c>
      <c r="M33" s="250">
        <v>0</v>
      </c>
      <c r="N33" s="250">
        <f>SUM(O33:Q33)</f>
        <v>66</v>
      </c>
      <c r="O33" s="250">
        <v>0</v>
      </c>
      <c r="P33" s="250">
        <v>66</v>
      </c>
      <c r="Q33" s="250">
        <v>0</v>
      </c>
      <c r="R33" s="250">
        <f>SUM(S33:U33)</f>
        <v>253</v>
      </c>
      <c r="S33" s="250">
        <v>0</v>
      </c>
      <c r="T33" s="250">
        <v>253</v>
      </c>
      <c r="U33" s="250">
        <v>0</v>
      </c>
      <c r="V33" s="250">
        <f>SUM(W33:Y33)</f>
        <v>0</v>
      </c>
      <c r="W33" s="250">
        <v>0</v>
      </c>
      <c r="X33" s="250">
        <v>0</v>
      </c>
      <c r="Y33" s="250">
        <v>0</v>
      </c>
      <c r="Z33" s="250">
        <f>SUM(AA33:AC33)</f>
        <v>112</v>
      </c>
      <c r="AA33" s="250">
        <v>0</v>
      </c>
      <c r="AB33" s="250">
        <v>112</v>
      </c>
      <c r="AC33" s="250">
        <v>0</v>
      </c>
      <c r="AD33" s="250">
        <f>SUM(AE33,AI33,AM33,AQ33,AU33,AY33)</f>
        <v>715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715</v>
      </c>
      <c r="AJ33" s="250">
        <v>0</v>
      </c>
      <c r="AK33" s="250">
        <v>0</v>
      </c>
      <c r="AL33" s="250">
        <v>715</v>
      </c>
      <c r="AM33" s="250">
        <f>SUM(AN33:AP33)</f>
        <v>0</v>
      </c>
      <c r="AN33" s="250">
        <v>0</v>
      </c>
      <c r="AO33" s="250">
        <v>0</v>
      </c>
      <c r="AP33" s="250">
        <v>0</v>
      </c>
      <c r="AQ33" s="250">
        <f>SUM(AR33:AT33)</f>
        <v>0</v>
      </c>
      <c r="AR33" s="250">
        <v>0</v>
      </c>
      <c r="AS33" s="250">
        <v>0</v>
      </c>
      <c r="AT33" s="250">
        <v>0</v>
      </c>
      <c r="AU33" s="250">
        <f>SUM(AV33:AX33)</f>
        <v>0</v>
      </c>
      <c r="AV33" s="250">
        <v>0</v>
      </c>
      <c r="AW33" s="250">
        <v>0</v>
      </c>
      <c r="AX33" s="250">
        <v>0</v>
      </c>
      <c r="AY33" s="250">
        <f>SUM(AZ33:BB33)</f>
        <v>0</v>
      </c>
      <c r="AZ33" s="250">
        <v>0</v>
      </c>
      <c r="BA33" s="250">
        <v>0</v>
      </c>
      <c r="BB33" s="250">
        <v>0</v>
      </c>
      <c r="BC33" s="250">
        <f>SUM(BD33,BK33)</f>
        <v>687</v>
      </c>
      <c r="BD33" s="250">
        <f>SUM(BE33:BJ33)</f>
        <v>248</v>
      </c>
      <c r="BE33" s="250">
        <v>0</v>
      </c>
      <c r="BF33" s="250">
        <v>154</v>
      </c>
      <c r="BG33" s="250">
        <v>12</v>
      </c>
      <c r="BH33" s="250">
        <v>63</v>
      </c>
      <c r="BI33" s="250">
        <v>0</v>
      </c>
      <c r="BJ33" s="250">
        <v>19</v>
      </c>
      <c r="BK33" s="250">
        <f>SUM(BL33:BQ33)</f>
        <v>439</v>
      </c>
      <c r="BL33" s="250">
        <v>0</v>
      </c>
      <c r="BM33" s="250">
        <v>372</v>
      </c>
      <c r="BN33" s="250">
        <v>11</v>
      </c>
      <c r="BO33" s="250">
        <v>51</v>
      </c>
      <c r="BP33" s="250">
        <v>0</v>
      </c>
      <c r="BQ33" s="250">
        <v>5</v>
      </c>
      <c r="BR33" s="250">
        <f>SUM(BY33,CF33)</f>
        <v>2736</v>
      </c>
      <c r="BS33" s="250">
        <f>SUM(BZ33,CG33)</f>
        <v>0</v>
      </c>
      <c r="BT33" s="250">
        <f>SUM(CA33,CH33)</f>
        <v>2211</v>
      </c>
      <c r="BU33" s="250">
        <f>SUM(CB33,CI33)</f>
        <v>78</v>
      </c>
      <c r="BV33" s="250">
        <f>SUM(CC33,CJ33)</f>
        <v>316</v>
      </c>
      <c r="BW33" s="250">
        <f>SUM(CD33,CK33)</f>
        <v>0</v>
      </c>
      <c r="BX33" s="250">
        <f>SUM(CE33,CL33)</f>
        <v>131</v>
      </c>
      <c r="BY33" s="250">
        <f>SUM(BZ33:CE33)</f>
        <v>2488</v>
      </c>
      <c r="BZ33" s="250">
        <f>F33</f>
        <v>0</v>
      </c>
      <c r="CA33" s="250">
        <f>J33</f>
        <v>2057</v>
      </c>
      <c r="CB33" s="250">
        <f>N33</f>
        <v>66</v>
      </c>
      <c r="CC33" s="250">
        <f>R33</f>
        <v>253</v>
      </c>
      <c r="CD33" s="250">
        <f>V33</f>
        <v>0</v>
      </c>
      <c r="CE33" s="250">
        <f>Z33</f>
        <v>112</v>
      </c>
      <c r="CF33" s="250">
        <f>SUM(CG33:CL33)</f>
        <v>248</v>
      </c>
      <c r="CG33" s="250">
        <f>BE33</f>
        <v>0</v>
      </c>
      <c r="CH33" s="250">
        <f>BF33</f>
        <v>154</v>
      </c>
      <c r="CI33" s="250">
        <f>BG33</f>
        <v>12</v>
      </c>
      <c r="CJ33" s="250">
        <f>BH33</f>
        <v>63</v>
      </c>
      <c r="CK33" s="250">
        <f>BI33</f>
        <v>0</v>
      </c>
      <c r="CL33" s="250">
        <f>BJ33</f>
        <v>19</v>
      </c>
      <c r="CM33" s="250">
        <f>SUM(CT33,DA33)</f>
        <v>1154</v>
      </c>
      <c r="CN33" s="250">
        <f>SUM(CU33,DB33)</f>
        <v>0</v>
      </c>
      <c r="CO33" s="250">
        <f>SUM(CV33,DC33)</f>
        <v>1087</v>
      </c>
      <c r="CP33" s="250">
        <f>SUM(CW33,DD33)</f>
        <v>11</v>
      </c>
      <c r="CQ33" s="250">
        <f>SUM(CX33,DE33)</f>
        <v>51</v>
      </c>
      <c r="CR33" s="250">
        <f>SUM(CY33,DF33)</f>
        <v>0</v>
      </c>
      <c r="CS33" s="250">
        <f>SUM(CZ33,DG33)</f>
        <v>5</v>
      </c>
      <c r="CT33" s="250">
        <f>SUM(CU33:CZ33)</f>
        <v>715</v>
      </c>
      <c r="CU33" s="250">
        <f>AE33</f>
        <v>0</v>
      </c>
      <c r="CV33" s="250">
        <f>AI33</f>
        <v>715</v>
      </c>
      <c r="CW33" s="250">
        <f>AM33</f>
        <v>0</v>
      </c>
      <c r="CX33" s="250">
        <f>AQ33</f>
        <v>0</v>
      </c>
      <c r="CY33" s="250">
        <f>AU33</f>
        <v>0</v>
      </c>
      <c r="CZ33" s="250">
        <f>AY33</f>
        <v>0</v>
      </c>
      <c r="DA33" s="250">
        <f>SUM(DB33:DG33)</f>
        <v>439</v>
      </c>
      <c r="DB33" s="250">
        <f>BL33</f>
        <v>0</v>
      </c>
      <c r="DC33" s="250">
        <f>BM33</f>
        <v>372</v>
      </c>
      <c r="DD33" s="250">
        <f>BN33</f>
        <v>11</v>
      </c>
      <c r="DE33" s="250">
        <f>BO33</f>
        <v>51</v>
      </c>
      <c r="DF33" s="250">
        <f>BP33</f>
        <v>0</v>
      </c>
      <c r="DG33" s="250">
        <f>BQ33</f>
        <v>5</v>
      </c>
      <c r="DH33" s="250">
        <v>0</v>
      </c>
      <c r="DI33" s="250">
        <f>SUM(DJ33:DM33)</f>
        <v>0</v>
      </c>
      <c r="DJ33" s="250">
        <v>0</v>
      </c>
      <c r="DK33" s="250">
        <v>0</v>
      </c>
      <c r="DL33" s="250">
        <v>0</v>
      </c>
      <c r="DM33" s="250">
        <v>0</v>
      </c>
    </row>
    <row r="34" spans="1:117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SUM(E34,AD34,BC34)</f>
        <v>3361</v>
      </c>
      <c r="E34" s="250">
        <f>SUM(F34,J34,N34,R34,V34,Z34)</f>
        <v>2561</v>
      </c>
      <c r="F34" s="250">
        <f>SUM(G34:I34)</f>
        <v>0</v>
      </c>
      <c r="G34" s="250">
        <v>0</v>
      </c>
      <c r="H34" s="250">
        <v>0</v>
      </c>
      <c r="I34" s="250">
        <v>0</v>
      </c>
      <c r="J34" s="250">
        <f>SUM(K34:M34)</f>
        <v>2171</v>
      </c>
      <c r="K34" s="250">
        <v>2171</v>
      </c>
      <c r="L34" s="250">
        <v>0</v>
      </c>
      <c r="M34" s="250">
        <v>0</v>
      </c>
      <c r="N34" s="250">
        <f>SUM(O34:Q34)</f>
        <v>0</v>
      </c>
      <c r="O34" s="250">
        <v>0</v>
      </c>
      <c r="P34" s="250">
        <v>0</v>
      </c>
      <c r="Q34" s="250">
        <v>0</v>
      </c>
      <c r="R34" s="250">
        <f>SUM(S34:U34)</f>
        <v>300</v>
      </c>
      <c r="S34" s="250">
        <v>199</v>
      </c>
      <c r="T34" s="250">
        <v>101</v>
      </c>
      <c r="U34" s="250">
        <v>0</v>
      </c>
      <c r="V34" s="250">
        <f>SUM(W34:Y34)</f>
        <v>3</v>
      </c>
      <c r="W34" s="250">
        <v>3</v>
      </c>
      <c r="X34" s="250">
        <v>0</v>
      </c>
      <c r="Y34" s="250">
        <v>0</v>
      </c>
      <c r="Z34" s="250">
        <f>SUM(AA34:AC34)</f>
        <v>87</v>
      </c>
      <c r="AA34" s="250">
        <v>0</v>
      </c>
      <c r="AB34" s="250">
        <v>87</v>
      </c>
      <c r="AC34" s="250">
        <v>0</v>
      </c>
      <c r="AD34" s="250">
        <f>SUM(AE34,AI34,AM34,AQ34,AU34,AY34)</f>
        <v>337</v>
      </c>
      <c r="AE34" s="250">
        <f>SUM(AF34:AH34)</f>
        <v>0</v>
      </c>
      <c r="AF34" s="250">
        <v>0</v>
      </c>
      <c r="AG34" s="250">
        <v>0</v>
      </c>
      <c r="AH34" s="250">
        <v>0</v>
      </c>
      <c r="AI34" s="250">
        <f>SUM(AJ34:AL34)</f>
        <v>337</v>
      </c>
      <c r="AJ34" s="250">
        <v>0</v>
      </c>
      <c r="AK34" s="250">
        <v>0</v>
      </c>
      <c r="AL34" s="250">
        <v>337</v>
      </c>
      <c r="AM34" s="250">
        <f>SUM(AN34:AP34)</f>
        <v>0</v>
      </c>
      <c r="AN34" s="250">
        <v>0</v>
      </c>
      <c r="AO34" s="250">
        <v>0</v>
      </c>
      <c r="AP34" s="250">
        <v>0</v>
      </c>
      <c r="AQ34" s="250">
        <f>SUM(AR34:AT34)</f>
        <v>0</v>
      </c>
      <c r="AR34" s="250">
        <v>0</v>
      </c>
      <c r="AS34" s="250">
        <v>0</v>
      </c>
      <c r="AT34" s="250">
        <v>0</v>
      </c>
      <c r="AU34" s="250">
        <f>SUM(AV34:AX34)</f>
        <v>0</v>
      </c>
      <c r="AV34" s="250">
        <v>0</v>
      </c>
      <c r="AW34" s="250">
        <v>0</v>
      </c>
      <c r="AX34" s="250">
        <v>0</v>
      </c>
      <c r="AY34" s="250">
        <f>SUM(AZ34:BB34)</f>
        <v>0</v>
      </c>
      <c r="AZ34" s="250">
        <v>0</v>
      </c>
      <c r="BA34" s="250">
        <v>0</v>
      </c>
      <c r="BB34" s="250">
        <v>0</v>
      </c>
      <c r="BC34" s="250">
        <f>SUM(BD34,BK34)</f>
        <v>463</v>
      </c>
      <c r="BD34" s="250">
        <f>SUM(BE34:BJ34)</f>
        <v>49</v>
      </c>
      <c r="BE34" s="250">
        <v>0</v>
      </c>
      <c r="BF34" s="250">
        <v>32</v>
      </c>
      <c r="BG34" s="250">
        <v>0</v>
      </c>
      <c r="BH34" s="250">
        <v>0</v>
      </c>
      <c r="BI34" s="250">
        <v>0</v>
      </c>
      <c r="BJ34" s="250">
        <v>17</v>
      </c>
      <c r="BK34" s="250">
        <f>SUM(BL34:BQ34)</f>
        <v>414</v>
      </c>
      <c r="BL34" s="250">
        <v>0</v>
      </c>
      <c r="BM34" s="250">
        <v>270</v>
      </c>
      <c r="BN34" s="250">
        <v>0</v>
      </c>
      <c r="BO34" s="250">
        <v>119</v>
      </c>
      <c r="BP34" s="250">
        <v>0</v>
      </c>
      <c r="BQ34" s="250">
        <v>25</v>
      </c>
      <c r="BR34" s="250">
        <f>SUM(BY34,CF34)</f>
        <v>2610</v>
      </c>
      <c r="BS34" s="250">
        <f>SUM(BZ34,CG34)</f>
        <v>0</v>
      </c>
      <c r="BT34" s="250">
        <f>SUM(CA34,CH34)</f>
        <v>2203</v>
      </c>
      <c r="BU34" s="250">
        <f>SUM(CB34,CI34)</f>
        <v>0</v>
      </c>
      <c r="BV34" s="250">
        <f>SUM(CC34,CJ34)</f>
        <v>300</v>
      </c>
      <c r="BW34" s="250">
        <f>SUM(CD34,CK34)</f>
        <v>3</v>
      </c>
      <c r="BX34" s="250">
        <f>SUM(CE34,CL34)</f>
        <v>104</v>
      </c>
      <c r="BY34" s="250">
        <f>SUM(BZ34:CE34)</f>
        <v>2561</v>
      </c>
      <c r="BZ34" s="250">
        <f>F34</f>
        <v>0</v>
      </c>
      <c r="CA34" s="250">
        <f>J34</f>
        <v>2171</v>
      </c>
      <c r="CB34" s="250">
        <f>N34</f>
        <v>0</v>
      </c>
      <c r="CC34" s="250">
        <f>R34</f>
        <v>300</v>
      </c>
      <c r="CD34" s="250">
        <f>V34</f>
        <v>3</v>
      </c>
      <c r="CE34" s="250">
        <f>Z34</f>
        <v>87</v>
      </c>
      <c r="CF34" s="250">
        <f>SUM(CG34:CL34)</f>
        <v>49</v>
      </c>
      <c r="CG34" s="250">
        <f>BE34</f>
        <v>0</v>
      </c>
      <c r="CH34" s="250">
        <f>BF34</f>
        <v>32</v>
      </c>
      <c r="CI34" s="250">
        <f>BG34</f>
        <v>0</v>
      </c>
      <c r="CJ34" s="250">
        <f>BH34</f>
        <v>0</v>
      </c>
      <c r="CK34" s="250">
        <f>BI34</f>
        <v>0</v>
      </c>
      <c r="CL34" s="250">
        <f>BJ34</f>
        <v>17</v>
      </c>
      <c r="CM34" s="250">
        <f>SUM(CT34,DA34)</f>
        <v>751</v>
      </c>
      <c r="CN34" s="250">
        <f>SUM(CU34,DB34)</f>
        <v>0</v>
      </c>
      <c r="CO34" s="250">
        <f>SUM(CV34,DC34)</f>
        <v>607</v>
      </c>
      <c r="CP34" s="250">
        <f>SUM(CW34,DD34)</f>
        <v>0</v>
      </c>
      <c r="CQ34" s="250">
        <f>SUM(CX34,DE34)</f>
        <v>119</v>
      </c>
      <c r="CR34" s="250">
        <f>SUM(CY34,DF34)</f>
        <v>0</v>
      </c>
      <c r="CS34" s="250">
        <f>SUM(CZ34,DG34)</f>
        <v>25</v>
      </c>
      <c r="CT34" s="250">
        <f>SUM(CU34:CZ34)</f>
        <v>337</v>
      </c>
      <c r="CU34" s="250">
        <f>AE34</f>
        <v>0</v>
      </c>
      <c r="CV34" s="250">
        <f>AI34</f>
        <v>337</v>
      </c>
      <c r="CW34" s="250">
        <f>AM34</f>
        <v>0</v>
      </c>
      <c r="CX34" s="250">
        <f>AQ34</f>
        <v>0</v>
      </c>
      <c r="CY34" s="250">
        <f>AU34</f>
        <v>0</v>
      </c>
      <c r="CZ34" s="250">
        <f>AY34</f>
        <v>0</v>
      </c>
      <c r="DA34" s="250">
        <f>SUM(DB34:DG34)</f>
        <v>414</v>
      </c>
      <c r="DB34" s="250">
        <f>BL34</f>
        <v>0</v>
      </c>
      <c r="DC34" s="250">
        <f>BM34</f>
        <v>270</v>
      </c>
      <c r="DD34" s="250">
        <f>BN34</f>
        <v>0</v>
      </c>
      <c r="DE34" s="250">
        <f>BO34</f>
        <v>119</v>
      </c>
      <c r="DF34" s="250">
        <f>BP34</f>
        <v>0</v>
      </c>
      <c r="DG34" s="250">
        <f>BQ34</f>
        <v>25</v>
      </c>
      <c r="DH34" s="250">
        <v>0</v>
      </c>
      <c r="DI34" s="250">
        <f>SUM(DJ34:DM34)</f>
        <v>0</v>
      </c>
      <c r="DJ34" s="250">
        <v>0</v>
      </c>
      <c r="DK34" s="250">
        <v>0</v>
      </c>
      <c r="DL34" s="250">
        <v>0</v>
      </c>
      <c r="DM34" s="250">
        <v>0</v>
      </c>
    </row>
    <row r="35" spans="1:117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SUM(E35,AD35,BC35)</f>
        <v>5195</v>
      </c>
      <c r="E35" s="250">
        <f>SUM(F35,J35,N35,R35,V35,Z35)</f>
        <v>3220</v>
      </c>
      <c r="F35" s="250">
        <f>SUM(G35:I35)</f>
        <v>0</v>
      </c>
      <c r="G35" s="250">
        <v>0</v>
      </c>
      <c r="H35" s="250">
        <v>0</v>
      </c>
      <c r="I35" s="250">
        <v>0</v>
      </c>
      <c r="J35" s="250">
        <f>SUM(K35:M35)</f>
        <v>2712</v>
      </c>
      <c r="K35" s="250">
        <v>2712</v>
      </c>
      <c r="L35" s="250">
        <v>0</v>
      </c>
      <c r="M35" s="250">
        <v>0</v>
      </c>
      <c r="N35" s="250">
        <f>SUM(O35:Q35)</f>
        <v>26</v>
      </c>
      <c r="O35" s="250">
        <v>0</v>
      </c>
      <c r="P35" s="250">
        <v>26</v>
      </c>
      <c r="Q35" s="250">
        <v>0</v>
      </c>
      <c r="R35" s="250">
        <f>SUM(S35:U35)</f>
        <v>351</v>
      </c>
      <c r="S35" s="250">
        <v>4</v>
      </c>
      <c r="T35" s="250">
        <v>347</v>
      </c>
      <c r="U35" s="250">
        <v>0</v>
      </c>
      <c r="V35" s="250">
        <f>SUM(W35:Y35)</f>
        <v>9</v>
      </c>
      <c r="W35" s="250">
        <v>0</v>
      </c>
      <c r="X35" s="250">
        <v>9</v>
      </c>
      <c r="Y35" s="250">
        <v>0</v>
      </c>
      <c r="Z35" s="250">
        <f>SUM(AA35:AC35)</f>
        <v>122</v>
      </c>
      <c r="AA35" s="250">
        <v>0</v>
      </c>
      <c r="AB35" s="250">
        <v>122</v>
      </c>
      <c r="AC35" s="250">
        <v>0</v>
      </c>
      <c r="AD35" s="250">
        <f>SUM(AE35,AI35,AM35,AQ35,AU35,AY35)</f>
        <v>519</v>
      </c>
      <c r="AE35" s="250">
        <f>SUM(AF35:AH35)</f>
        <v>0</v>
      </c>
      <c r="AF35" s="250">
        <v>0</v>
      </c>
      <c r="AG35" s="250">
        <v>0</v>
      </c>
      <c r="AH35" s="250">
        <v>0</v>
      </c>
      <c r="AI35" s="250">
        <f>SUM(AJ35:AL35)</f>
        <v>519</v>
      </c>
      <c r="AJ35" s="250">
        <v>0</v>
      </c>
      <c r="AK35" s="250">
        <v>0</v>
      </c>
      <c r="AL35" s="250">
        <v>519</v>
      </c>
      <c r="AM35" s="250">
        <f>SUM(AN35:AP35)</f>
        <v>0</v>
      </c>
      <c r="AN35" s="250">
        <v>0</v>
      </c>
      <c r="AO35" s="250">
        <v>0</v>
      </c>
      <c r="AP35" s="250">
        <v>0</v>
      </c>
      <c r="AQ35" s="250">
        <f>SUM(AR35:AT35)</f>
        <v>0</v>
      </c>
      <c r="AR35" s="250">
        <v>0</v>
      </c>
      <c r="AS35" s="250">
        <v>0</v>
      </c>
      <c r="AT35" s="250">
        <v>0</v>
      </c>
      <c r="AU35" s="250">
        <f>SUM(AV35:AX35)</f>
        <v>0</v>
      </c>
      <c r="AV35" s="250">
        <v>0</v>
      </c>
      <c r="AW35" s="250">
        <v>0</v>
      </c>
      <c r="AX35" s="250">
        <v>0</v>
      </c>
      <c r="AY35" s="250">
        <f>SUM(AZ35:BB35)</f>
        <v>0</v>
      </c>
      <c r="AZ35" s="250">
        <v>0</v>
      </c>
      <c r="BA35" s="250">
        <v>0</v>
      </c>
      <c r="BB35" s="250">
        <v>0</v>
      </c>
      <c r="BC35" s="250">
        <f>SUM(BD35,BK35)</f>
        <v>1456</v>
      </c>
      <c r="BD35" s="250">
        <f>SUM(BE35:BJ35)</f>
        <v>233</v>
      </c>
      <c r="BE35" s="250">
        <v>0</v>
      </c>
      <c r="BF35" s="250">
        <v>233</v>
      </c>
      <c r="BG35" s="250">
        <v>0</v>
      </c>
      <c r="BH35" s="250">
        <v>0</v>
      </c>
      <c r="BI35" s="250">
        <v>0</v>
      </c>
      <c r="BJ35" s="250">
        <v>0</v>
      </c>
      <c r="BK35" s="250">
        <f>SUM(BL35:BQ35)</f>
        <v>1223</v>
      </c>
      <c r="BL35" s="250">
        <v>0</v>
      </c>
      <c r="BM35" s="250">
        <v>991</v>
      </c>
      <c r="BN35" s="250">
        <v>0</v>
      </c>
      <c r="BO35" s="250">
        <v>232</v>
      </c>
      <c r="BP35" s="250">
        <v>0</v>
      </c>
      <c r="BQ35" s="250">
        <v>0</v>
      </c>
      <c r="BR35" s="250">
        <f>SUM(BY35,CF35)</f>
        <v>3453</v>
      </c>
      <c r="BS35" s="250">
        <f>SUM(BZ35,CG35)</f>
        <v>0</v>
      </c>
      <c r="BT35" s="250">
        <f>SUM(CA35,CH35)</f>
        <v>2945</v>
      </c>
      <c r="BU35" s="250">
        <f>SUM(CB35,CI35)</f>
        <v>26</v>
      </c>
      <c r="BV35" s="250">
        <f>SUM(CC35,CJ35)</f>
        <v>351</v>
      </c>
      <c r="BW35" s="250">
        <f>SUM(CD35,CK35)</f>
        <v>9</v>
      </c>
      <c r="BX35" s="250">
        <f>SUM(CE35,CL35)</f>
        <v>122</v>
      </c>
      <c r="BY35" s="250">
        <f>SUM(BZ35:CE35)</f>
        <v>3220</v>
      </c>
      <c r="BZ35" s="250">
        <f>F35</f>
        <v>0</v>
      </c>
      <c r="CA35" s="250">
        <f>J35</f>
        <v>2712</v>
      </c>
      <c r="CB35" s="250">
        <f>N35</f>
        <v>26</v>
      </c>
      <c r="CC35" s="250">
        <f>R35</f>
        <v>351</v>
      </c>
      <c r="CD35" s="250">
        <f>V35</f>
        <v>9</v>
      </c>
      <c r="CE35" s="250">
        <f>Z35</f>
        <v>122</v>
      </c>
      <c r="CF35" s="250">
        <f>SUM(CG35:CL35)</f>
        <v>233</v>
      </c>
      <c r="CG35" s="250">
        <f>BE35</f>
        <v>0</v>
      </c>
      <c r="CH35" s="250">
        <f>BF35</f>
        <v>233</v>
      </c>
      <c r="CI35" s="250">
        <f>BG35</f>
        <v>0</v>
      </c>
      <c r="CJ35" s="250">
        <f>BH35</f>
        <v>0</v>
      </c>
      <c r="CK35" s="250">
        <f>BI35</f>
        <v>0</v>
      </c>
      <c r="CL35" s="250">
        <f>BJ35</f>
        <v>0</v>
      </c>
      <c r="CM35" s="250">
        <f>SUM(CT35,DA35)</f>
        <v>1742</v>
      </c>
      <c r="CN35" s="250">
        <f>SUM(CU35,DB35)</f>
        <v>0</v>
      </c>
      <c r="CO35" s="250">
        <f>SUM(CV35,DC35)</f>
        <v>1510</v>
      </c>
      <c r="CP35" s="250">
        <f>SUM(CW35,DD35)</f>
        <v>0</v>
      </c>
      <c r="CQ35" s="250">
        <f>SUM(CX35,DE35)</f>
        <v>232</v>
      </c>
      <c r="CR35" s="250">
        <f>SUM(CY35,DF35)</f>
        <v>0</v>
      </c>
      <c r="CS35" s="250">
        <f>SUM(CZ35,DG35)</f>
        <v>0</v>
      </c>
      <c r="CT35" s="250">
        <f>SUM(CU35:CZ35)</f>
        <v>519</v>
      </c>
      <c r="CU35" s="250">
        <f>AE35</f>
        <v>0</v>
      </c>
      <c r="CV35" s="250">
        <f>AI35</f>
        <v>519</v>
      </c>
      <c r="CW35" s="250">
        <f>AM35</f>
        <v>0</v>
      </c>
      <c r="CX35" s="250">
        <f>AQ35</f>
        <v>0</v>
      </c>
      <c r="CY35" s="250">
        <f>AU35</f>
        <v>0</v>
      </c>
      <c r="CZ35" s="250">
        <f>AY35</f>
        <v>0</v>
      </c>
      <c r="DA35" s="250">
        <f>SUM(DB35:DG35)</f>
        <v>1223</v>
      </c>
      <c r="DB35" s="250">
        <f>BL35</f>
        <v>0</v>
      </c>
      <c r="DC35" s="250">
        <f>BM35</f>
        <v>991</v>
      </c>
      <c r="DD35" s="250">
        <f>BN35</f>
        <v>0</v>
      </c>
      <c r="DE35" s="250">
        <f>BO35</f>
        <v>232</v>
      </c>
      <c r="DF35" s="250">
        <f>BP35</f>
        <v>0</v>
      </c>
      <c r="DG35" s="250">
        <f>BQ35</f>
        <v>0</v>
      </c>
      <c r="DH35" s="250">
        <v>0</v>
      </c>
      <c r="DI35" s="250">
        <f>SUM(DJ35:DM35)</f>
        <v>0</v>
      </c>
      <c r="DJ35" s="250">
        <v>0</v>
      </c>
      <c r="DK35" s="250">
        <v>0</v>
      </c>
      <c r="DL35" s="250">
        <v>0</v>
      </c>
      <c r="DM35" s="250">
        <v>0</v>
      </c>
    </row>
    <row r="36" spans="1:117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SUM(E36,AD36,BC36)</f>
        <v>14641</v>
      </c>
      <c r="E36" s="250">
        <f>SUM(F36,J36,N36,R36,V36,Z36)</f>
        <v>9772</v>
      </c>
      <c r="F36" s="250">
        <f>SUM(G36:I36)</f>
        <v>0</v>
      </c>
      <c r="G36" s="250">
        <v>0</v>
      </c>
      <c r="H36" s="250">
        <v>0</v>
      </c>
      <c r="I36" s="250">
        <v>0</v>
      </c>
      <c r="J36" s="250">
        <f>SUM(K36:M36)</f>
        <v>8076</v>
      </c>
      <c r="K36" s="250">
        <v>0</v>
      </c>
      <c r="L36" s="250">
        <v>8076</v>
      </c>
      <c r="M36" s="250">
        <v>0</v>
      </c>
      <c r="N36" s="250">
        <f>SUM(O36:Q36)</f>
        <v>466</v>
      </c>
      <c r="O36" s="250">
        <v>0</v>
      </c>
      <c r="P36" s="250">
        <v>466</v>
      </c>
      <c r="Q36" s="250">
        <v>0</v>
      </c>
      <c r="R36" s="250">
        <f>SUM(S36:U36)</f>
        <v>1230</v>
      </c>
      <c r="S36" s="250">
        <v>0</v>
      </c>
      <c r="T36" s="250">
        <v>1230</v>
      </c>
      <c r="U36" s="250">
        <v>0</v>
      </c>
      <c r="V36" s="250">
        <f>SUM(W36:Y36)</f>
        <v>0</v>
      </c>
      <c r="W36" s="250">
        <v>0</v>
      </c>
      <c r="X36" s="250">
        <v>0</v>
      </c>
      <c r="Y36" s="250">
        <v>0</v>
      </c>
      <c r="Z36" s="250">
        <f>SUM(AA36:AC36)</f>
        <v>0</v>
      </c>
      <c r="AA36" s="250">
        <v>0</v>
      </c>
      <c r="AB36" s="250">
        <v>0</v>
      </c>
      <c r="AC36" s="250">
        <v>0</v>
      </c>
      <c r="AD36" s="250">
        <f>SUM(AE36,AI36,AM36,AQ36,AU36,AY36)</f>
        <v>3407</v>
      </c>
      <c r="AE36" s="250">
        <f>SUM(AF36:AH36)</f>
        <v>0</v>
      </c>
      <c r="AF36" s="250">
        <v>0</v>
      </c>
      <c r="AG36" s="250">
        <v>0</v>
      </c>
      <c r="AH36" s="250">
        <v>0</v>
      </c>
      <c r="AI36" s="250">
        <f>SUM(AJ36:AL36)</f>
        <v>3345</v>
      </c>
      <c r="AJ36" s="250">
        <v>0</v>
      </c>
      <c r="AK36" s="250">
        <v>0</v>
      </c>
      <c r="AL36" s="250">
        <v>3345</v>
      </c>
      <c r="AM36" s="250">
        <f>SUM(AN36:AP36)</f>
        <v>0</v>
      </c>
      <c r="AN36" s="250">
        <v>0</v>
      </c>
      <c r="AO36" s="250">
        <v>0</v>
      </c>
      <c r="AP36" s="250">
        <v>0</v>
      </c>
      <c r="AQ36" s="250">
        <f>SUM(AR36:AT36)</f>
        <v>0</v>
      </c>
      <c r="AR36" s="250">
        <v>0</v>
      </c>
      <c r="AS36" s="250">
        <v>0</v>
      </c>
      <c r="AT36" s="250">
        <v>0</v>
      </c>
      <c r="AU36" s="250">
        <f>SUM(AV36:AX36)</f>
        <v>0</v>
      </c>
      <c r="AV36" s="250">
        <v>0</v>
      </c>
      <c r="AW36" s="250">
        <v>0</v>
      </c>
      <c r="AX36" s="250">
        <v>0</v>
      </c>
      <c r="AY36" s="250">
        <f>SUM(AZ36:BB36)</f>
        <v>62</v>
      </c>
      <c r="AZ36" s="250">
        <v>0</v>
      </c>
      <c r="BA36" s="250">
        <v>0</v>
      </c>
      <c r="BB36" s="250">
        <v>62</v>
      </c>
      <c r="BC36" s="250">
        <f>SUM(BD36,BK36)</f>
        <v>1462</v>
      </c>
      <c r="BD36" s="250">
        <f>SUM(BE36:BJ36)</f>
        <v>941</v>
      </c>
      <c r="BE36" s="250">
        <v>0</v>
      </c>
      <c r="BF36" s="250">
        <v>455</v>
      </c>
      <c r="BG36" s="250">
        <v>0</v>
      </c>
      <c r="BH36" s="250">
        <v>0</v>
      </c>
      <c r="BI36" s="250">
        <v>0</v>
      </c>
      <c r="BJ36" s="250">
        <v>486</v>
      </c>
      <c r="BK36" s="250">
        <f>SUM(BL36:BQ36)</f>
        <v>521</v>
      </c>
      <c r="BL36" s="250">
        <v>0</v>
      </c>
      <c r="BM36" s="250">
        <v>521</v>
      </c>
      <c r="BN36" s="250">
        <v>0</v>
      </c>
      <c r="BO36" s="250">
        <v>0</v>
      </c>
      <c r="BP36" s="250">
        <v>0</v>
      </c>
      <c r="BQ36" s="250">
        <v>0</v>
      </c>
      <c r="BR36" s="250">
        <f>SUM(BY36,CF36)</f>
        <v>10713</v>
      </c>
      <c r="BS36" s="250">
        <f>SUM(BZ36,CG36)</f>
        <v>0</v>
      </c>
      <c r="BT36" s="250">
        <f>SUM(CA36,CH36)</f>
        <v>8531</v>
      </c>
      <c r="BU36" s="250">
        <f>SUM(CB36,CI36)</f>
        <v>466</v>
      </c>
      <c r="BV36" s="250">
        <f>SUM(CC36,CJ36)</f>
        <v>1230</v>
      </c>
      <c r="BW36" s="250">
        <f>SUM(CD36,CK36)</f>
        <v>0</v>
      </c>
      <c r="BX36" s="250">
        <f>SUM(CE36,CL36)</f>
        <v>486</v>
      </c>
      <c r="BY36" s="250">
        <f>SUM(BZ36:CE36)</f>
        <v>9772</v>
      </c>
      <c r="BZ36" s="250">
        <f>F36</f>
        <v>0</v>
      </c>
      <c r="CA36" s="250">
        <f>J36</f>
        <v>8076</v>
      </c>
      <c r="CB36" s="250">
        <f>N36</f>
        <v>466</v>
      </c>
      <c r="CC36" s="250">
        <f>R36</f>
        <v>1230</v>
      </c>
      <c r="CD36" s="250">
        <f>V36</f>
        <v>0</v>
      </c>
      <c r="CE36" s="250">
        <f>Z36</f>
        <v>0</v>
      </c>
      <c r="CF36" s="250">
        <f>SUM(CG36:CL36)</f>
        <v>941</v>
      </c>
      <c r="CG36" s="250">
        <f>BE36</f>
        <v>0</v>
      </c>
      <c r="CH36" s="250">
        <f>BF36</f>
        <v>455</v>
      </c>
      <c r="CI36" s="250">
        <f>BG36</f>
        <v>0</v>
      </c>
      <c r="CJ36" s="250">
        <f>BH36</f>
        <v>0</v>
      </c>
      <c r="CK36" s="250">
        <f>BI36</f>
        <v>0</v>
      </c>
      <c r="CL36" s="250">
        <f>BJ36</f>
        <v>486</v>
      </c>
      <c r="CM36" s="250">
        <f>SUM(CT36,DA36)</f>
        <v>3928</v>
      </c>
      <c r="CN36" s="250">
        <f>SUM(CU36,DB36)</f>
        <v>0</v>
      </c>
      <c r="CO36" s="250">
        <f>SUM(CV36,DC36)</f>
        <v>3866</v>
      </c>
      <c r="CP36" s="250">
        <f>SUM(CW36,DD36)</f>
        <v>0</v>
      </c>
      <c r="CQ36" s="250">
        <f>SUM(CX36,DE36)</f>
        <v>0</v>
      </c>
      <c r="CR36" s="250">
        <f>SUM(CY36,DF36)</f>
        <v>0</v>
      </c>
      <c r="CS36" s="250">
        <f>SUM(CZ36,DG36)</f>
        <v>62</v>
      </c>
      <c r="CT36" s="250">
        <f>SUM(CU36:CZ36)</f>
        <v>3407</v>
      </c>
      <c r="CU36" s="250">
        <f>AE36</f>
        <v>0</v>
      </c>
      <c r="CV36" s="250">
        <f>AI36</f>
        <v>3345</v>
      </c>
      <c r="CW36" s="250">
        <f>AM36</f>
        <v>0</v>
      </c>
      <c r="CX36" s="250">
        <f>AQ36</f>
        <v>0</v>
      </c>
      <c r="CY36" s="250">
        <f>AU36</f>
        <v>0</v>
      </c>
      <c r="CZ36" s="250">
        <f>AY36</f>
        <v>62</v>
      </c>
      <c r="DA36" s="250">
        <f>SUM(DB36:DG36)</f>
        <v>521</v>
      </c>
      <c r="DB36" s="250">
        <f>BL36</f>
        <v>0</v>
      </c>
      <c r="DC36" s="250">
        <f>BM36</f>
        <v>521</v>
      </c>
      <c r="DD36" s="250">
        <f>BN36</f>
        <v>0</v>
      </c>
      <c r="DE36" s="250">
        <f>BO36</f>
        <v>0</v>
      </c>
      <c r="DF36" s="250">
        <f>BP36</f>
        <v>0</v>
      </c>
      <c r="DG36" s="250">
        <f>BQ36</f>
        <v>0</v>
      </c>
      <c r="DH36" s="250">
        <v>0</v>
      </c>
      <c r="DI36" s="250">
        <f>SUM(DJ36:DM36)</f>
        <v>0</v>
      </c>
      <c r="DJ36" s="250">
        <v>0</v>
      </c>
      <c r="DK36" s="250">
        <v>0</v>
      </c>
      <c r="DL36" s="250">
        <v>0</v>
      </c>
      <c r="DM36" s="250">
        <v>0</v>
      </c>
    </row>
    <row r="37" spans="1:117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SUM(E37,AD37,BC37)</f>
        <v>8713</v>
      </c>
      <c r="E37" s="250">
        <f>SUM(F37,J37,N37,R37,V37,Z37)</f>
        <v>7376</v>
      </c>
      <c r="F37" s="250">
        <f>SUM(G37:I37)</f>
        <v>0</v>
      </c>
      <c r="G37" s="250">
        <v>0</v>
      </c>
      <c r="H37" s="250">
        <v>0</v>
      </c>
      <c r="I37" s="250">
        <v>0</v>
      </c>
      <c r="J37" s="250">
        <f>SUM(K37:M37)</f>
        <v>4617</v>
      </c>
      <c r="K37" s="250">
        <v>0</v>
      </c>
      <c r="L37" s="250">
        <v>4617</v>
      </c>
      <c r="M37" s="250">
        <v>0</v>
      </c>
      <c r="N37" s="250">
        <f>SUM(O37:Q37)</f>
        <v>223</v>
      </c>
      <c r="O37" s="250">
        <v>0</v>
      </c>
      <c r="P37" s="250">
        <v>223</v>
      </c>
      <c r="Q37" s="250">
        <v>0</v>
      </c>
      <c r="R37" s="250">
        <f>SUM(S37:U37)</f>
        <v>1839</v>
      </c>
      <c r="S37" s="250">
        <v>0</v>
      </c>
      <c r="T37" s="250">
        <v>1839</v>
      </c>
      <c r="U37" s="250">
        <v>0</v>
      </c>
      <c r="V37" s="250">
        <f>SUM(W37:Y37)</f>
        <v>6</v>
      </c>
      <c r="W37" s="250">
        <v>6</v>
      </c>
      <c r="X37" s="250">
        <v>0</v>
      </c>
      <c r="Y37" s="250">
        <v>0</v>
      </c>
      <c r="Z37" s="250">
        <f>SUM(AA37:AC37)</f>
        <v>691</v>
      </c>
      <c r="AA37" s="250">
        <v>691</v>
      </c>
      <c r="AB37" s="250">
        <v>0</v>
      </c>
      <c r="AC37" s="250">
        <v>0</v>
      </c>
      <c r="AD37" s="250">
        <f>SUM(AE37,AI37,AM37,AQ37,AU37,AY37)</f>
        <v>1337</v>
      </c>
      <c r="AE37" s="250">
        <f>SUM(AF37:AH37)</f>
        <v>0</v>
      </c>
      <c r="AF37" s="250">
        <v>0</v>
      </c>
      <c r="AG37" s="250">
        <v>0</v>
      </c>
      <c r="AH37" s="250">
        <v>0</v>
      </c>
      <c r="AI37" s="250">
        <f>SUM(AJ37:AL37)</f>
        <v>1337</v>
      </c>
      <c r="AJ37" s="250">
        <v>0</v>
      </c>
      <c r="AK37" s="250">
        <v>0</v>
      </c>
      <c r="AL37" s="250">
        <v>1337</v>
      </c>
      <c r="AM37" s="250">
        <f>SUM(AN37:AP37)</f>
        <v>0</v>
      </c>
      <c r="AN37" s="250">
        <v>0</v>
      </c>
      <c r="AO37" s="250">
        <v>0</v>
      </c>
      <c r="AP37" s="250">
        <v>0</v>
      </c>
      <c r="AQ37" s="250">
        <f>SUM(AR37:AT37)</f>
        <v>0</v>
      </c>
      <c r="AR37" s="250">
        <v>0</v>
      </c>
      <c r="AS37" s="250">
        <v>0</v>
      </c>
      <c r="AT37" s="250">
        <v>0</v>
      </c>
      <c r="AU37" s="250">
        <f>SUM(AV37:AX37)</f>
        <v>0</v>
      </c>
      <c r="AV37" s="250">
        <v>0</v>
      </c>
      <c r="AW37" s="250">
        <v>0</v>
      </c>
      <c r="AX37" s="250">
        <v>0</v>
      </c>
      <c r="AY37" s="250">
        <f>SUM(AZ37:BB37)</f>
        <v>0</v>
      </c>
      <c r="AZ37" s="250">
        <v>0</v>
      </c>
      <c r="BA37" s="250">
        <v>0</v>
      </c>
      <c r="BB37" s="250">
        <v>0</v>
      </c>
      <c r="BC37" s="250">
        <f>SUM(BD37,BK37)</f>
        <v>0</v>
      </c>
      <c r="BD37" s="250">
        <f>SUM(BE37:BJ37)</f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f>SUM(BL37:BQ37)</f>
        <v>0</v>
      </c>
      <c r="BL37" s="250"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f>SUM(BY37,CF37)</f>
        <v>7376</v>
      </c>
      <c r="BS37" s="250">
        <f>SUM(BZ37,CG37)</f>
        <v>0</v>
      </c>
      <c r="BT37" s="250">
        <f>SUM(CA37,CH37)</f>
        <v>4617</v>
      </c>
      <c r="BU37" s="250">
        <f>SUM(CB37,CI37)</f>
        <v>223</v>
      </c>
      <c r="BV37" s="250">
        <f>SUM(CC37,CJ37)</f>
        <v>1839</v>
      </c>
      <c r="BW37" s="250">
        <f>SUM(CD37,CK37)</f>
        <v>6</v>
      </c>
      <c r="BX37" s="250">
        <f>SUM(CE37,CL37)</f>
        <v>691</v>
      </c>
      <c r="BY37" s="250">
        <f>SUM(BZ37:CE37)</f>
        <v>7376</v>
      </c>
      <c r="BZ37" s="250">
        <f>F37</f>
        <v>0</v>
      </c>
      <c r="CA37" s="250">
        <f>J37</f>
        <v>4617</v>
      </c>
      <c r="CB37" s="250">
        <f>N37</f>
        <v>223</v>
      </c>
      <c r="CC37" s="250">
        <f>R37</f>
        <v>1839</v>
      </c>
      <c r="CD37" s="250">
        <f>V37</f>
        <v>6</v>
      </c>
      <c r="CE37" s="250">
        <f>Z37</f>
        <v>691</v>
      </c>
      <c r="CF37" s="250">
        <f>SUM(CG37:CL37)</f>
        <v>0</v>
      </c>
      <c r="CG37" s="250">
        <f>BE37</f>
        <v>0</v>
      </c>
      <c r="CH37" s="250">
        <f>BF37</f>
        <v>0</v>
      </c>
      <c r="CI37" s="250">
        <f>BG37</f>
        <v>0</v>
      </c>
      <c r="CJ37" s="250">
        <f>BH37</f>
        <v>0</v>
      </c>
      <c r="CK37" s="250">
        <f>BI37</f>
        <v>0</v>
      </c>
      <c r="CL37" s="250">
        <f>BJ37</f>
        <v>0</v>
      </c>
      <c r="CM37" s="250">
        <f>SUM(CT37,DA37)</f>
        <v>1337</v>
      </c>
      <c r="CN37" s="250">
        <f>SUM(CU37,DB37)</f>
        <v>0</v>
      </c>
      <c r="CO37" s="250">
        <f>SUM(CV37,DC37)</f>
        <v>1337</v>
      </c>
      <c r="CP37" s="250">
        <f>SUM(CW37,DD37)</f>
        <v>0</v>
      </c>
      <c r="CQ37" s="250">
        <f>SUM(CX37,DE37)</f>
        <v>0</v>
      </c>
      <c r="CR37" s="250">
        <f>SUM(CY37,DF37)</f>
        <v>0</v>
      </c>
      <c r="CS37" s="250">
        <f>SUM(CZ37,DG37)</f>
        <v>0</v>
      </c>
      <c r="CT37" s="250">
        <f>SUM(CU37:CZ37)</f>
        <v>1337</v>
      </c>
      <c r="CU37" s="250">
        <f>AE37</f>
        <v>0</v>
      </c>
      <c r="CV37" s="250">
        <f>AI37</f>
        <v>1337</v>
      </c>
      <c r="CW37" s="250">
        <f>AM37</f>
        <v>0</v>
      </c>
      <c r="CX37" s="250">
        <f>AQ37</f>
        <v>0</v>
      </c>
      <c r="CY37" s="250">
        <f>AU37</f>
        <v>0</v>
      </c>
      <c r="CZ37" s="250">
        <f>AY37</f>
        <v>0</v>
      </c>
      <c r="DA37" s="250">
        <f>SUM(DB37:DG37)</f>
        <v>0</v>
      </c>
      <c r="DB37" s="250">
        <f>BL37</f>
        <v>0</v>
      </c>
      <c r="DC37" s="250">
        <f>BM37</f>
        <v>0</v>
      </c>
      <c r="DD37" s="250">
        <f>BN37</f>
        <v>0</v>
      </c>
      <c r="DE37" s="250">
        <f>BO37</f>
        <v>0</v>
      </c>
      <c r="DF37" s="250">
        <f>BP37</f>
        <v>0</v>
      </c>
      <c r="DG37" s="250">
        <f>BQ37</f>
        <v>0</v>
      </c>
      <c r="DH37" s="250">
        <v>0</v>
      </c>
      <c r="DI37" s="250">
        <f>SUM(DJ37:DM37)</f>
        <v>1</v>
      </c>
      <c r="DJ37" s="250">
        <v>0</v>
      </c>
      <c r="DK37" s="250">
        <v>0</v>
      </c>
      <c r="DL37" s="250">
        <v>0</v>
      </c>
      <c r="DM37" s="250">
        <v>1</v>
      </c>
    </row>
    <row r="38" spans="1:117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SUM(E38,AD38,BC38)</f>
        <v>12374</v>
      </c>
      <c r="E38" s="250">
        <f>SUM(F38,J38,N38,R38,V38,Z38)</f>
        <v>9908</v>
      </c>
      <c r="F38" s="250">
        <f>SUM(G38:I38)</f>
        <v>0</v>
      </c>
      <c r="G38" s="250">
        <v>0</v>
      </c>
      <c r="H38" s="250">
        <v>0</v>
      </c>
      <c r="I38" s="250">
        <v>0</v>
      </c>
      <c r="J38" s="250">
        <f>SUM(K38:M38)</f>
        <v>6267</v>
      </c>
      <c r="K38" s="250">
        <v>843</v>
      </c>
      <c r="L38" s="250">
        <v>5424</v>
      </c>
      <c r="M38" s="250">
        <v>0</v>
      </c>
      <c r="N38" s="250">
        <f>SUM(O38:Q38)</f>
        <v>442</v>
      </c>
      <c r="O38" s="250">
        <v>10</v>
      </c>
      <c r="P38" s="250">
        <v>432</v>
      </c>
      <c r="Q38" s="250">
        <v>0</v>
      </c>
      <c r="R38" s="250">
        <f>SUM(S38:U38)</f>
        <v>3179</v>
      </c>
      <c r="S38" s="250">
        <v>0</v>
      </c>
      <c r="T38" s="250">
        <v>3179</v>
      </c>
      <c r="U38" s="250">
        <v>0</v>
      </c>
      <c r="V38" s="250">
        <f>SUM(W38:Y38)</f>
        <v>20</v>
      </c>
      <c r="W38" s="250">
        <v>0</v>
      </c>
      <c r="X38" s="250">
        <v>20</v>
      </c>
      <c r="Y38" s="250">
        <v>0</v>
      </c>
      <c r="Z38" s="250">
        <f>SUM(AA38:AC38)</f>
        <v>0</v>
      </c>
      <c r="AA38" s="250">
        <v>0</v>
      </c>
      <c r="AB38" s="250">
        <v>0</v>
      </c>
      <c r="AC38" s="250">
        <v>0</v>
      </c>
      <c r="AD38" s="250">
        <f>SUM(AE38,AI38,AM38,AQ38,AU38,AY38)</f>
        <v>1383</v>
      </c>
      <c r="AE38" s="250">
        <f>SUM(AF38:AH38)</f>
        <v>0</v>
      </c>
      <c r="AF38" s="250">
        <v>0</v>
      </c>
      <c r="AG38" s="250">
        <v>0</v>
      </c>
      <c r="AH38" s="250">
        <v>0</v>
      </c>
      <c r="AI38" s="250">
        <f>SUM(AJ38:AL38)</f>
        <v>1378</v>
      </c>
      <c r="AJ38" s="250">
        <v>0</v>
      </c>
      <c r="AK38" s="250">
        <v>0</v>
      </c>
      <c r="AL38" s="250">
        <v>1378</v>
      </c>
      <c r="AM38" s="250">
        <f>SUM(AN38:AP38)</f>
        <v>5</v>
      </c>
      <c r="AN38" s="250">
        <v>0</v>
      </c>
      <c r="AO38" s="250">
        <v>0</v>
      </c>
      <c r="AP38" s="250">
        <v>5</v>
      </c>
      <c r="AQ38" s="250">
        <f>SUM(AR38:AT38)</f>
        <v>0</v>
      </c>
      <c r="AR38" s="250">
        <v>0</v>
      </c>
      <c r="AS38" s="250">
        <v>0</v>
      </c>
      <c r="AT38" s="250">
        <v>0</v>
      </c>
      <c r="AU38" s="250">
        <f>SUM(AV38:AX38)</f>
        <v>0</v>
      </c>
      <c r="AV38" s="250">
        <v>0</v>
      </c>
      <c r="AW38" s="250">
        <v>0</v>
      </c>
      <c r="AX38" s="250">
        <v>0</v>
      </c>
      <c r="AY38" s="250">
        <f>SUM(AZ38:BB38)</f>
        <v>0</v>
      </c>
      <c r="AZ38" s="250">
        <v>0</v>
      </c>
      <c r="BA38" s="250">
        <v>0</v>
      </c>
      <c r="BB38" s="250">
        <v>0</v>
      </c>
      <c r="BC38" s="250">
        <f>SUM(BD38,BK38)</f>
        <v>1083</v>
      </c>
      <c r="BD38" s="250">
        <f>SUM(BE38:BJ38)</f>
        <v>301</v>
      </c>
      <c r="BE38" s="250">
        <v>0</v>
      </c>
      <c r="BF38" s="250">
        <v>237</v>
      </c>
      <c r="BG38" s="250">
        <v>64</v>
      </c>
      <c r="BH38" s="250">
        <v>0</v>
      </c>
      <c r="BI38" s="250">
        <v>0</v>
      </c>
      <c r="BJ38" s="250">
        <v>0</v>
      </c>
      <c r="BK38" s="250">
        <f>SUM(BL38:BQ38)</f>
        <v>782</v>
      </c>
      <c r="BL38" s="250">
        <v>0</v>
      </c>
      <c r="BM38" s="250">
        <v>782</v>
      </c>
      <c r="BN38" s="250">
        <v>0</v>
      </c>
      <c r="BO38" s="250">
        <v>0</v>
      </c>
      <c r="BP38" s="250">
        <v>0</v>
      </c>
      <c r="BQ38" s="250">
        <v>0</v>
      </c>
      <c r="BR38" s="250">
        <f>SUM(BY38,CF38)</f>
        <v>10209</v>
      </c>
      <c r="BS38" s="250">
        <f>SUM(BZ38,CG38)</f>
        <v>0</v>
      </c>
      <c r="BT38" s="250">
        <f>SUM(CA38,CH38)</f>
        <v>6504</v>
      </c>
      <c r="BU38" s="250">
        <f>SUM(CB38,CI38)</f>
        <v>506</v>
      </c>
      <c r="BV38" s="250">
        <f>SUM(CC38,CJ38)</f>
        <v>3179</v>
      </c>
      <c r="BW38" s="250">
        <f>SUM(CD38,CK38)</f>
        <v>20</v>
      </c>
      <c r="BX38" s="250">
        <f>SUM(CE38,CL38)</f>
        <v>0</v>
      </c>
      <c r="BY38" s="250">
        <f>SUM(BZ38:CE38)</f>
        <v>9908</v>
      </c>
      <c r="BZ38" s="250">
        <f>F38</f>
        <v>0</v>
      </c>
      <c r="CA38" s="250">
        <f>J38</f>
        <v>6267</v>
      </c>
      <c r="CB38" s="250">
        <f>N38</f>
        <v>442</v>
      </c>
      <c r="CC38" s="250">
        <f>R38</f>
        <v>3179</v>
      </c>
      <c r="CD38" s="250">
        <f>V38</f>
        <v>20</v>
      </c>
      <c r="CE38" s="250">
        <f>Z38</f>
        <v>0</v>
      </c>
      <c r="CF38" s="250">
        <f>SUM(CG38:CL38)</f>
        <v>301</v>
      </c>
      <c r="CG38" s="250">
        <f>BE38</f>
        <v>0</v>
      </c>
      <c r="CH38" s="250">
        <f>BF38</f>
        <v>237</v>
      </c>
      <c r="CI38" s="250">
        <f>BG38</f>
        <v>64</v>
      </c>
      <c r="CJ38" s="250">
        <f>BH38</f>
        <v>0</v>
      </c>
      <c r="CK38" s="250">
        <f>BI38</f>
        <v>0</v>
      </c>
      <c r="CL38" s="250">
        <f>BJ38</f>
        <v>0</v>
      </c>
      <c r="CM38" s="250">
        <f>SUM(CT38,DA38)</f>
        <v>2165</v>
      </c>
      <c r="CN38" s="250">
        <f>SUM(CU38,DB38)</f>
        <v>0</v>
      </c>
      <c r="CO38" s="250">
        <f>SUM(CV38,DC38)</f>
        <v>2160</v>
      </c>
      <c r="CP38" s="250">
        <f>SUM(CW38,DD38)</f>
        <v>5</v>
      </c>
      <c r="CQ38" s="250">
        <f>SUM(CX38,DE38)</f>
        <v>0</v>
      </c>
      <c r="CR38" s="250">
        <f>SUM(CY38,DF38)</f>
        <v>0</v>
      </c>
      <c r="CS38" s="250">
        <f>SUM(CZ38,DG38)</f>
        <v>0</v>
      </c>
      <c r="CT38" s="250">
        <f>SUM(CU38:CZ38)</f>
        <v>1383</v>
      </c>
      <c r="CU38" s="250">
        <f>AE38</f>
        <v>0</v>
      </c>
      <c r="CV38" s="250">
        <f>AI38</f>
        <v>1378</v>
      </c>
      <c r="CW38" s="250">
        <f>AM38</f>
        <v>5</v>
      </c>
      <c r="CX38" s="250">
        <f>AQ38</f>
        <v>0</v>
      </c>
      <c r="CY38" s="250">
        <f>AU38</f>
        <v>0</v>
      </c>
      <c r="CZ38" s="250">
        <f>AY38</f>
        <v>0</v>
      </c>
      <c r="DA38" s="250">
        <f>SUM(DB38:DG38)</f>
        <v>782</v>
      </c>
      <c r="DB38" s="250">
        <f>BL38</f>
        <v>0</v>
      </c>
      <c r="DC38" s="250">
        <f>BM38</f>
        <v>782</v>
      </c>
      <c r="DD38" s="250">
        <f>BN38</f>
        <v>0</v>
      </c>
      <c r="DE38" s="250">
        <f>BO38</f>
        <v>0</v>
      </c>
      <c r="DF38" s="250">
        <f>BP38</f>
        <v>0</v>
      </c>
      <c r="DG38" s="250">
        <f>BQ38</f>
        <v>0</v>
      </c>
      <c r="DH38" s="250">
        <v>0</v>
      </c>
      <c r="DI38" s="250">
        <f>SUM(DJ38:DM38)</f>
        <v>2</v>
      </c>
      <c r="DJ38" s="250">
        <v>2</v>
      </c>
      <c r="DK38" s="250">
        <v>0</v>
      </c>
      <c r="DL38" s="250">
        <v>0</v>
      </c>
      <c r="DM38" s="250">
        <v>0</v>
      </c>
    </row>
    <row r="39" spans="1:117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SUM(E39,AD39,BC39)</f>
        <v>7727</v>
      </c>
      <c r="E39" s="250">
        <f>SUM(F39,J39,N39,R39,V39,Z39)</f>
        <v>5745</v>
      </c>
      <c r="F39" s="250">
        <f>SUM(G39:I39)</f>
        <v>0</v>
      </c>
      <c r="G39" s="250">
        <v>0</v>
      </c>
      <c r="H39" s="250">
        <v>0</v>
      </c>
      <c r="I39" s="250">
        <v>0</v>
      </c>
      <c r="J39" s="250">
        <f>SUM(K39:M39)</f>
        <v>4210</v>
      </c>
      <c r="K39" s="250">
        <v>0</v>
      </c>
      <c r="L39" s="250">
        <v>4210</v>
      </c>
      <c r="M39" s="250">
        <v>0</v>
      </c>
      <c r="N39" s="250">
        <f>SUM(O39:Q39)</f>
        <v>177</v>
      </c>
      <c r="O39" s="250">
        <v>0</v>
      </c>
      <c r="P39" s="250">
        <v>177</v>
      </c>
      <c r="Q39" s="250">
        <v>0</v>
      </c>
      <c r="R39" s="250">
        <f>SUM(S39:U39)</f>
        <v>1350</v>
      </c>
      <c r="S39" s="250">
        <v>0</v>
      </c>
      <c r="T39" s="250">
        <v>1350</v>
      </c>
      <c r="U39" s="250">
        <v>0</v>
      </c>
      <c r="V39" s="250">
        <f>SUM(W39:Y39)</f>
        <v>8</v>
      </c>
      <c r="W39" s="250">
        <v>0</v>
      </c>
      <c r="X39" s="250">
        <v>8</v>
      </c>
      <c r="Y39" s="250">
        <v>0</v>
      </c>
      <c r="Z39" s="250">
        <f>SUM(AA39:AC39)</f>
        <v>0</v>
      </c>
      <c r="AA39" s="250">
        <v>0</v>
      </c>
      <c r="AB39" s="250">
        <v>0</v>
      </c>
      <c r="AC39" s="250">
        <v>0</v>
      </c>
      <c r="AD39" s="250">
        <f>SUM(AE39,AI39,AM39,AQ39,AU39,AY39)</f>
        <v>1414</v>
      </c>
      <c r="AE39" s="250">
        <f>SUM(AF39:AH39)</f>
        <v>0</v>
      </c>
      <c r="AF39" s="250">
        <v>0</v>
      </c>
      <c r="AG39" s="250">
        <v>0</v>
      </c>
      <c r="AH39" s="250">
        <v>0</v>
      </c>
      <c r="AI39" s="250">
        <f>SUM(AJ39:AL39)</f>
        <v>1414</v>
      </c>
      <c r="AJ39" s="250">
        <v>0</v>
      </c>
      <c r="AK39" s="250">
        <v>0</v>
      </c>
      <c r="AL39" s="250">
        <v>1414</v>
      </c>
      <c r="AM39" s="250">
        <f>SUM(AN39:AP39)</f>
        <v>0</v>
      </c>
      <c r="AN39" s="250">
        <v>0</v>
      </c>
      <c r="AO39" s="250">
        <v>0</v>
      </c>
      <c r="AP39" s="250">
        <v>0</v>
      </c>
      <c r="AQ39" s="250">
        <f>SUM(AR39:AT39)</f>
        <v>0</v>
      </c>
      <c r="AR39" s="250">
        <v>0</v>
      </c>
      <c r="AS39" s="250">
        <v>0</v>
      </c>
      <c r="AT39" s="250">
        <v>0</v>
      </c>
      <c r="AU39" s="250">
        <f>SUM(AV39:AX39)</f>
        <v>0</v>
      </c>
      <c r="AV39" s="250">
        <v>0</v>
      </c>
      <c r="AW39" s="250">
        <v>0</v>
      </c>
      <c r="AX39" s="250">
        <v>0</v>
      </c>
      <c r="AY39" s="250">
        <f>SUM(AZ39:BB39)</f>
        <v>0</v>
      </c>
      <c r="AZ39" s="250">
        <v>0</v>
      </c>
      <c r="BA39" s="250">
        <v>0</v>
      </c>
      <c r="BB39" s="250">
        <v>0</v>
      </c>
      <c r="BC39" s="250">
        <f>SUM(BD39,BK39)</f>
        <v>568</v>
      </c>
      <c r="BD39" s="250">
        <f>SUM(BE39:BJ39)</f>
        <v>18</v>
      </c>
      <c r="BE39" s="250">
        <v>0</v>
      </c>
      <c r="BF39" s="250">
        <v>18</v>
      </c>
      <c r="BG39" s="250">
        <v>0</v>
      </c>
      <c r="BH39" s="250">
        <v>0</v>
      </c>
      <c r="BI39" s="250">
        <v>0</v>
      </c>
      <c r="BJ39" s="250">
        <v>0</v>
      </c>
      <c r="BK39" s="250">
        <f>SUM(BL39:BQ39)</f>
        <v>550</v>
      </c>
      <c r="BL39" s="250">
        <v>0</v>
      </c>
      <c r="BM39" s="250">
        <v>550</v>
      </c>
      <c r="BN39" s="250">
        <v>0</v>
      </c>
      <c r="BO39" s="250">
        <v>0</v>
      </c>
      <c r="BP39" s="250">
        <v>0</v>
      </c>
      <c r="BQ39" s="250">
        <v>0</v>
      </c>
      <c r="BR39" s="250">
        <f>SUM(BY39,CF39)</f>
        <v>5763</v>
      </c>
      <c r="BS39" s="250">
        <f>SUM(BZ39,CG39)</f>
        <v>0</v>
      </c>
      <c r="BT39" s="250">
        <f>SUM(CA39,CH39)</f>
        <v>4228</v>
      </c>
      <c r="BU39" s="250">
        <f>SUM(CB39,CI39)</f>
        <v>177</v>
      </c>
      <c r="BV39" s="250">
        <f>SUM(CC39,CJ39)</f>
        <v>1350</v>
      </c>
      <c r="BW39" s="250">
        <f>SUM(CD39,CK39)</f>
        <v>8</v>
      </c>
      <c r="BX39" s="250">
        <f>SUM(CE39,CL39)</f>
        <v>0</v>
      </c>
      <c r="BY39" s="250">
        <f>SUM(BZ39:CE39)</f>
        <v>5745</v>
      </c>
      <c r="BZ39" s="250">
        <f>F39</f>
        <v>0</v>
      </c>
      <c r="CA39" s="250">
        <f>J39</f>
        <v>4210</v>
      </c>
      <c r="CB39" s="250">
        <f>N39</f>
        <v>177</v>
      </c>
      <c r="CC39" s="250">
        <f>R39</f>
        <v>1350</v>
      </c>
      <c r="CD39" s="250">
        <f>V39</f>
        <v>8</v>
      </c>
      <c r="CE39" s="250">
        <f>Z39</f>
        <v>0</v>
      </c>
      <c r="CF39" s="250">
        <f>SUM(CG39:CL39)</f>
        <v>18</v>
      </c>
      <c r="CG39" s="250">
        <f>BE39</f>
        <v>0</v>
      </c>
      <c r="CH39" s="250">
        <f>BF39</f>
        <v>18</v>
      </c>
      <c r="CI39" s="250">
        <f>BG39</f>
        <v>0</v>
      </c>
      <c r="CJ39" s="250">
        <f>BH39</f>
        <v>0</v>
      </c>
      <c r="CK39" s="250">
        <f>BI39</f>
        <v>0</v>
      </c>
      <c r="CL39" s="250">
        <f>BJ39</f>
        <v>0</v>
      </c>
      <c r="CM39" s="250">
        <f>SUM(CT39,DA39)</f>
        <v>1964</v>
      </c>
      <c r="CN39" s="250">
        <f>SUM(CU39,DB39)</f>
        <v>0</v>
      </c>
      <c r="CO39" s="250">
        <f>SUM(CV39,DC39)</f>
        <v>1964</v>
      </c>
      <c r="CP39" s="250">
        <f>SUM(CW39,DD39)</f>
        <v>0</v>
      </c>
      <c r="CQ39" s="250">
        <f>SUM(CX39,DE39)</f>
        <v>0</v>
      </c>
      <c r="CR39" s="250">
        <f>SUM(CY39,DF39)</f>
        <v>0</v>
      </c>
      <c r="CS39" s="250">
        <f>SUM(CZ39,DG39)</f>
        <v>0</v>
      </c>
      <c r="CT39" s="250">
        <f>SUM(CU39:CZ39)</f>
        <v>1414</v>
      </c>
      <c r="CU39" s="250">
        <f>AE39</f>
        <v>0</v>
      </c>
      <c r="CV39" s="250">
        <f>AI39</f>
        <v>1414</v>
      </c>
      <c r="CW39" s="250">
        <f>AM39</f>
        <v>0</v>
      </c>
      <c r="CX39" s="250">
        <f>AQ39</f>
        <v>0</v>
      </c>
      <c r="CY39" s="250">
        <f>AU39</f>
        <v>0</v>
      </c>
      <c r="CZ39" s="250">
        <f>AY39</f>
        <v>0</v>
      </c>
      <c r="DA39" s="250">
        <f>SUM(DB39:DG39)</f>
        <v>550</v>
      </c>
      <c r="DB39" s="250">
        <f>BL39</f>
        <v>0</v>
      </c>
      <c r="DC39" s="250">
        <f>BM39</f>
        <v>550</v>
      </c>
      <c r="DD39" s="250">
        <f>BN39</f>
        <v>0</v>
      </c>
      <c r="DE39" s="250">
        <f>BO39</f>
        <v>0</v>
      </c>
      <c r="DF39" s="250">
        <f>BP39</f>
        <v>0</v>
      </c>
      <c r="DG39" s="250">
        <f>BQ39</f>
        <v>0</v>
      </c>
      <c r="DH39" s="250">
        <v>0</v>
      </c>
      <c r="DI39" s="250">
        <f>SUM(DJ39:DM39)</f>
        <v>2</v>
      </c>
      <c r="DJ39" s="250">
        <v>2</v>
      </c>
      <c r="DK39" s="250">
        <v>0</v>
      </c>
      <c r="DL39" s="250">
        <v>0</v>
      </c>
      <c r="DM39" s="250">
        <v>0</v>
      </c>
    </row>
    <row r="40" spans="1:117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SUM(E40,AD40,BC40)</f>
        <v>10345</v>
      </c>
      <c r="E40" s="250">
        <f>SUM(F40,J40,N40,R40,V40,Z40)</f>
        <v>5595</v>
      </c>
      <c r="F40" s="250">
        <f>SUM(G40:I40)</f>
        <v>0</v>
      </c>
      <c r="G40" s="250">
        <v>0</v>
      </c>
      <c r="H40" s="250">
        <v>0</v>
      </c>
      <c r="I40" s="250">
        <v>0</v>
      </c>
      <c r="J40" s="250">
        <f>SUM(K40:M40)</f>
        <v>4809</v>
      </c>
      <c r="K40" s="250">
        <v>0</v>
      </c>
      <c r="L40" s="250">
        <v>4809</v>
      </c>
      <c r="M40" s="250">
        <v>0</v>
      </c>
      <c r="N40" s="250">
        <f>SUM(O40:Q40)</f>
        <v>0</v>
      </c>
      <c r="O40" s="250">
        <v>0</v>
      </c>
      <c r="P40" s="250">
        <v>0</v>
      </c>
      <c r="Q40" s="250">
        <v>0</v>
      </c>
      <c r="R40" s="250">
        <f>SUM(S40:U40)</f>
        <v>786</v>
      </c>
      <c r="S40" s="250">
        <v>67</v>
      </c>
      <c r="T40" s="250">
        <v>719</v>
      </c>
      <c r="U40" s="250">
        <v>0</v>
      </c>
      <c r="V40" s="250">
        <f>SUM(W40:Y40)</f>
        <v>0</v>
      </c>
      <c r="W40" s="250">
        <v>0</v>
      </c>
      <c r="X40" s="250">
        <v>0</v>
      </c>
      <c r="Y40" s="250">
        <v>0</v>
      </c>
      <c r="Z40" s="250">
        <f>SUM(AA40:AC40)</f>
        <v>0</v>
      </c>
      <c r="AA40" s="250">
        <v>0</v>
      </c>
      <c r="AB40" s="250">
        <v>0</v>
      </c>
      <c r="AC40" s="250">
        <v>0</v>
      </c>
      <c r="AD40" s="250">
        <f>SUM(AE40,AI40,AM40,AQ40,AU40,AY40)</f>
        <v>0</v>
      </c>
      <c r="AE40" s="250">
        <f>SUM(AF40:AH40)</f>
        <v>0</v>
      </c>
      <c r="AF40" s="250">
        <v>0</v>
      </c>
      <c r="AG40" s="250">
        <v>0</v>
      </c>
      <c r="AH40" s="250">
        <v>0</v>
      </c>
      <c r="AI40" s="250">
        <f>SUM(AJ40:AL40)</f>
        <v>0</v>
      </c>
      <c r="AJ40" s="250">
        <v>0</v>
      </c>
      <c r="AK40" s="250">
        <v>0</v>
      </c>
      <c r="AL40" s="250">
        <v>0</v>
      </c>
      <c r="AM40" s="250">
        <f>SUM(AN40:AP40)</f>
        <v>0</v>
      </c>
      <c r="AN40" s="250">
        <v>0</v>
      </c>
      <c r="AO40" s="250">
        <v>0</v>
      </c>
      <c r="AP40" s="250">
        <v>0</v>
      </c>
      <c r="AQ40" s="250">
        <f>SUM(AR40:AT40)</f>
        <v>0</v>
      </c>
      <c r="AR40" s="250">
        <v>0</v>
      </c>
      <c r="AS40" s="250">
        <v>0</v>
      </c>
      <c r="AT40" s="250">
        <v>0</v>
      </c>
      <c r="AU40" s="250">
        <f>SUM(AV40:AX40)</f>
        <v>0</v>
      </c>
      <c r="AV40" s="250">
        <v>0</v>
      </c>
      <c r="AW40" s="250">
        <v>0</v>
      </c>
      <c r="AX40" s="250">
        <v>0</v>
      </c>
      <c r="AY40" s="250">
        <f>SUM(AZ40:BB40)</f>
        <v>0</v>
      </c>
      <c r="AZ40" s="250">
        <v>0</v>
      </c>
      <c r="BA40" s="250">
        <v>0</v>
      </c>
      <c r="BB40" s="250">
        <v>0</v>
      </c>
      <c r="BC40" s="250">
        <f>SUM(BD40,BK40)</f>
        <v>4750</v>
      </c>
      <c r="BD40" s="250">
        <f>SUM(BE40:BJ40)</f>
        <v>2144</v>
      </c>
      <c r="BE40" s="250">
        <v>0</v>
      </c>
      <c r="BF40" s="250">
        <v>1280</v>
      </c>
      <c r="BG40" s="250">
        <v>596</v>
      </c>
      <c r="BH40" s="250">
        <v>268</v>
      </c>
      <c r="BI40" s="250">
        <v>0</v>
      </c>
      <c r="BJ40" s="250">
        <v>0</v>
      </c>
      <c r="BK40" s="250">
        <f>SUM(BL40:BQ40)</f>
        <v>2606</v>
      </c>
      <c r="BL40" s="250">
        <v>0</v>
      </c>
      <c r="BM40" s="250">
        <v>2551</v>
      </c>
      <c r="BN40" s="250">
        <v>0</v>
      </c>
      <c r="BO40" s="250">
        <v>55</v>
      </c>
      <c r="BP40" s="250">
        <v>0</v>
      </c>
      <c r="BQ40" s="250">
        <v>0</v>
      </c>
      <c r="BR40" s="250">
        <f>SUM(BY40,CF40)</f>
        <v>7739</v>
      </c>
      <c r="BS40" s="250">
        <f>SUM(BZ40,CG40)</f>
        <v>0</v>
      </c>
      <c r="BT40" s="250">
        <f>SUM(CA40,CH40)</f>
        <v>6089</v>
      </c>
      <c r="BU40" s="250">
        <f>SUM(CB40,CI40)</f>
        <v>596</v>
      </c>
      <c r="BV40" s="250">
        <f>SUM(CC40,CJ40)</f>
        <v>1054</v>
      </c>
      <c r="BW40" s="250">
        <f>SUM(CD40,CK40)</f>
        <v>0</v>
      </c>
      <c r="BX40" s="250">
        <f>SUM(CE40,CL40)</f>
        <v>0</v>
      </c>
      <c r="BY40" s="250">
        <f>SUM(BZ40:CE40)</f>
        <v>5595</v>
      </c>
      <c r="BZ40" s="250">
        <f>F40</f>
        <v>0</v>
      </c>
      <c r="CA40" s="250">
        <f>J40</f>
        <v>4809</v>
      </c>
      <c r="CB40" s="250">
        <f>N40</f>
        <v>0</v>
      </c>
      <c r="CC40" s="250">
        <f>R40</f>
        <v>786</v>
      </c>
      <c r="CD40" s="250">
        <f>V40</f>
        <v>0</v>
      </c>
      <c r="CE40" s="250">
        <f>Z40</f>
        <v>0</v>
      </c>
      <c r="CF40" s="250">
        <f>SUM(CG40:CL40)</f>
        <v>2144</v>
      </c>
      <c r="CG40" s="250">
        <f>BE40</f>
        <v>0</v>
      </c>
      <c r="CH40" s="250">
        <f>BF40</f>
        <v>1280</v>
      </c>
      <c r="CI40" s="250">
        <f>BG40</f>
        <v>596</v>
      </c>
      <c r="CJ40" s="250">
        <f>BH40</f>
        <v>268</v>
      </c>
      <c r="CK40" s="250">
        <f>BI40</f>
        <v>0</v>
      </c>
      <c r="CL40" s="250">
        <f>BJ40</f>
        <v>0</v>
      </c>
      <c r="CM40" s="250">
        <f>SUM(CT40,DA40)</f>
        <v>2606</v>
      </c>
      <c r="CN40" s="250">
        <f>SUM(CU40,DB40)</f>
        <v>0</v>
      </c>
      <c r="CO40" s="250">
        <f>SUM(CV40,DC40)</f>
        <v>2551</v>
      </c>
      <c r="CP40" s="250">
        <f>SUM(CW40,DD40)</f>
        <v>0</v>
      </c>
      <c r="CQ40" s="250">
        <f>SUM(CX40,DE40)</f>
        <v>55</v>
      </c>
      <c r="CR40" s="250">
        <f>SUM(CY40,DF40)</f>
        <v>0</v>
      </c>
      <c r="CS40" s="250">
        <f>SUM(CZ40,DG40)</f>
        <v>0</v>
      </c>
      <c r="CT40" s="250">
        <f>SUM(CU40:CZ40)</f>
        <v>0</v>
      </c>
      <c r="CU40" s="250">
        <f>AE40</f>
        <v>0</v>
      </c>
      <c r="CV40" s="250">
        <f>AI40</f>
        <v>0</v>
      </c>
      <c r="CW40" s="250">
        <f>AM40</f>
        <v>0</v>
      </c>
      <c r="CX40" s="250">
        <f>AQ40</f>
        <v>0</v>
      </c>
      <c r="CY40" s="250">
        <f>AU40</f>
        <v>0</v>
      </c>
      <c r="CZ40" s="250">
        <f>AY40</f>
        <v>0</v>
      </c>
      <c r="DA40" s="250">
        <f>SUM(DB40:DG40)</f>
        <v>2606</v>
      </c>
      <c r="DB40" s="250">
        <f>BL40</f>
        <v>0</v>
      </c>
      <c r="DC40" s="250">
        <f>BM40</f>
        <v>2551</v>
      </c>
      <c r="DD40" s="250">
        <f>BN40</f>
        <v>0</v>
      </c>
      <c r="DE40" s="250">
        <f>BO40</f>
        <v>55</v>
      </c>
      <c r="DF40" s="250">
        <f>BP40</f>
        <v>0</v>
      </c>
      <c r="DG40" s="250">
        <f>BQ40</f>
        <v>0</v>
      </c>
      <c r="DH40" s="250">
        <v>0</v>
      </c>
      <c r="DI40" s="250">
        <f>SUM(DJ40:DM40)</f>
        <v>1</v>
      </c>
      <c r="DJ40" s="250">
        <v>1</v>
      </c>
      <c r="DK40" s="250">
        <v>0</v>
      </c>
      <c r="DL40" s="250">
        <v>0</v>
      </c>
      <c r="DM40" s="250">
        <v>0</v>
      </c>
    </row>
    <row r="41" spans="1:117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SUM(E41,AD41,BC41)</f>
        <v>1970</v>
      </c>
      <c r="E41" s="250">
        <f>SUM(F41,J41,N41,R41,V41,Z41)</f>
        <v>1886</v>
      </c>
      <c r="F41" s="250">
        <f>SUM(G41:I41)</f>
        <v>0</v>
      </c>
      <c r="G41" s="250">
        <v>0</v>
      </c>
      <c r="H41" s="250">
        <v>0</v>
      </c>
      <c r="I41" s="250">
        <v>0</v>
      </c>
      <c r="J41" s="250">
        <f>SUM(K41:M41)</f>
        <v>1343</v>
      </c>
      <c r="K41" s="250">
        <v>1343</v>
      </c>
      <c r="L41" s="250">
        <v>0</v>
      </c>
      <c r="M41" s="250">
        <v>0</v>
      </c>
      <c r="N41" s="250">
        <f>SUM(O41:Q41)</f>
        <v>139</v>
      </c>
      <c r="O41" s="250">
        <v>0</v>
      </c>
      <c r="P41" s="250">
        <v>139</v>
      </c>
      <c r="Q41" s="250">
        <v>0</v>
      </c>
      <c r="R41" s="250">
        <f>SUM(S41:U41)</f>
        <v>404</v>
      </c>
      <c r="S41" s="250">
        <v>325</v>
      </c>
      <c r="T41" s="250">
        <v>79</v>
      </c>
      <c r="U41" s="250">
        <v>0</v>
      </c>
      <c r="V41" s="250">
        <f>SUM(W41:Y41)</f>
        <v>0</v>
      </c>
      <c r="W41" s="250">
        <v>0</v>
      </c>
      <c r="X41" s="250">
        <v>0</v>
      </c>
      <c r="Y41" s="250">
        <v>0</v>
      </c>
      <c r="Z41" s="250">
        <f>SUM(AA41:AC41)</f>
        <v>0</v>
      </c>
      <c r="AA41" s="250">
        <v>0</v>
      </c>
      <c r="AB41" s="250">
        <v>0</v>
      </c>
      <c r="AC41" s="250">
        <v>0</v>
      </c>
      <c r="AD41" s="250">
        <f>SUM(AE41,AI41,AM41,AQ41,AU41,AY41)</f>
        <v>0</v>
      </c>
      <c r="AE41" s="250">
        <f>SUM(AF41:AH41)</f>
        <v>0</v>
      </c>
      <c r="AF41" s="250">
        <v>0</v>
      </c>
      <c r="AG41" s="250">
        <v>0</v>
      </c>
      <c r="AH41" s="250">
        <v>0</v>
      </c>
      <c r="AI41" s="250">
        <f>SUM(AJ41:AL41)</f>
        <v>0</v>
      </c>
      <c r="AJ41" s="250">
        <v>0</v>
      </c>
      <c r="AK41" s="250">
        <v>0</v>
      </c>
      <c r="AL41" s="250">
        <v>0</v>
      </c>
      <c r="AM41" s="250">
        <f>SUM(AN41:AP41)</f>
        <v>0</v>
      </c>
      <c r="AN41" s="250">
        <v>0</v>
      </c>
      <c r="AO41" s="250">
        <v>0</v>
      </c>
      <c r="AP41" s="250">
        <v>0</v>
      </c>
      <c r="AQ41" s="250">
        <f>SUM(AR41:AT41)</f>
        <v>0</v>
      </c>
      <c r="AR41" s="250">
        <v>0</v>
      </c>
      <c r="AS41" s="250">
        <v>0</v>
      </c>
      <c r="AT41" s="250">
        <v>0</v>
      </c>
      <c r="AU41" s="250">
        <f>SUM(AV41:AX41)</f>
        <v>0</v>
      </c>
      <c r="AV41" s="250">
        <v>0</v>
      </c>
      <c r="AW41" s="250">
        <v>0</v>
      </c>
      <c r="AX41" s="250">
        <v>0</v>
      </c>
      <c r="AY41" s="250">
        <f>SUM(AZ41:BB41)</f>
        <v>0</v>
      </c>
      <c r="AZ41" s="250">
        <v>0</v>
      </c>
      <c r="BA41" s="250">
        <v>0</v>
      </c>
      <c r="BB41" s="250">
        <v>0</v>
      </c>
      <c r="BC41" s="250">
        <f>SUM(BD41,BK41)</f>
        <v>84</v>
      </c>
      <c r="BD41" s="250">
        <f>SUM(BE41:BJ41)</f>
        <v>2</v>
      </c>
      <c r="BE41" s="250">
        <v>0</v>
      </c>
      <c r="BF41" s="250">
        <v>0</v>
      </c>
      <c r="BG41" s="250">
        <v>0</v>
      </c>
      <c r="BH41" s="250">
        <v>2</v>
      </c>
      <c r="BI41" s="250">
        <v>0</v>
      </c>
      <c r="BJ41" s="250">
        <v>0</v>
      </c>
      <c r="BK41" s="250">
        <f>SUM(BL41:BQ41)</f>
        <v>82</v>
      </c>
      <c r="BL41" s="250">
        <v>0</v>
      </c>
      <c r="BM41" s="250">
        <v>82</v>
      </c>
      <c r="BN41" s="250">
        <v>0</v>
      </c>
      <c r="BO41" s="250">
        <v>0</v>
      </c>
      <c r="BP41" s="250">
        <v>0</v>
      </c>
      <c r="BQ41" s="250">
        <v>0</v>
      </c>
      <c r="BR41" s="250">
        <f>SUM(BY41,CF41)</f>
        <v>1888</v>
      </c>
      <c r="BS41" s="250">
        <f>SUM(BZ41,CG41)</f>
        <v>0</v>
      </c>
      <c r="BT41" s="250">
        <f>SUM(CA41,CH41)</f>
        <v>1343</v>
      </c>
      <c r="BU41" s="250">
        <f>SUM(CB41,CI41)</f>
        <v>139</v>
      </c>
      <c r="BV41" s="250">
        <f>SUM(CC41,CJ41)</f>
        <v>406</v>
      </c>
      <c r="BW41" s="250">
        <f>SUM(CD41,CK41)</f>
        <v>0</v>
      </c>
      <c r="BX41" s="250">
        <f>SUM(CE41,CL41)</f>
        <v>0</v>
      </c>
      <c r="BY41" s="250">
        <f>SUM(BZ41:CE41)</f>
        <v>1886</v>
      </c>
      <c r="BZ41" s="250">
        <f>F41</f>
        <v>0</v>
      </c>
      <c r="CA41" s="250">
        <f>J41</f>
        <v>1343</v>
      </c>
      <c r="CB41" s="250">
        <f>N41</f>
        <v>139</v>
      </c>
      <c r="CC41" s="250">
        <f>R41</f>
        <v>404</v>
      </c>
      <c r="CD41" s="250">
        <f>V41</f>
        <v>0</v>
      </c>
      <c r="CE41" s="250">
        <f>Z41</f>
        <v>0</v>
      </c>
      <c r="CF41" s="250">
        <f>SUM(CG41:CL41)</f>
        <v>2</v>
      </c>
      <c r="CG41" s="250">
        <f>BE41</f>
        <v>0</v>
      </c>
      <c r="CH41" s="250">
        <f>BF41</f>
        <v>0</v>
      </c>
      <c r="CI41" s="250">
        <f>BG41</f>
        <v>0</v>
      </c>
      <c r="CJ41" s="250">
        <f>BH41</f>
        <v>2</v>
      </c>
      <c r="CK41" s="250">
        <f>BI41</f>
        <v>0</v>
      </c>
      <c r="CL41" s="250">
        <f>BJ41</f>
        <v>0</v>
      </c>
      <c r="CM41" s="250">
        <f>SUM(CT41,DA41)</f>
        <v>82</v>
      </c>
      <c r="CN41" s="250">
        <f>SUM(CU41,DB41)</f>
        <v>0</v>
      </c>
      <c r="CO41" s="250">
        <f>SUM(CV41,DC41)</f>
        <v>82</v>
      </c>
      <c r="CP41" s="250">
        <f>SUM(CW41,DD41)</f>
        <v>0</v>
      </c>
      <c r="CQ41" s="250">
        <f>SUM(CX41,DE41)</f>
        <v>0</v>
      </c>
      <c r="CR41" s="250">
        <f>SUM(CY41,DF41)</f>
        <v>0</v>
      </c>
      <c r="CS41" s="250">
        <f>SUM(CZ41,DG41)</f>
        <v>0</v>
      </c>
      <c r="CT41" s="250">
        <f>SUM(CU41:CZ41)</f>
        <v>0</v>
      </c>
      <c r="CU41" s="250">
        <f>AE41</f>
        <v>0</v>
      </c>
      <c r="CV41" s="250">
        <f>AI41</f>
        <v>0</v>
      </c>
      <c r="CW41" s="250">
        <f>AM41</f>
        <v>0</v>
      </c>
      <c r="CX41" s="250">
        <f>AQ41</f>
        <v>0</v>
      </c>
      <c r="CY41" s="250">
        <f>AU41</f>
        <v>0</v>
      </c>
      <c r="CZ41" s="250">
        <f>AY41</f>
        <v>0</v>
      </c>
      <c r="DA41" s="250">
        <f>SUM(DB41:DG41)</f>
        <v>82</v>
      </c>
      <c r="DB41" s="250">
        <f>BL41</f>
        <v>0</v>
      </c>
      <c r="DC41" s="250">
        <f>BM41</f>
        <v>82</v>
      </c>
      <c r="DD41" s="250">
        <f>BN41</f>
        <v>0</v>
      </c>
      <c r="DE41" s="250">
        <f>BO41</f>
        <v>0</v>
      </c>
      <c r="DF41" s="250">
        <f>BP41</f>
        <v>0</v>
      </c>
      <c r="DG41" s="250">
        <f>BQ41</f>
        <v>0</v>
      </c>
      <c r="DH41" s="250">
        <v>0</v>
      </c>
      <c r="DI41" s="250">
        <f>SUM(DJ41:DM41)</f>
        <v>0</v>
      </c>
      <c r="DJ41" s="250">
        <v>0</v>
      </c>
      <c r="DK41" s="250">
        <v>0</v>
      </c>
      <c r="DL41" s="250">
        <v>0</v>
      </c>
      <c r="DM41" s="250">
        <v>0</v>
      </c>
    </row>
    <row r="42" spans="1:117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SUM(E42,AD42,BC42)</f>
        <v>3577</v>
      </c>
      <c r="E42" s="250">
        <f>SUM(F42,J42,N42,R42,V42,Z42)</f>
        <v>2620</v>
      </c>
      <c r="F42" s="250">
        <f>SUM(G42:I42)</f>
        <v>0</v>
      </c>
      <c r="G42" s="250">
        <v>0</v>
      </c>
      <c r="H42" s="250">
        <v>0</v>
      </c>
      <c r="I42" s="250">
        <v>0</v>
      </c>
      <c r="J42" s="250">
        <f>SUM(K42:M42)</f>
        <v>1967</v>
      </c>
      <c r="K42" s="250">
        <v>0</v>
      </c>
      <c r="L42" s="250">
        <v>1967</v>
      </c>
      <c r="M42" s="250">
        <v>0</v>
      </c>
      <c r="N42" s="250">
        <f>SUM(O42:Q42)</f>
        <v>73</v>
      </c>
      <c r="O42" s="250">
        <v>0</v>
      </c>
      <c r="P42" s="250">
        <v>73</v>
      </c>
      <c r="Q42" s="250">
        <v>0</v>
      </c>
      <c r="R42" s="250">
        <f>SUM(S42:U42)</f>
        <v>391</v>
      </c>
      <c r="S42" s="250">
        <v>0</v>
      </c>
      <c r="T42" s="250">
        <v>391</v>
      </c>
      <c r="U42" s="250">
        <v>0</v>
      </c>
      <c r="V42" s="250">
        <f>SUM(W42:Y42)</f>
        <v>9</v>
      </c>
      <c r="W42" s="250">
        <v>0</v>
      </c>
      <c r="X42" s="250">
        <v>9</v>
      </c>
      <c r="Y42" s="250">
        <v>0</v>
      </c>
      <c r="Z42" s="250">
        <f>SUM(AA42:AC42)</f>
        <v>180</v>
      </c>
      <c r="AA42" s="250">
        <v>0</v>
      </c>
      <c r="AB42" s="250">
        <v>180</v>
      </c>
      <c r="AC42" s="250">
        <v>0</v>
      </c>
      <c r="AD42" s="250">
        <f>SUM(AE42,AI42,AM42,AQ42,AU42,AY42)</f>
        <v>0</v>
      </c>
      <c r="AE42" s="250">
        <f>SUM(AF42:AH42)</f>
        <v>0</v>
      </c>
      <c r="AF42" s="250">
        <v>0</v>
      </c>
      <c r="AG42" s="250">
        <v>0</v>
      </c>
      <c r="AH42" s="250">
        <v>0</v>
      </c>
      <c r="AI42" s="250">
        <f>SUM(AJ42:AL42)</f>
        <v>0</v>
      </c>
      <c r="AJ42" s="250">
        <v>0</v>
      </c>
      <c r="AK42" s="250">
        <v>0</v>
      </c>
      <c r="AL42" s="250">
        <v>0</v>
      </c>
      <c r="AM42" s="250">
        <f>SUM(AN42:AP42)</f>
        <v>0</v>
      </c>
      <c r="AN42" s="250">
        <v>0</v>
      </c>
      <c r="AO42" s="250">
        <v>0</v>
      </c>
      <c r="AP42" s="250">
        <v>0</v>
      </c>
      <c r="AQ42" s="250">
        <f>SUM(AR42:AT42)</f>
        <v>0</v>
      </c>
      <c r="AR42" s="250">
        <v>0</v>
      </c>
      <c r="AS42" s="250">
        <v>0</v>
      </c>
      <c r="AT42" s="250">
        <v>0</v>
      </c>
      <c r="AU42" s="250">
        <f>SUM(AV42:AX42)</f>
        <v>0</v>
      </c>
      <c r="AV42" s="250">
        <v>0</v>
      </c>
      <c r="AW42" s="250">
        <v>0</v>
      </c>
      <c r="AX42" s="250">
        <v>0</v>
      </c>
      <c r="AY42" s="250">
        <f>SUM(AZ42:BB42)</f>
        <v>0</v>
      </c>
      <c r="AZ42" s="250">
        <v>0</v>
      </c>
      <c r="BA42" s="250">
        <v>0</v>
      </c>
      <c r="BB42" s="250">
        <v>0</v>
      </c>
      <c r="BC42" s="250">
        <f>SUM(BD42,BK42)</f>
        <v>957</v>
      </c>
      <c r="BD42" s="250">
        <f>SUM(BE42:BJ42)</f>
        <v>440</v>
      </c>
      <c r="BE42" s="250">
        <v>0</v>
      </c>
      <c r="BF42" s="250">
        <v>412</v>
      </c>
      <c r="BG42" s="250">
        <v>0</v>
      </c>
      <c r="BH42" s="250">
        <v>0</v>
      </c>
      <c r="BI42" s="250">
        <v>0</v>
      </c>
      <c r="BJ42" s="250">
        <v>28</v>
      </c>
      <c r="BK42" s="250">
        <f>SUM(BL42:BQ42)</f>
        <v>517</v>
      </c>
      <c r="BL42" s="250">
        <v>0</v>
      </c>
      <c r="BM42" s="250">
        <v>517</v>
      </c>
      <c r="BN42" s="250">
        <v>0</v>
      </c>
      <c r="BO42" s="250">
        <v>0</v>
      </c>
      <c r="BP42" s="250">
        <v>0</v>
      </c>
      <c r="BQ42" s="250">
        <v>0</v>
      </c>
      <c r="BR42" s="250">
        <f>SUM(BY42,CF42)</f>
        <v>3060</v>
      </c>
      <c r="BS42" s="250">
        <f>SUM(BZ42,CG42)</f>
        <v>0</v>
      </c>
      <c r="BT42" s="250">
        <f>SUM(CA42,CH42)</f>
        <v>2379</v>
      </c>
      <c r="BU42" s="250">
        <f>SUM(CB42,CI42)</f>
        <v>73</v>
      </c>
      <c r="BV42" s="250">
        <f>SUM(CC42,CJ42)</f>
        <v>391</v>
      </c>
      <c r="BW42" s="250">
        <f>SUM(CD42,CK42)</f>
        <v>9</v>
      </c>
      <c r="BX42" s="250">
        <f>SUM(CE42,CL42)</f>
        <v>208</v>
      </c>
      <c r="BY42" s="250">
        <f>SUM(BZ42:CE42)</f>
        <v>2620</v>
      </c>
      <c r="BZ42" s="250">
        <f>F42</f>
        <v>0</v>
      </c>
      <c r="CA42" s="250">
        <f>J42</f>
        <v>1967</v>
      </c>
      <c r="CB42" s="250">
        <f>N42</f>
        <v>73</v>
      </c>
      <c r="CC42" s="250">
        <f>R42</f>
        <v>391</v>
      </c>
      <c r="CD42" s="250">
        <f>V42</f>
        <v>9</v>
      </c>
      <c r="CE42" s="250">
        <f>Z42</f>
        <v>180</v>
      </c>
      <c r="CF42" s="250">
        <f>SUM(CG42:CL42)</f>
        <v>440</v>
      </c>
      <c r="CG42" s="250">
        <f>BE42</f>
        <v>0</v>
      </c>
      <c r="CH42" s="250">
        <f>BF42</f>
        <v>412</v>
      </c>
      <c r="CI42" s="250">
        <f>BG42</f>
        <v>0</v>
      </c>
      <c r="CJ42" s="250">
        <f>BH42</f>
        <v>0</v>
      </c>
      <c r="CK42" s="250">
        <f>BI42</f>
        <v>0</v>
      </c>
      <c r="CL42" s="250">
        <f>BJ42</f>
        <v>28</v>
      </c>
      <c r="CM42" s="250">
        <f>SUM(CT42,DA42)</f>
        <v>517</v>
      </c>
      <c r="CN42" s="250">
        <f>SUM(CU42,DB42)</f>
        <v>0</v>
      </c>
      <c r="CO42" s="250">
        <f>SUM(CV42,DC42)</f>
        <v>517</v>
      </c>
      <c r="CP42" s="250">
        <f>SUM(CW42,DD42)</f>
        <v>0</v>
      </c>
      <c r="CQ42" s="250">
        <f>SUM(CX42,DE42)</f>
        <v>0</v>
      </c>
      <c r="CR42" s="250">
        <f>SUM(CY42,DF42)</f>
        <v>0</v>
      </c>
      <c r="CS42" s="250">
        <f>SUM(CZ42,DG42)</f>
        <v>0</v>
      </c>
      <c r="CT42" s="250">
        <f>SUM(CU42:CZ42)</f>
        <v>0</v>
      </c>
      <c r="CU42" s="250">
        <f>AE42</f>
        <v>0</v>
      </c>
      <c r="CV42" s="250">
        <f>AI42</f>
        <v>0</v>
      </c>
      <c r="CW42" s="250">
        <f>AM42</f>
        <v>0</v>
      </c>
      <c r="CX42" s="250">
        <f>AQ42</f>
        <v>0</v>
      </c>
      <c r="CY42" s="250">
        <f>AU42</f>
        <v>0</v>
      </c>
      <c r="CZ42" s="250">
        <f>AY42</f>
        <v>0</v>
      </c>
      <c r="DA42" s="250">
        <f>SUM(DB42:DG42)</f>
        <v>517</v>
      </c>
      <c r="DB42" s="250">
        <f>BL42</f>
        <v>0</v>
      </c>
      <c r="DC42" s="250">
        <f>BM42</f>
        <v>517</v>
      </c>
      <c r="DD42" s="250">
        <f>BN42</f>
        <v>0</v>
      </c>
      <c r="DE42" s="250">
        <f>BO42</f>
        <v>0</v>
      </c>
      <c r="DF42" s="250">
        <f>BP42</f>
        <v>0</v>
      </c>
      <c r="DG42" s="250">
        <f>BQ42</f>
        <v>0</v>
      </c>
      <c r="DH42" s="250">
        <v>0</v>
      </c>
      <c r="DI42" s="250">
        <f>SUM(DJ42:DM42)</f>
        <v>0</v>
      </c>
      <c r="DJ42" s="250">
        <v>0</v>
      </c>
      <c r="DK42" s="250">
        <v>0</v>
      </c>
      <c r="DL42" s="250">
        <v>0</v>
      </c>
      <c r="DM42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300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301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302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303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304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305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306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307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308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309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310</v>
      </c>
      <c r="DV3" s="252"/>
      <c r="DW3" s="252"/>
      <c r="DX3" s="252"/>
      <c r="DY3" s="261"/>
      <c r="DZ3" s="263" t="s">
        <v>311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312</v>
      </c>
      <c r="G4" s="257"/>
      <c r="H4" s="257"/>
      <c r="I4" s="257"/>
      <c r="J4" s="257"/>
      <c r="K4" s="257"/>
      <c r="L4" s="257"/>
      <c r="M4" s="263" t="s">
        <v>313</v>
      </c>
      <c r="N4" s="257"/>
      <c r="O4" s="257"/>
      <c r="P4" s="257"/>
      <c r="Q4" s="257"/>
      <c r="R4" s="257"/>
      <c r="S4" s="257"/>
      <c r="T4" s="262"/>
      <c r="U4" s="263" t="s">
        <v>312</v>
      </c>
      <c r="V4" s="257"/>
      <c r="W4" s="257"/>
      <c r="X4" s="257"/>
      <c r="Y4" s="257"/>
      <c r="Z4" s="257"/>
      <c r="AA4" s="257"/>
      <c r="AB4" s="263" t="s">
        <v>313</v>
      </c>
      <c r="AC4" s="257"/>
      <c r="AD4" s="257"/>
      <c r="AE4" s="257"/>
      <c r="AF4" s="257"/>
      <c r="AG4" s="257"/>
      <c r="AH4" s="257"/>
      <c r="AI4" s="262"/>
      <c r="AJ4" s="263" t="s">
        <v>312</v>
      </c>
      <c r="AK4" s="257"/>
      <c r="AL4" s="257"/>
      <c r="AM4" s="257"/>
      <c r="AN4" s="257"/>
      <c r="AO4" s="257"/>
      <c r="AP4" s="257"/>
      <c r="AQ4" s="263" t="s">
        <v>313</v>
      </c>
      <c r="AR4" s="257"/>
      <c r="AS4" s="257"/>
      <c r="AT4" s="257"/>
      <c r="AU4" s="257"/>
      <c r="AV4" s="257"/>
      <c r="AW4" s="257"/>
      <c r="AX4" s="262"/>
      <c r="AY4" s="263" t="s">
        <v>312</v>
      </c>
      <c r="AZ4" s="257"/>
      <c r="BA4" s="257"/>
      <c r="BB4" s="257"/>
      <c r="BC4" s="257"/>
      <c r="BD4" s="257"/>
      <c r="BE4" s="257"/>
      <c r="BF4" s="263" t="s">
        <v>313</v>
      </c>
      <c r="BG4" s="257"/>
      <c r="BH4" s="257"/>
      <c r="BI4" s="257"/>
      <c r="BJ4" s="257"/>
      <c r="BK4" s="257"/>
      <c r="BL4" s="257"/>
      <c r="BM4" s="262"/>
      <c r="BN4" s="263" t="s">
        <v>312</v>
      </c>
      <c r="BO4" s="257"/>
      <c r="BP4" s="257"/>
      <c r="BQ4" s="257"/>
      <c r="BR4" s="257"/>
      <c r="BS4" s="257"/>
      <c r="BT4" s="257"/>
      <c r="BU4" s="263" t="s">
        <v>313</v>
      </c>
      <c r="BV4" s="257"/>
      <c r="BW4" s="257"/>
      <c r="BX4" s="257"/>
      <c r="BY4" s="257"/>
      <c r="BZ4" s="257"/>
      <c r="CA4" s="257"/>
      <c r="CB4" s="262"/>
      <c r="CC4" s="263" t="s">
        <v>312</v>
      </c>
      <c r="CD4" s="257"/>
      <c r="CE4" s="257"/>
      <c r="CF4" s="257"/>
      <c r="CG4" s="257"/>
      <c r="CH4" s="257"/>
      <c r="CI4" s="257"/>
      <c r="CJ4" s="263" t="s">
        <v>313</v>
      </c>
      <c r="CK4" s="257"/>
      <c r="CL4" s="257"/>
      <c r="CM4" s="257"/>
      <c r="CN4" s="257"/>
      <c r="CO4" s="257"/>
      <c r="CP4" s="257"/>
      <c r="CQ4" s="262"/>
      <c r="CR4" s="263" t="s">
        <v>312</v>
      </c>
      <c r="CS4" s="257"/>
      <c r="CT4" s="257"/>
      <c r="CU4" s="257"/>
      <c r="CV4" s="257"/>
      <c r="CW4" s="257"/>
      <c r="CX4" s="257"/>
      <c r="CY4" s="263" t="s">
        <v>313</v>
      </c>
      <c r="CZ4" s="257"/>
      <c r="DA4" s="257"/>
      <c r="DB4" s="257"/>
      <c r="DC4" s="257"/>
      <c r="DD4" s="257"/>
      <c r="DE4" s="257"/>
      <c r="DF4" s="262"/>
      <c r="DG4" s="263" t="s">
        <v>312</v>
      </c>
      <c r="DH4" s="257"/>
      <c r="DI4" s="257"/>
      <c r="DJ4" s="257"/>
      <c r="DK4" s="257"/>
      <c r="DL4" s="257"/>
      <c r="DM4" s="257"/>
      <c r="DN4" s="263" t="s">
        <v>313</v>
      </c>
      <c r="DO4" s="257"/>
      <c r="DP4" s="257"/>
      <c r="DQ4" s="257"/>
      <c r="DR4" s="257"/>
      <c r="DS4" s="257"/>
      <c r="DT4" s="257"/>
      <c r="DU4" s="262"/>
      <c r="DV4" s="266" t="s">
        <v>314</v>
      </c>
      <c r="DW4" s="261"/>
      <c r="DX4" s="262" t="s">
        <v>316</v>
      </c>
      <c r="DY4" s="261"/>
      <c r="DZ4" s="262"/>
      <c r="EA4" s="263" t="s">
        <v>317</v>
      </c>
      <c r="EB4" s="257"/>
      <c r="EC4" s="257"/>
      <c r="ED4" s="257"/>
      <c r="EE4" s="257"/>
      <c r="EF4" s="257"/>
      <c r="EG4" s="257"/>
      <c r="EH4" s="263" t="s">
        <v>318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289</v>
      </c>
      <c r="H5" s="292" t="s">
        <v>291</v>
      </c>
      <c r="I5" s="292" t="s">
        <v>293</v>
      </c>
      <c r="J5" s="292" t="s">
        <v>295</v>
      </c>
      <c r="K5" s="292" t="s">
        <v>320</v>
      </c>
      <c r="L5" s="292" t="s">
        <v>298</v>
      </c>
      <c r="M5" s="293" t="s">
        <v>158</v>
      </c>
      <c r="N5" s="292" t="s">
        <v>289</v>
      </c>
      <c r="O5" s="292" t="s">
        <v>291</v>
      </c>
      <c r="P5" s="292" t="s">
        <v>293</v>
      </c>
      <c r="Q5" s="292" t="s">
        <v>295</v>
      </c>
      <c r="R5" s="292" t="s">
        <v>320</v>
      </c>
      <c r="S5" s="292" t="s">
        <v>298</v>
      </c>
      <c r="T5" s="293" t="s">
        <v>158</v>
      </c>
      <c r="U5" s="293" t="s">
        <v>158</v>
      </c>
      <c r="V5" s="292" t="s">
        <v>289</v>
      </c>
      <c r="W5" s="292" t="s">
        <v>291</v>
      </c>
      <c r="X5" s="292" t="s">
        <v>293</v>
      </c>
      <c r="Y5" s="292" t="s">
        <v>295</v>
      </c>
      <c r="Z5" s="292" t="s">
        <v>320</v>
      </c>
      <c r="AA5" s="292" t="s">
        <v>298</v>
      </c>
      <c r="AB5" s="293" t="s">
        <v>158</v>
      </c>
      <c r="AC5" s="292" t="s">
        <v>289</v>
      </c>
      <c r="AD5" s="292" t="s">
        <v>291</v>
      </c>
      <c r="AE5" s="292" t="s">
        <v>293</v>
      </c>
      <c r="AF5" s="292" t="s">
        <v>295</v>
      </c>
      <c r="AG5" s="292" t="s">
        <v>320</v>
      </c>
      <c r="AH5" s="292" t="s">
        <v>298</v>
      </c>
      <c r="AI5" s="293" t="s">
        <v>158</v>
      </c>
      <c r="AJ5" s="293" t="s">
        <v>158</v>
      </c>
      <c r="AK5" s="292" t="s">
        <v>289</v>
      </c>
      <c r="AL5" s="292" t="s">
        <v>291</v>
      </c>
      <c r="AM5" s="292" t="s">
        <v>293</v>
      </c>
      <c r="AN5" s="292" t="s">
        <v>295</v>
      </c>
      <c r="AO5" s="292" t="s">
        <v>320</v>
      </c>
      <c r="AP5" s="292" t="s">
        <v>298</v>
      </c>
      <c r="AQ5" s="293" t="s">
        <v>158</v>
      </c>
      <c r="AR5" s="292" t="s">
        <v>289</v>
      </c>
      <c r="AS5" s="292" t="s">
        <v>291</v>
      </c>
      <c r="AT5" s="292" t="s">
        <v>293</v>
      </c>
      <c r="AU5" s="292" t="s">
        <v>295</v>
      </c>
      <c r="AV5" s="292" t="s">
        <v>320</v>
      </c>
      <c r="AW5" s="292" t="s">
        <v>298</v>
      </c>
      <c r="AX5" s="293" t="s">
        <v>158</v>
      </c>
      <c r="AY5" s="293" t="s">
        <v>158</v>
      </c>
      <c r="AZ5" s="292" t="s">
        <v>289</v>
      </c>
      <c r="BA5" s="292" t="s">
        <v>291</v>
      </c>
      <c r="BB5" s="292" t="s">
        <v>293</v>
      </c>
      <c r="BC5" s="292" t="s">
        <v>295</v>
      </c>
      <c r="BD5" s="292" t="s">
        <v>320</v>
      </c>
      <c r="BE5" s="292" t="s">
        <v>298</v>
      </c>
      <c r="BF5" s="293" t="s">
        <v>158</v>
      </c>
      <c r="BG5" s="292" t="s">
        <v>289</v>
      </c>
      <c r="BH5" s="292" t="s">
        <v>291</v>
      </c>
      <c r="BI5" s="292" t="s">
        <v>293</v>
      </c>
      <c r="BJ5" s="292" t="s">
        <v>295</v>
      </c>
      <c r="BK5" s="292" t="s">
        <v>320</v>
      </c>
      <c r="BL5" s="292" t="s">
        <v>298</v>
      </c>
      <c r="BM5" s="293" t="s">
        <v>158</v>
      </c>
      <c r="BN5" s="293" t="s">
        <v>158</v>
      </c>
      <c r="BO5" s="292" t="s">
        <v>289</v>
      </c>
      <c r="BP5" s="292" t="s">
        <v>291</v>
      </c>
      <c r="BQ5" s="292" t="s">
        <v>293</v>
      </c>
      <c r="BR5" s="292" t="s">
        <v>295</v>
      </c>
      <c r="BS5" s="292" t="s">
        <v>320</v>
      </c>
      <c r="BT5" s="292" t="s">
        <v>298</v>
      </c>
      <c r="BU5" s="293" t="s">
        <v>158</v>
      </c>
      <c r="BV5" s="292" t="s">
        <v>289</v>
      </c>
      <c r="BW5" s="292" t="s">
        <v>291</v>
      </c>
      <c r="BX5" s="292" t="s">
        <v>293</v>
      </c>
      <c r="BY5" s="292" t="s">
        <v>295</v>
      </c>
      <c r="BZ5" s="292" t="s">
        <v>320</v>
      </c>
      <c r="CA5" s="292" t="s">
        <v>298</v>
      </c>
      <c r="CB5" s="293" t="s">
        <v>158</v>
      </c>
      <c r="CC5" s="293" t="s">
        <v>158</v>
      </c>
      <c r="CD5" s="292" t="s">
        <v>289</v>
      </c>
      <c r="CE5" s="292" t="s">
        <v>291</v>
      </c>
      <c r="CF5" s="292" t="s">
        <v>293</v>
      </c>
      <c r="CG5" s="292" t="s">
        <v>295</v>
      </c>
      <c r="CH5" s="292" t="s">
        <v>320</v>
      </c>
      <c r="CI5" s="292" t="s">
        <v>298</v>
      </c>
      <c r="CJ5" s="293" t="s">
        <v>158</v>
      </c>
      <c r="CK5" s="292" t="s">
        <v>289</v>
      </c>
      <c r="CL5" s="292" t="s">
        <v>291</v>
      </c>
      <c r="CM5" s="292" t="s">
        <v>293</v>
      </c>
      <c r="CN5" s="292" t="s">
        <v>295</v>
      </c>
      <c r="CO5" s="292" t="s">
        <v>320</v>
      </c>
      <c r="CP5" s="292" t="s">
        <v>298</v>
      </c>
      <c r="CQ5" s="293" t="s">
        <v>158</v>
      </c>
      <c r="CR5" s="293" t="s">
        <v>158</v>
      </c>
      <c r="CS5" s="292" t="s">
        <v>289</v>
      </c>
      <c r="CT5" s="292" t="s">
        <v>291</v>
      </c>
      <c r="CU5" s="292" t="s">
        <v>293</v>
      </c>
      <c r="CV5" s="292" t="s">
        <v>295</v>
      </c>
      <c r="CW5" s="292" t="s">
        <v>320</v>
      </c>
      <c r="CX5" s="292" t="s">
        <v>298</v>
      </c>
      <c r="CY5" s="293" t="s">
        <v>158</v>
      </c>
      <c r="CZ5" s="292" t="s">
        <v>289</v>
      </c>
      <c r="DA5" s="292" t="s">
        <v>291</v>
      </c>
      <c r="DB5" s="292" t="s">
        <v>293</v>
      </c>
      <c r="DC5" s="292" t="s">
        <v>295</v>
      </c>
      <c r="DD5" s="292" t="s">
        <v>320</v>
      </c>
      <c r="DE5" s="292" t="s">
        <v>298</v>
      </c>
      <c r="DF5" s="293" t="s">
        <v>158</v>
      </c>
      <c r="DG5" s="293" t="s">
        <v>158</v>
      </c>
      <c r="DH5" s="292" t="s">
        <v>289</v>
      </c>
      <c r="DI5" s="292" t="s">
        <v>291</v>
      </c>
      <c r="DJ5" s="292" t="s">
        <v>293</v>
      </c>
      <c r="DK5" s="292" t="s">
        <v>295</v>
      </c>
      <c r="DL5" s="292" t="s">
        <v>320</v>
      </c>
      <c r="DM5" s="292" t="s">
        <v>298</v>
      </c>
      <c r="DN5" s="293" t="s">
        <v>158</v>
      </c>
      <c r="DO5" s="292" t="s">
        <v>289</v>
      </c>
      <c r="DP5" s="292" t="s">
        <v>291</v>
      </c>
      <c r="DQ5" s="292" t="s">
        <v>293</v>
      </c>
      <c r="DR5" s="292" t="s">
        <v>295</v>
      </c>
      <c r="DS5" s="292" t="s">
        <v>320</v>
      </c>
      <c r="DT5" s="292" t="s">
        <v>298</v>
      </c>
      <c r="DU5" s="293" t="s">
        <v>158</v>
      </c>
      <c r="DV5" s="292" t="s">
        <v>295</v>
      </c>
      <c r="DW5" s="292" t="s">
        <v>320</v>
      </c>
      <c r="DX5" s="292" t="s">
        <v>295</v>
      </c>
      <c r="DY5" s="292" t="s">
        <v>320</v>
      </c>
      <c r="DZ5" s="293" t="s">
        <v>158</v>
      </c>
      <c r="EA5" s="293" t="s">
        <v>158</v>
      </c>
      <c r="EB5" s="292" t="s">
        <v>289</v>
      </c>
      <c r="EC5" s="292" t="s">
        <v>291</v>
      </c>
      <c r="ED5" s="292" t="s">
        <v>293</v>
      </c>
      <c r="EE5" s="292" t="s">
        <v>295</v>
      </c>
      <c r="EF5" s="292" t="s">
        <v>320</v>
      </c>
      <c r="EG5" s="292" t="s">
        <v>298</v>
      </c>
      <c r="EH5" s="293" t="s">
        <v>158</v>
      </c>
      <c r="EI5" s="292" t="s">
        <v>289</v>
      </c>
      <c r="EJ5" s="292" t="s">
        <v>291</v>
      </c>
      <c r="EK5" s="292" t="s">
        <v>293</v>
      </c>
      <c r="EL5" s="292" t="s">
        <v>295</v>
      </c>
      <c r="EM5" s="292" t="s">
        <v>320</v>
      </c>
      <c r="EN5" s="292" t="s">
        <v>298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SUM(D8:D42)</f>
        <v>1309925</v>
      </c>
      <c r="E7" s="276">
        <f>SUM(E8:E42)</f>
        <v>1052181</v>
      </c>
      <c r="F7" s="276">
        <f>SUM(F8:F42)</f>
        <v>959273</v>
      </c>
      <c r="G7" s="276">
        <f>SUM(G8:G42)</f>
        <v>0</v>
      </c>
      <c r="H7" s="276">
        <f>SUM(H8:H42)</f>
        <v>957335</v>
      </c>
      <c r="I7" s="276">
        <f>SUM(I8:I42)</f>
        <v>0</v>
      </c>
      <c r="J7" s="276">
        <f>SUM(J8:J42)</f>
        <v>0</v>
      </c>
      <c r="K7" s="276">
        <f>SUM(K8:K42)</f>
        <v>10</v>
      </c>
      <c r="L7" s="276">
        <f>SUM(L8:L42)</f>
        <v>1928</v>
      </c>
      <c r="M7" s="276">
        <f>SUM(M8:M42)</f>
        <v>92908</v>
      </c>
      <c r="N7" s="276">
        <f>SUM(N8:N42)</f>
        <v>0</v>
      </c>
      <c r="O7" s="276">
        <f>SUM(O8:O42)</f>
        <v>90304</v>
      </c>
      <c r="P7" s="276">
        <f>SUM(P8:P42)</f>
        <v>0</v>
      </c>
      <c r="Q7" s="276">
        <f>SUM(Q8:Q42)</f>
        <v>24</v>
      </c>
      <c r="R7" s="276">
        <f>SUM(R8:R42)</f>
        <v>0</v>
      </c>
      <c r="S7" s="276">
        <f>SUM(S8:S42)</f>
        <v>2580</v>
      </c>
      <c r="T7" s="276">
        <f>SUM(T8:T42)</f>
        <v>58167</v>
      </c>
      <c r="U7" s="276">
        <f>SUM(U8:U42)</f>
        <v>31600</v>
      </c>
      <c r="V7" s="276">
        <f>SUM(V8:V42)</f>
        <v>0</v>
      </c>
      <c r="W7" s="276">
        <f>SUM(W8:W42)</f>
        <v>562</v>
      </c>
      <c r="X7" s="276">
        <f>SUM(X8:X42)</f>
        <v>19835</v>
      </c>
      <c r="Y7" s="276">
        <f>SUM(Y8:Y42)</f>
        <v>3850</v>
      </c>
      <c r="Z7" s="276">
        <f>SUM(Z8:Z42)</f>
        <v>9</v>
      </c>
      <c r="AA7" s="276">
        <f>SUM(AA8:AA42)</f>
        <v>7344</v>
      </c>
      <c r="AB7" s="276">
        <f>SUM(AB8:AB42)</f>
        <v>26567</v>
      </c>
      <c r="AC7" s="276">
        <f>SUM(AC8:AC42)</f>
        <v>0</v>
      </c>
      <c r="AD7" s="276">
        <f>SUM(AD8:AD42)</f>
        <v>0</v>
      </c>
      <c r="AE7" s="276">
        <f>SUM(AE8:AE42)</f>
        <v>10646</v>
      </c>
      <c r="AF7" s="276">
        <f>SUM(AF8:AF42)</f>
        <v>1063</v>
      </c>
      <c r="AG7" s="276">
        <f>SUM(AG8:AG42)</f>
        <v>0</v>
      </c>
      <c r="AH7" s="276">
        <f>SUM(AH8:AH42)</f>
        <v>14858</v>
      </c>
      <c r="AI7" s="276">
        <f>SUM(AI8:AI42)</f>
        <v>285</v>
      </c>
      <c r="AJ7" s="276">
        <f>SUM(AJ8:AJ42)</f>
        <v>22</v>
      </c>
      <c r="AK7" s="276">
        <f>SUM(AK8:AK42)</f>
        <v>0</v>
      </c>
      <c r="AL7" s="276">
        <f>SUM(AL8:AL42)</f>
        <v>0</v>
      </c>
      <c r="AM7" s="276">
        <f>SUM(AM8:AM42)</f>
        <v>0</v>
      </c>
      <c r="AN7" s="276">
        <f>SUM(AN8:AN42)</f>
        <v>22</v>
      </c>
      <c r="AO7" s="276">
        <f>SUM(AO8:AO42)</f>
        <v>0</v>
      </c>
      <c r="AP7" s="276">
        <f>SUM(AP8:AP42)</f>
        <v>0</v>
      </c>
      <c r="AQ7" s="276">
        <f>SUM(AQ8:AQ42)</f>
        <v>263</v>
      </c>
      <c r="AR7" s="276">
        <f>SUM(AR8:AR42)</f>
        <v>0</v>
      </c>
      <c r="AS7" s="276">
        <f>SUM(AS8:AS42)</f>
        <v>0</v>
      </c>
      <c r="AT7" s="276">
        <f>SUM(AT8:AT42)</f>
        <v>0</v>
      </c>
      <c r="AU7" s="276">
        <f>SUM(AU8:AU42)</f>
        <v>263</v>
      </c>
      <c r="AV7" s="276">
        <f>SUM(AV8:AV42)</f>
        <v>0</v>
      </c>
      <c r="AW7" s="276">
        <f>SUM(AW8:AW42)</f>
        <v>0</v>
      </c>
      <c r="AX7" s="276">
        <f>SUM(AX8:AX42)</f>
        <v>0</v>
      </c>
      <c r="AY7" s="276">
        <f>SUM(AY8:AY42)</f>
        <v>0</v>
      </c>
      <c r="AZ7" s="276">
        <f>SUM(AZ8:AZ42)</f>
        <v>0</v>
      </c>
      <c r="BA7" s="276">
        <f>SUM(BA8:BA42)</f>
        <v>0</v>
      </c>
      <c r="BB7" s="276">
        <f>SUM(BB8:BB42)</f>
        <v>0</v>
      </c>
      <c r="BC7" s="276">
        <f>SUM(BC8:BC42)</f>
        <v>0</v>
      </c>
      <c r="BD7" s="276">
        <f>SUM(BD8:BD42)</f>
        <v>0</v>
      </c>
      <c r="BE7" s="276">
        <f>SUM(BE8:BE42)</f>
        <v>0</v>
      </c>
      <c r="BF7" s="276">
        <f>SUM(BF8:BF42)</f>
        <v>0</v>
      </c>
      <c r="BG7" s="276">
        <f>SUM(BG8:BG42)</f>
        <v>0</v>
      </c>
      <c r="BH7" s="276">
        <f>SUM(BH8:BH42)</f>
        <v>0</v>
      </c>
      <c r="BI7" s="276">
        <f>SUM(BI8:BI42)</f>
        <v>0</v>
      </c>
      <c r="BJ7" s="276">
        <f>SUM(BJ8:BJ42)</f>
        <v>0</v>
      </c>
      <c r="BK7" s="276">
        <f>SUM(BK8:BK42)</f>
        <v>0</v>
      </c>
      <c r="BL7" s="276">
        <f>SUM(BL8:BL42)</f>
        <v>0</v>
      </c>
      <c r="BM7" s="276">
        <f>SUM(BM8:BM42)</f>
        <v>0</v>
      </c>
      <c r="BN7" s="276">
        <f>SUM(BN8:BN42)</f>
        <v>0</v>
      </c>
      <c r="BO7" s="276">
        <f>SUM(BO8:BO42)</f>
        <v>0</v>
      </c>
      <c r="BP7" s="276">
        <f>SUM(BP8:BP42)</f>
        <v>0</v>
      </c>
      <c r="BQ7" s="276">
        <f>SUM(BQ8:BQ42)</f>
        <v>0</v>
      </c>
      <c r="BR7" s="276">
        <f>SUM(BR8:BR42)</f>
        <v>0</v>
      </c>
      <c r="BS7" s="276">
        <f>SUM(BS8:BS42)</f>
        <v>0</v>
      </c>
      <c r="BT7" s="276">
        <f>SUM(BT8:BT42)</f>
        <v>0</v>
      </c>
      <c r="BU7" s="276">
        <f>SUM(BU8:BU42)</f>
        <v>0</v>
      </c>
      <c r="BV7" s="276">
        <f>SUM(BV8:BV42)</f>
        <v>0</v>
      </c>
      <c r="BW7" s="276">
        <f>SUM(BW8:BW42)</f>
        <v>0</v>
      </c>
      <c r="BX7" s="276">
        <f>SUM(BX8:BX42)</f>
        <v>0</v>
      </c>
      <c r="BY7" s="276">
        <f>SUM(BY8:BY42)</f>
        <v>0</v>
      </c>
      <c r="BZ7" s="276">
        <f>SUM(BZ8:BZ42)</f>
        <v>0</v>
      </c>
      <c r="CA7" s="276">
        <f>SUM(CA8:CA42)</f>
        <v>0</v>
      </c>
      <c r="CB7" s="276">
        <f>SUM(CB8:CB42)</f>
        <v>29511</v>
      </c>
      <c r="CC7" s="276">
        <f>SUM(CC8:CC42)</f>
        <v>28116</v>
      </c>
      <c r="CD7" s="276">
        <f>SUM(CD8:CD42)</f>
        <v>0</v>
      </c>
      <c r="CE7" s="276">
        <f>SUM(CE8:CE42)</f>
        <v>28116</v>
      </c>
      <c r="CF7" s="276">
        <f>SUM(CF8:CF42)</f>
        <v>0</v>
      </c>
      <c r="CG7" s="276">
        <f>SUM(CG8:CG42)</f>
        <v>0</v>
      </c>
      <c r="CH7" s="276">
        <f>SUM(CH8:CH42)</f>
        <v>0</v>
      </c>
      <c r="CI7" s="276">
        <f>SUM(CI8:CI42)</f>
        <v>0</v>
      </c>
      <c r="CJ7" s="276">
        <f>SUM(CJ8:CJ42)</f>
        <v>1395</v>
      </c>
      <c r="CK7" s="276">
        <f>SUM(CK8:CK42)</f>
        <v>0</v>
      </c>
      <c r="CL7" s="276">
        <f>SUM(CL8:CL42)</f>
        <v>1395</v>
      </c>
      <c r="CM7" s="276">
        <f>SUM(CM8:CM42)</f>
        <v>0</v>
      </c>
      <c r="CN7" s="276">
        <f>SUM(CN8:CN42)</f>
        <v>0</v>
      </c>
      <c r="CO7" s="276">
        <f>SUM(CO8:CO42)</f>
        <v>0</v>
      </c>
      <c r="CP7" s="276">
        <f>SUM(CP8:CP42)</f>
        <v>0</v>
      </c>
      <c r="CQ7" s="276">
        <f>SUM(CQ8:CQ42)</f>
        <v>66990</v>
      </c>
      <c r="CR7" s="276">
        <f>SUM(CR8:CR42)</f>
        <v>57933</v>
      </c>
      <c r="CS7" s="276">
        <f>SUM(CS8:CS42)</f>
        <v>0</v>
      </c>
      <c r="CT7" s="276">
        <f>SUM(CT8:CT42)</f>
        <v>102</v>
      </c>
      <c r="CU7" s="276">
        <f>SUM(CU8:CU42)</f>
        <v>1533</v>
      </c>
      <c r="CV7" s="276">
        <f>SUM(CV8:CV42)</f>
        <v>56205</v>
      </c>
      <c r="CW7" s="276">
        <f>SUM(CW8:CW42)</f>
        <v>15</v>
      </c>
      <c r="CX7" s="276">
        <f>SUM(CX8:CX42)</f>
        <v>78</v>
      </c>
      <c r="CY7" s="276">
        <f>SUM(CY8:CY42)</f>
        <v>9057</v>
      </c>
      <c r="CZ7" s="276">
        <f>SUM(CZ8:CZ42)</f>
        <v>0</v>
      </c>
      <c r="DA7" s="276">
        <f>SUM(DA8:DA42)</f>
        <v>1234</v>
      </c>
      <c r="DB7" s="276">
        <f>SUM(DB8:DB42)</f>
        <v>153</v>
      </c>
      <c r="DC7" s="276">
        <f>SUM(DC8:DC42)</f>
        <v>7151</v>
      </c>
      <c r="DD7" s="276">
        <f>SUM(DD8:DD42)</f>
        <v>7</v>
      </c>
      <c r="DE7" s="276">
        <f>SUM(DE8:DE42)</f>
        <v>512</v>
      </c>
      <c r="DF7" s="276">
        <f>SUM(DF8:DF42)</f>
        <v>2660</v>
      </c>
      <c r="DG7" s="276">
        <f>SUM(DG8:DG42)</f>
        <v>2594</v>
      </c>
      <c r="DH7" s="276">
        <f>SUM(DH8:DH42)</f>
        <v>0</v>
      </c>
      <c r="DI7" s="276">
        <f>SUM(DI8:DI42)</f>
        <v>0</v>
      </c>
      <c r="DJ7" s="276">
        <f>SUM(DJ8:DJ42)</f>
        <v>2594</v>
      </c>
      <c r="DK7" s="276">
        <f>SUM(DK8:DK42)</f>
        <v>0</v>
      </c>
      <c r="DL7" s="276">
        <f>SUM(DL8:DL42)</f>
        <v>0</v>
      </c>
      <c r="DM7" s="276">
        <f>SUM(DM8:DM42)</f>
        <v>0</v>
      </c>
      <c r="DN7" s="276">
        <f>SUM(DN8:DN42)</f>
        <v>66</v>
      </c>
      <c r="DO7" s="276">
        <f>SUM(DO8:DO42)</f>
        <v>0</v>
      </c>
      <c r="DP7" s="276">
        <f>SUM(DP8:DP42)</f>
        <v>0</v>
      </c>
      <c r="DQ7" s="276">
        <f>SUM(DQ8:DQ42)</f>
        <v>66</v>
      </c>
      <c r="DR7" s="276">
        <f>SUM(DR8:DR42)</f>
        <v>0</v>
      </c>
      <c r="DS7" s="276">
        <f>SUM(DS8:DS42)</f>
        <v>0</v>
      </c>
      <c r="DT7" s="276">
        <f>SUM(DT8:DT42)</f>
        <v>0</v>
      </c>
      <c r="DU7" s="276">
        <f>SUM(DU8:DU42)</f>
        <v>82965</v>
      </c>
      <c r="DV7" s="276">
        <f>SUM(DV8:DV42)</f>
        <v>78366</v>
      </c>
      <c r="DW7" s="276">
        <f>SUM(DW8:DW42)</f>
        <v>56</v>
      </c>
      <c r="DX7" s="276">
        <f>SUM(DX8:DX42)</f>
        <v>3990</v>
      </c>
      <c r="DY7" s="276">
        <f>SUM(DY8:DY42)</f>
        <v>553</v>
      </c>
      <c r="DZ7" s="276">
        <f>SUM(DZ8:DZ42)</f>
        <v>17166</v>
      </c>
      <c r="EA7" s="276">
        <f>SUM(EA8:EA42)</f>
        <v>4564</v>
      </c>
      <c r="EB7" s="276">
        <f>SUM(EB8:EB42)</f>
        <v>0</v>
      </c>
      <c r="EC7" s="276">
        <f>SUM(EC8:EC42)</f>
        <v>0</v>
      </c>
      <c r="ED7" s="276">
        <f>SUM(ED8:ED42)</f>
        <v>3724</v>
      </c>
      <c r="EE7" s="276">
        <f>SUM(EE8:EE42)</f>
        <v>0</v>
      </c>
      <c r="EF7" s="276">
        <f>SUM(EF8:EF42)</f>
        <v>672</v>
      </c>
      <c r="EG7" s="276">
        <f>SUM(EG8:EG42)</f>
        <v>168</v>
      </c>
      <c r="EH7" s="276">
        <f>SUM(EH8:EH42)</f>
        <v>12602</v>
      </c>
      <c r="EI7" s="276">
        <f>SUM(EI8:EI42)</f>
        <v>0</v>
      </c>
      <c r="EJ7" s="276">
        <f>SUM(EJ8:EJ42)</f>
        <v>226</v>
      </c>
      <c r="EK7" s="276">
        <f>SUM(EK8:EK42)</f>
        <v>9730</v>
      </c>
      <c r="EL7" s="276">
        <f>SUM(EL8:EL42)</f>
        <v>0</v>
      </c>
      <c r="EM7" s="276">
        <f>SUM(EM8:EM42)</f>
        <v>2480</v>
      </c>
      <c r="EN7" s="276">
        <f>SUM(EN8:EN42)</f>
        <v>166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274660</v>
      </c>
      <c r="E8" s="249">
        <f>SUM(F8,M8)</f>
        <v>235273</v>
      </c>
      <c r="F8" s="249">
        <f>SUM(G8:L8)</f>
        <v>210434</v>
      </c>
      <c r="G8" s="249">
        <v>0</v>
      </c>
      <c r="H8" s="249">
        <v>210434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24839</v>
      </c>
      <c r="N8" s="249">
        <v>0</v>
      </c>
      <c r="O8" s="249">
        <v>24839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22184</v>
      </c>
      <c r="U8" s="249">
        <f>SUM(V8:AA8)</f>
        <v>5799</v>
      </c>
      <c r="V8" s="249">
        <v>0</v>
      </c>
      <c r="W8" s="249">
        <v>0</v>
      </c>
      <c r="X8" s="249">
        <v>2833</v>
      </c>
      <c r="Y8" s="249">
        <v>0</v>
      </c>
      <c r="Z8" s="249">
        <v>0</v>
      </c>
      <c r="AA8" s="249">
        <v>2966</v>
      </c>
      <c r="AB8" s="249">
        <f>SUM(AC8:AH8)</f>
        <v>16385</v>
      </c>
      <c r="AC8" s="249">
        <v>0</v>
      </c>
      <c r="AD8" s="249">
        <v>0</v>
      </c>
      <c r="AE8" s="249">
        <v>8193</v>
      </c>
      <c r="AF8" s="249">
        <v>0</v>
      </c>
      <c r="AG8" s="249">
        <v>0</v>
      </c>
      <c r="AH8" s="249">
        <v>8192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792</v>
      </c>
      <c r="CR8" s="249">
        <f>SUM(CS8:CX8)</f>
        <v>792</v>
      </c>
      <c r="CS8" s="249">
        <v>0</v>
      </c>
      <c r="CT8" s="249">
        <v>0</v>
      </c>
      <c r="CU8" s="249">
        <v>133</v>
      </c>
      <c r="CV8" s="249">
        <v>659</v>
      </c>
      <c r="CW8" s="249">
        <v>0</v>
      </c>
      <c r="CX8" s="249">
        <v>0</v>
      </c>
      <c r="CY8" s="249">
        <f>SUM(CZ8:DE8)</f>
        <v>0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12891</v>
      </c>
      <c r="DV8" s="249">
        <v>12683</v>
      </c>
      <c r="DW8" s="249">
        <v>0</v>
      </c>
      <c r="DX8" s="249">
        <v>208</v>
      </c>
      <c r="DY8" s="249">
        <v>0</v>
      </c>
      <c r="DZ8" s="249">
        <f>SUM(EA8,EH8)</f>
        <v>3520</v>
      </c>
      <c r="EA8" s="249">
        <f>SUM(EB8:EG8)</f>
        <v>0</v>
      </c>
      <c r="EB8" s="249">
        <v>0</v>
      </c>
      <c r="EC8" s="249">
        <v>0</v>
      </c>
      <c r="ED8" s="249">
        <v>0</v>
      </c>
      <c r="EE8" s="249">
        <v>0</v>
      </c>
      <c r="EF8" s="249">
        <v>0</v>
      </c>
      <c r="EG8" s="249">
        <v>0</v>
      </c>
      <c r="EH8" s="249">
        <f>SUM(EI8:EN8)</f>
        <v>3520</v>
      </c>
      <c r="EI8" s="249">
        <v>0</v>
      </c>
      <c r="EJ8" s="249">
        <v>0</v>
      </c>
      <c r="EK8" s="249">
        <v>3520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273798</v>
      </c>
      <c r="E9" s="249">
        <f>SUM(F9,M9)</f>
        <v>230515</v>
      </c>
      <c r="F9" s="249">
        <f>SUM(G9:L9)</f>
        <v>226639</v>
      </c>
      <c r="G9" s="249">
        <v>0</v>
      </c>
      <c r="H9" s="249">
        <v>226336</v>
      </c>
      <c r="I9" s="249">
        <v>0</v>
      </c>
      <c r="J9" s="249">
        <v>0</v>
      </c>
      <c r="K9" s="249">
        <v>0</v>
      </c>
      <c r="L9" s="249">
        <v>303</v>
      </c>
      <c r="M9" s="249">
        <f>SUM(N9:S9)</f>
        <v>3876</v>
      </c>
      <c r="N9" s="249">
        <v>0</v>
      </c>
      <c r="O9" s="249">
        <v>3577</v>
      </c>
      <c r="P9" s="249">
        <v>0</v>
      </c>
      <c r="Q9" s="249">
        <v>0</v>
      </c>
      <c r="R9" s="249">
        <v>0</v>
      </c>
      <c r="S9" s="249">
        <v>299</v>
      </c>
      <c r="T9" s="249">
        <f>SUM(U9,AB9)</f>
        <v>14662</v>
      </c>
      <c r="U9" s="249">
        <f>SUM(V9:AA9)</f>
        <v>12528</v>
      </c>
      <c r="V9" s="249">
        <v>0</v>
      </c>
      <c r="W9" s="249">
        <v>0</v>
      </c>
      <c r="X9" s="249">
        <v>10735</v>
      </c>
      <c r="Y9" s="249">
        <v>0</v>
      </c>
      <c r="Z9" s="249">
        <v>0</v>
      </c>
      <c r="AA9" s="249">
        <v>1793</v>
      </c>
      <c r="AB9" s="249">
        <f>SUM(AC9:AH9)</f>
        <v>2134</v>
      </c>
      <c r="AC9" s="249">
        <v>0</v>
      </c>
      <c r="AD9" s="249">
        <v>0</v>
      </c>
      <c r="AE9" s="249">
        <v>360</v>
      </c>
      <c r="AF9" s="249">
        <v>0</v>
      </c>
      <c r="AG9" s="249">
        <v>0</v>
      </c>
      <c r="AH9" s="249">
        <v>1774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16257</v>
      </c>
      <c r="CR9" s="249">
        <f>SUM(CS9:CX9)</f>
        <v>15603</v>
      </c>
      <c r="CS9" s="249">
        <v>0</v>
      </c>
      <c r="CT9" s="249">
        <v>0</v>
      </c>
      <c r="CU9" s="249">
        <v>0</v>
      </c>
      <c r="CV9" s="249">
        <v>15603</v>
      </c>
      <c r="CW9" s="249">
        <v>0</v>
      </c>
      <c r="CX9" s="249">
        <v>0</v>
      </c>
      <c r="CY9" s="249">
        <f>SUM(CZ9:DE9)</f>
        <v>654</v>
      </c>
      <c r="CZ9" s="249">
        <v>0</v>
      </c>
      <c r="DA9" s="249">
        <v>0</v>
      </c>
      <c r="DB9" s="249">
        <v>0</v>
      </c>
      <c r="DC9" s="249">
        <v>654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10433</v>
      </c>
      <c r="DV9" s="249">
        <v>10433</v>
      </c>
      <c r="DW9" s="249">
        <v>0</v>
      </c>
      <c r="DX9" s="249">
        <v>0</v>
      </c>
      <c r="DY9" s="249">
        <v>0</v>
      </c>
      <c r="DZ9" s="249">
        <f>SUM(EA9,EH9)</f>
        <v>1931</v>
      </c>
      <c r="EA9" s="249">
        <f>SUM(EB9:EG9)</f>
        <v>1369</v>
      </c>
      <c r="EB9" s="249">
        <v>0</v>
      </c>
      <c r="EC9" s="249">
        <v>0</v>
      </c>
      <c r="ED9" s="249">
        <v>544</v>
      </c>
      <c r="EE9" s="249">
        <v>0</v>
      </c>
      <c r="EF9" s="249">
        <v>657</v>
      </c>
      <c r="EG9" s="249">
        <v>168</v>
      </c>
      <c r="EH9" s="249">
        <f>SUM(EI9:EN9)</f>
        <v>562</v>
      </c>
      <c r="EI9" s="249">
        <v>0</v>
      </c>
      <c r="EJ9" s="249">
        <v>0</v>
      </c>
      <c r="EK9" s="249">
        <v>18</v>
      </c>
      <c r="EL9" s="249">
        <v>0</v>
      </c>
      <c r="EM9" s="249">
        <v>378</v>
      </c>
      <c r="EN9" s="249">
        <v>166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68354</v>
      </c>
      <c r="E10" s="249">
        <f>SUM(F10,M10)</f>
        <v>54405</v>
      </c>
      <c r="F10" s="249">
        <f>SUM(G10:L10)</f>
        <v>52242</v>
      </c>
      <c r="G10" s="249">
        <v>0</v>
      </c>
      <c r="H10" s="249">
        <v>52242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2163</v>
      </c>
      <c r="N10" s="249">
        <v>0</v>
      </c>
      <c r="O10" s="249">
        <v>2163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73</v>
      </c>
      <c r="U10" s="249">
        <f>SUM(V10:AA10)</f>
        <v>73</v>
      </c>
      <c r="V10" s="249">
        <v>0</v>
      </c>
      <c r="W10" s="249">
        <v>0</v>
      </c>
      <c r="X10" s="249">
        <v>0</v>
      </c>
      <c r="Y10" s="249">
        <v>73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4190</v>
      </c>
      <c r="CR10" s="249">
        <f>SUM(CS10:CX10)</f>
        <v>4175</v>
      </c>
      <c r="CS10" s="249">
        <v>0</v>
      </c>
      <c r="CT10" s="249">
        <v>0</v>
      </c>
      <c r="CU10" s="249">
        <v>0</v>
      </c>
      <c r="CV10" s="249">
        <v>4175</v>
      </c>
      <c r="CW10" s="249">
        <v>0</v>
      </c>
      <c r="CX10" s="249">
        <v>0</v>
      </c>
      <c r="CY10" s="249">
        <f>SUM(CZ10:DE10)</f>
        <v>15</v>
      </c>
      <c r="CZ10" s="249">
        <v>0</v>
      </c>
      <c r="DA10" s="249">
        <v>0</v>
      </c>
      <c r="DB10" s="249">
        <v>0</v>
      </c>
      <c r="DC10" s="249">
        <v>15</v>
      </c>
      <c r="DD10" s="249">
        <v>0</v>
      </c>
      <c r="DE10" s="249">
        <v>0</v>
      </c>
      <c r="DF10" s="249">
        <f>SUM(DG10,DN10)</f>
        <v>1286</v>
      </c>
      <c r="DG10" s="249">
        <f>SUM(DH10:DM10)</f>
        <v>1249</v>
      </c>
      <c r="DH10" s="249">
        <v>0</v>
      </c>
      <c r="DI10" s="249">
        <v>0</v>
      </c>
      <c r="DJ10" s="249">
        <v>1249</v>
      </c>
      <c r="DK10" s="249">
        <v>0</v>
      </c>
      <c r="DL10" s="249">
        <v>0</v>
      </c>
      <c r="DM10" s="249">
        <v>0</v>
      </c>
      <c r="DN10" s="249">
        <f>SUM(DO10:DT10)</f>
        <v>37</v>
      </c>
      <c r="DO10" s="249">
        <v>0</v>
      </c>
      <c r="DP10" s="249">
        <v>0</v>
      </c>
      <c r="DQ10" s="249">
        <v>37</v>
      </c>
      <c r="DR10" s="249">
        <v>0</v>
      </c>
      <c r="DS10" s="249">
        <v>0</v>
      </c>
      <c r="DT10" s="249">
        <v>0</v>
      </c>
      <c r="DU10" s="249">
        <f>SUM(DV10:DY10)</f>
        <v>8137</v>
      </c>
      <c r="DV10" s="249">
        <v>8069</v>
      </c>
      <c r="DW10" s="249">
        <v>0</v>
      </c>
      <c r="DX10" s="249">
        <v>68</v>
      </c>
      <c r="DY10" s="249">
        <v>0</v>
      </c>
      <c r="DZ10" s="249">
        <f>SUM(EA10,EH10)</f>
        <v>263</v>
      </c>
      <c r="EA10" s="249">
        <f>SUM(EB10:EG10)</f>
        <v>113</v>
      </c>
      <c r="EB10" s="249">
        <v>0</v>
      </c>
      <c r="EC10" s="249">
        <v>0</v>
      </c>
      <c r="ED10" s="249">
        <v>113</v>
      </c>
      <c r="EE10" s="249">
        <v>0</v>
      </c>
      <c r="EF10" s="249">
        <v>0</v>
      </c>
      <c r="EG10" s="249">
        <v>0</v>
      </c>
      <c r="EH10" s="249">
        <f>SUM(EI10:EN10)</f>
        <v>150</v>
      </c>
      <c r="EI10" s="249">
        <v>0</v>
      </c>
      <c r="EJ10" s="249">
        <v>0</v>
      </c>
      <c r="EK10" s="249">
        <v>150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26806</v>
      </c>
      <c r="E11" s="249">
        <f>SUM(F11,M11)</f>
        <v>22919</v>
      </c>
      <c r="F11" s="249">
        <f>SUM(G11:L11)</f>
        <v>19498</v>
      </c>
      <c r="G11" s="249">
        <v>0</v>
      </c>
      <c r="H11" s="249">
        <v>19498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3421</v>
      </c>
      <c r="N11" s="249">
        <v>0</v>
      </c>
      <c r="O11" s="249">
        <v>3421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411</v>
      </c>
      <c r="U11" s="249">
        <f>SUM(V11:AA11)</f>
        <v>147</v>
      </c>
      <c r="V11" s="249">
        <v>0</v>
      </c>
      <c r="W11" s="249">
        <v>0</v>
      </c>
      <c r="X11" s="249">
        <v>0</v>
      </c>
      <c r="Y11" s="249">
        <v>105</v>
      </c>
      <c r="Z11" s="249">
        <v>0</v>
      </c>
      <c r="AA11" s="249">
        <v>42</v>
      </c>
      <c r="AB11" s="249">
        <f>SUM(AC11:AH11)</f>
        <v>264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264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272</v>
      </c>
      <c r="CR11" s="249">
        <f>SUM(CS11:CX11)</f>
        <v>246</v>
      </c>
      <c r="CS11" s="249">
        <v>0</v>
      </c>
      <c r="CT11" s="249">
        <v>0</v>
      </c>
      <c r="CU11" s="249">
        <v>0</v>
      </c>
      <c r="CV11" s="249">
        <v>246</v>
      </c>
      <c r="CW11" s="249">
        <v>0</v>
      </c>
      <c r="CX11" s="249">
        <v>0</v>
      </c>
      <c r="CY11" s="249">
        <f>SUM(CZ11:DE11)</f>
        <v>26</v>
      </c>
      <c r="CZ11" s="249">
        <v>0</v>
      </c>
      <c r="DA11" s="249">
        <v>0</v>
      </c>
      <c r="DB11" s="249">
        <v>0</v>
      </c>
      <c r="DC11" s="249">
        <v>26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2892</v>
      </c>
      <c r="DV11" s="249">
        <v>2888</v>
      </c>
      <c r="DW11" s="249">
        <v>0</v>
      </c>
      <c r="DX11" s="249">
        <v>4</v>
      </c>
      <c r="DY11" s="249">
        <v>0</v>
      </c>
      <c r="DZ11" s="249">
        <f>SUM(EA11,EH11)</f>
        <v>312</v>
      </c>
      <c r="EA11" s="249">
        <f>SUM(EB11:EG11)</f>
        <v>312</v>
      </c>
      <c r="EB11" s="249">
        <v>0</v>
      </c>
      <c r="EC11" s="249">
        <v>0</v>
      </c>
      <c r="ED11" s="249">
        <v>312</v>
      </c>
      <c r="EE11" s="249">
        <v>0</v>
      </c>
      <c r="EF11" s="249">
        <v>0</v>
      </c>
      <c r="EG11" s="249">
        <v>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44050</v>
      </c>
      <c r="E12" s="250">
        <f>SUM(F12,M12)</f>
        <v>37862</v>
      </c>
      <c r="F12" s="250">
        <f>SUM(G12:L12)</f>
        <v>36762</v>
      </c>
      <c r="G12" s="250">
        <v>0</v>
      </c>
      <c r="H12" s="250">
        <v>36738</v>
      </c>
      <c r="I12" s="250">
        <v>0</v>
      </c>
      <c r="J12" s="250">
        <v>0</v>
      </c>
      <c r="K12" s="250">
        <v>10</v>
      </c>
      <c r="L12" s="250">
        <v>14</v>
      </c>
      <c r="M12" s="250">
        <f>SUM(N12:S12)</f>
        <v>1100</v>
      </c>
      <c r="N12" s="250">
        <v>0</v>
      </c>
      <c r="O12" s="250">
        <v>285</v>
      </c>
      <c r="P12" s="250">
        <v>0</v>
      </c>
      <c r="Q12" s="250">
        <v>24</v>
      </c>
      <c r="R12" s="250">
        <v>0</v>
      </c>
      <c r="S12" s="250">
        <v>791</v>
      </c>
      <c r="T12" s="250">
        <f>SUM(U12,AB12)</f>
        <v>2174</v>
      </c>
      <c r="U12" s="250">
        <f>SUM(V12:AA12)</f>
        <v>562</v>
      </c>
      <c r="V12" s="250">
        <v>0</v>
      </c>
      <c r="W12" s="250">
        <v>562</v>
      </c>
      <c r="X12" s="250">
        <v>0</v>
      </c>
      <c r="Y12" s="250">
        <v>0</v>
      </c>
      <c r="Z12" s="250">
        <v>0</v>
      </c>
      <c r="AA12" s="250">
        <v>0</v>
      </c>
      <c r="AB12" s="250">
        <f>SUM(AC12:AH12)</f>
        <v>1612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1612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0</v>
      </c>
      <c r="CR12" s="250">
        <f>SUM(CS12:CX12)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f>SUM(CZ12:DE12)</f>
        <v>0</v>
      </c>
      <c r="CZ12" s="250">
        <v>0</v>
      </c>
      <c r="DA12" s="250">
        <v>0</v>
      </c>
      <c r="DB12" s="250">
        <v>0</v>
      </c>
      <c r="DC12" s="250">
        <v>0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4014</v>
      </c>
      <c r="DV12" s="250">
        <v>3869</v>
      </c>
      <c r="DW12" s="250">
        <v>0</v>
      </c>
      <c r="DX12" s="250">
        <v>120</v>
      </c>
      <c r="DY12" s="250">
        <v>25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43989</v>
      </c>
      <c r="E13" s="250">
        <f>SUM(F13,M13)</f>
        <v>39017</v>
      </c>
      <c r="F13" s="250">
        <f>SUM(G13:L13)</f>
        <v>37252</v>
      </c>
      <c r="G13" s="250">
        <v>0</v>
      </c>
      <c r="H13" s="250">
        <v>37252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1765</v>
      </c>
      <c r="N13" s="250">
        <v>0</v>
      </c>
      <c r="O13" s="250">
        <v>1765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3129</v>
      </c>
      <c r="U13" s="250">
        <f>SUM(V13:AA13)</f>
        <v>2016</v>
      </c>
      <c r="V13" s="250">
        <v>0</v>
      </c>
      <c r="W13" s="250">
        <v>0</v>
      </c>
      <c r="X13" s="250">
        <v>1738</v>
      </c>
      <c r="Y13" s="250">
        <v>0</v>
      </c>
      <c r="Z13" s="250">
        <v>0</v>
      </c>
      <c r="AA13" s="250">
        <v>278</v>
      </c>
      <c r="AB13" s="250">
        <f>SUM(AC13:AH13)</f>
        <v>1113</v>
      </c>
      <c r="AC13" s="250">
        <v>0</v>
      </c>
      <c r="AD13" s="250">
        <v>0</v>
      </c>
      <c r="AE13" s="250">
        <v>1113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0</v>
      </c>
      <c r="CR13" s="250">
        <f>SUM(CS13:CX13)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1593</v>
      </c>
      <c r="DV13" s="250">
        <v>1593</v>
      </c>
      <c r="DW13" s="250">
        <v>0</v>
      </c>
      <c r="DX13" s="250">
        <v>0</v>
      </c>
      <c r="DY13" s="250">
        <v>0</v>
      </c>
      <c r="DZ13" s="250">
        <f>SUM(EA13,EH13)</f>
        <v>250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250</v>
      </c>
      <c r="EI13" s="250">
        <v>0</v>
      </c>
      <c r="EJ13" s="250">
        <v>0</v>
      </c>
      <c r="EK13" s="250">
        <v>0</v>
      </c>
      <c r="EL13" s="250">
        <v>0</v>
      </c>
      <c r="EM13" s="250">
        <v>250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36020</v>
      </c>
      <c r="E14" s="250">
        <f>SUM(F14,M14)</f>
        <v>32166</v>
      </c>
      <c r="F14" s="250">
        <f>SUM(G14:L14)</f>
        <v>28993</v>
      </c>
      <c r="G14" s="250">
        <v>0</v>
      </c>
      <c r="H14" s="250">
        <v>28165</v>
      </c>
      <c r="I14" s="250">
        <v>0</v>
      </c>
      <c r="J14" s="250">
        <v>0</v>
      </c>
      <c r="K14" s="250">
        <v>0</v>
      </c>
      <c r="L14" s="250">
        <v>828</v>
      </c>
      <c r="M14" s="250">
        <f>SUM(N14:S14)</f>
        <v>3173</v>
      </c>
      <c r="N14" s="250">
        <v>0</v>
      </c>
      <c r="O14" s="250">
        <v>2016</v>
      </c>
      <c r="P14" s="250">
        <v>0</v>
      </c>
      <c r="Q14" s="250">
        <v>0</v>
      </c>
      <c r="R14" s="250">
        <v>0</v>
      </c>
      <c r="S14" s="250">
        <v>1157</v>
      </c>
      <c r="T14" s="250">
        <f>SUM(U14,AB14)</f>
        <v>972</v>
      </c>
      <c r="U14" s="250">
        <f>SUM(V14:AA14)</f>
        <v>678</v>
      </c>
      <c r="V14" s="250">
        <v>0</v>
      </c>
      <c r="W14" s="250">
        <v>0</v>
      </c>
      <c r="X14" s="250">
        <v>0</v>
      </c>
      <c r="Y14" s="250">
        <v>649</v>
      </c>
      <c r="Z14" s="250">
        <v>0</v>
      </c>
      <c r="AA14" s="250">
        <v>29</v>
      </c>
      <c r="AB14" s="250">
        <f>SUM(AC14:AH14)</f>
        <v>294</v>
      </c>
      <c r="AC14" s="250">
        <v>0</v>
      </c>
      <c r="AD14" s="250">
        <v>0</v>
      </c>
      <c r="AE14" s="250"/>
      <c r="AF14" s="250">
        <v>221</v>
      </c>
      <c r="AG14" s="250">
        <v>0</v>
      </c>
      <c r="AH14" s="250">
        <v>73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0</v>
      </c>
      <c r="CR14" s="250">
        <f>SUM(CS14:CX14)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f>SUM(CZ14:DE14)</f>
        <v>0</v>
      </c>
      <c r="CZ14" s="250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2496</v>
      </c>
      <c r="DV14" s="250">
        <v>2454</v>
      </c>
      <c r="DW14" s="250">
        <v>0</v>
      </c>
      <c r="DX14" s="250">
        <v>42</v>
      </c>
      <c r="DY14" s="250">
        <v>0</v>
      </c>
      <c r="DZ14" s="250">
        <f>SUM(EA14,EH14)</f>
        <v>386</v>
      </c>
      <c r="EA14" s="250">
        <f>SUM(EB14:EG14)</f>
        <v>328</v>
      </c>
      <c r="EB14" s="250">
        <v>0</v>
      </c>
      <c r="EC14" s="250">
        <v>0</v>
      </c>
      <c r="ED14" s="250">
        <v>328</v>
      </c>
      <c r="EE14" s="250">
        <v>0</v>
      </c>
      <c r="EF14" s="250">
        <v>0</v>
      </c>
      <c r="EG14" s="250">
        <v>0</v>
      </c>
      <c r="EH14" s="250">
        <f>SUM(EI14:EN14)</f>
        <v>58</v>
      </c>
      <c r="EI14" s="250">
        <v>0</v>
      </c>
      <c r="EJ14" s="250">
        <v>0</v>
      </c>
      <c r="EK14" s="250">
        <v>58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35274</v>
      </c>
      <c r="E15" s="250">
        <f>SUM(F15,M15)</f>
        <v>28328</v>
      </c>
      <c r="F15" s="250">
        <f>SUM(G15:L15)</f>
        <v>26281</v>
      </c>
      <c r="G15" s="250">
        <v>0</v>
      </c>
      <c r="H15" s="250">
        <v>26176</v>
      </c>
      <c r="I15" s="250">
        <v>0</v>
      </c>
      <c r="J15" s="250">
        <v>0</v>
      </c>
      <c r="K15" s="250">
        <v>0</v>
      </c>
      <c r="L15" s="250">
        <v>105</v>
      </c>
      <c r="M15" s="250">
        <f>SUM(N15:S15)</f>
        <v>2047</v>
      </c>
      <c r="N15" s="250">
        <v>0</v>
      </c>
      <c r="O15" s="250">
        <v>2047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1008</v>
      </c>
      <c r="U15" s="250">
        <f>SUM(V15:AA15)</f>
        <v>948</v>
      </c>
      <c r="V15" s="250">
        <v>0</v>
      </c>
      <c r="W15" s="250">
        <v>0</v>
      </c>
      <c r="X15" s="250">
        <v>0</v>
      </c>
      <c r="Y15" s="250">
        <v>883</v>
      </c>
      <c r="Z15" s="250">
        <v>0</v>
      </c>
      <c r="AA15" s="250">
        <v>65</v>
      </c>
      <c r="AB15" s="250">
        <f>SUM(AC15:AH15)</f>
        <v>60</v>
      </c>
      <c r="AC15" s="250">
        <v>0</v>
      </c>
      <c r="AD15" s="250">
        <v>0</v>
      </c>
      <c r="AE15" s="250">
        <v>0</v>
      </c>
      <c r="AF15" s="250">
        <v>60</v>
      </c>
      <c r="AG15" s="250">
        <v>0</v>
      </c>
      <c r="AH15" s="250">
        <v>0</v>
      </c>
      <c r="AI15" s="250">
        <f>SUM(AJ15,AQ15)</f>
        <v>248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248</v>
      </c>
      <c r="AR15" s="250">
        <v>0</v>
      </c>
      <c r="AS15" s="250">
        <v>0</v>
      </c>
      <c r="AT15" s="250">
        <v>0</v>
      </c>
      <c r="AU15" s="250">
        <v>248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1421</v>
      </c>
      <c r="CR15" s="250">
        <f>SUM(CS15:CX15)</f>
        <v>1421</v>
      </c>
      <c r="CS15" s="250">
        <v>0</v>
      </c>
      <c r="CT15" s="250">
        <v>0</v>
      </c>
      <c r="CU15" s="250">
        <v>0</v>
      </c>
      <c r="CV15" s="250">
        <v>1421</v>
      </c>
      <c r="CW15" s="250">
        <v>0</v>
      </c>
      <c r="CX15" s="250">
        <v>0</v>
      </c>
      <c r="CY15" s="250">
        <f>SUM(CZ15:DE15)</f>
        <v>0</v>
      </c>
      <c r="CZ15" s="250">
        <v>0</v>
      </c>
      <c r="DA15" s="250">
        <v>0</v>
      </c>
      <c r="DB15" s="250">
        <v>0</v>
      </c>
      <c r="DC15" s="250">
        <v>0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2417</v>
      </c>
      <c r="DV15" s="250">
        <v>2417</v>
      </c>
      <c r="DW15" s="250">
        <v>0</v>
      </c>
      <c r="DX15" s="250">
        <v>0</v>
      </c>
      <c r="DY15" s="250">
        <v>0</v>
      </c>
      <c r="DZ15" s="250">
        <f>SUM(EA15,EH15)</f>
        <v>1852</v>
      </c>
      <c r="EA15" s="250">
        <f>SUM(EB15:EG15)</f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>SUM(EI15:EN15)</f>
        <v>1852</v>
      </c>
      <c r="EI15" s="250">
        <v>0</v>
      </c>
      <c r="EJ15" s="250">
        <v>0</v>
      </c>
      <c r="EK15" s="250">
        <v>0</v>
      </c>
      <c r="EL15" s="250">
        <v>0</v>
      </c>
      <c r="EM15" s="250">
        <v>1852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83894</v>
      </c>
      <c r="E16" s="250">
        <f>SUM(F16,M16)</f>
        <v>67138</v>
      </c>
      <c r="F16" s="250">
        <f>SUM(G16:L16)</f>
        <v>64160</v>
      </c>
      <c r="G16" s="250">
        <v>0</v>
      </c>
      <c r="H16" s="250">
        <v>64160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2978</v>
      </c>
      <c r="N16" s="250">
        <v>0</v>
      </c>
      <c r="O16" s="250">
        <v>2978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2565</v>
      </c>
      <c r="U16" s="250">
        <f>SUM(V16:AA16)</f>
        <v>2146</v>
      </c>
      <c r="V16" s="250">
        <v>0</v>
      </c>
      <c r="W16" s="250">
        <v>0</v>
      </c>
      <c r="X16" s="250">
        <v>2146</v>
      </c>
      <c r="Y16" s="250">
        <v>0</v>
      </c>
      <c r="Z16" s="250">
        <v>0</v>
      </c>
      <c r="AA16" s="250">
        <v>0</v>
      </c>
      <c r="AB16" s="250">
        <f>SUM(AC16:AH16)</f>
        <v>419</v>
      </c>
      <c r="AC16" s="250">
        <v>0</v>
      </c>
      <c r="AD16" s="250">
        <v>0</v>
      </c>
      <c r="AE16" s="250">
        <v>419</v>
      </c>
      <c r="AF16" s="250">
        <v>0</v>
      </c>
      <c r="AG16" s="250">
        <v>0</v>
      </c>
      <c r="AH16" s="250">
        <v>0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7896</v>
      </c>
      <c r="CR16" s="250">
        <f>SUM(CS16:CX16)</f>
        <v>6805</v>
      </c>
      <c r="CS16" s="250">
        <v>0</v>
      </c>
      <c r="CT16" s="250">
        <v>0</v>
      </c>
      <c r="CU16" s="250">
        <v>0</v>
      </c>
      <c r="CV16" s="250">
        <v>6805</v>
      </c>
      <c r="CW16" s="250">
        <v>0</v>
      </c>
      <c r="CX16" s="250">
        <v>0</v>
      </c>
      <c r="CY16" s="250">
        <f>SUM(CZ16:DE16)</f>
        <v>1091</v>
      </c>
      <c r="CZ16" s="250">
        <v>0</v>
      </c>
      <c r="DA16" s="250">
        <v>0</v>
      </c>
      <c r="DB16" s="250">
        <v>0</v>
      </c>
      <c r="DC16" s="250">
        <v>1091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6260</v>
      </c>
      <c r="DV16" s="250">
        <v>6255</v>
      </c>
      <c r="DW16" s="250">
        <v>3</v>
      </c>
      <c r="DX16" s="250">
        <v>2</v>
      </c>
      <c r="DY16" s="250">
        <v>0</v>
      </c>
      <c r="DZ16" s="250">
        <f>SUM(EA16,EH16)</f>
        <v>35</v>
      </c>
      <c r="EA16" s="250">
        <f>SUM(EB16:EG16)</f>
        <v>35</v>
      </c>
      <c r="EB16" s="250">
        <v>0</v>
      </c>
      <c r="EC16" s="250">
        <v>0</v>
      </c>
      <c r="ED16" s="250">
        <v>35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47041</v>
      </c>
      <c r="E17" s="250">
        <f>SUM(F17,M17)</f>
        <v>37818</v>
      </c>
      <c r="F17" s="250">
        <f>SUM(G17:L17)</f>
        <v>32066</v>
      </c>
      <c r="G17" s="250">
        <v>0</v>
      </c>
      <c r="H17" s="250">
        <v>32066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5752</v>
      </c>
      <c r="N17" s="250">
        <v>0</v>
      </c>
      <c r="O17" s="250">
        <v>5752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1148</v>
      </c>
      <c r="U17" s="250">
        <f>SUM(V17:AA17)</f>
        <v>739</v>
      </c>
      <c r="V17" s="250">
        <v>0</v>
      </c>
      <c r="W17" s="250">
        <v>0</v>
      </c>
      <c r="X17" s="250">
        <v>0</v>
      </c>
      <c r="Y17" s="250">
        <v>739</v>
      </c>
      <c r="Z17" s="250">
        <v>0</v>
      </c>
      <c r="AA17" s="250">
        <v>0</v>
      </c>
      <c r="AB17" s="250">
        <f>SUM(AC17:AH17)</f>
        <v>409</v>
      </c>
      <c r="AC17" s="250">
        <v>0</v>
      </c>
      <c r="AD17" s="250">
        <v>0</v>
      </c>
      <c r="AE17" s="250">
        <v>0</v>
      </c>
      <c r="AF17" s="250">
        <v>409</v>
      </c>
      <c r="AG17" s="250">
        <v>0</v>
      </c>
      <c r="AH17" s="250">
        <v>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3408</v>
      </c>
      <c r="CR17" s="250">
        <f>SUM(CS17:CX17)</f>
        <v>3407</v>
      </c>
      <c r="CS17" s="250">
        <v>0</v>
      </c>
      <c r="CT17" s="250">
        <v>0</v>
      </c>
      <c r="CU17" s="250">
        <v>0</v>
      </c>
      <c r="CV17" s="250">
        <v>3407</v>
      </c>
      <c r="CW17" s="250">
        <v>0</v>
      </c>
      <c r="CX17" s="250">
        <v>0</v>
      </c>
      <c r="CY17" s="250">
        <f>SUM(CZ17:DE17)</f>
        <v>1</v>
      </c>
      <c r="CZ17" s="250">
        <v>0</v>
      </c>
      <c r="DA17" s="250">
        <v>0</v>
      </c>
      <c r="DB17" s="250">
        <v>0</v>
      </c>
      <c r="DC17" s="250">
        <v>1</v>
      </c>
      <c r="DD17" s="250">
        <v>0</v>
      </c>
      <c r="DE17" s="250">
        <v>0</v>
      </c>
      <c r="DF17" s="250">
        <f>SUM(DG17,DN17)</f>
        <v>801</v>
      </c>
      <c r="DG17" s="250">
        <f>SUM(DH17:DM17)</f>
        <v>801</v>
      </c>
      <c r="DH17" s="250">
        <v>0</v>
      </c>
      <c r="DI17" s="250">
        <v>0</v>
      </c>
      <c r="DJ17" s="250">
        <v>801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/>
      <c r="DS17" s="250">
        <v>0</v>
      </c>
      <c r="DT17" s="250">
        <v>0</v>
      </c>
      <c r="DU17" s="250">
        <f>SUM(DV17:DY17)</f>
        <v>1995</v>
      </c>
      <c r="DV17" s="250">
        <v>1715</v>
      </c>
      <c r="DW17" s="250">
        <v>0</v>
      </c>
      <c r="DX17" s="250">
        <v>280</v>
      </c>
      <c r="DY17" s="250">
        <v>0</v>
      </c>
      <c r="DZ17" s="250">
        <f>SUM(EA17,EH17)</f>
        <v>1871</v>
      </c>
      <c r="EA17" s="250">
        <f>SUM(EB17:EG17)</f>
        <v>548</v>
      </c>
      <c r="EB17" s="250">
        <v>0</v>
      </c>
      <c r="EC17" s="250">
        <v>0</v>
      </c>
      <c r="ED17" s="250">
        <v>548</v>
      </c>
      <c r="EE17" s="250">
        <v>0</v>
      </c>
      <c r="EF17" s="250">
        <v>0</v>
      </c>
      <c r="EG17" s="250">
        <v>0</v>
      </c>
      <c r="EH17" s="250">
        <f>SUM(EI17:EN17)</f>
        <v>1323</v>
      </c>
      <c r="EI17" s="250">
        <v>0</v>
      </c>
      <c r="EJ17" s="250">
        <v>0</v>
      </c>
      <c r="EK17" s="250">
        <v>1323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42993</v>
      </c>
      <c r="E18" s="250">
        <f>SUM(F18,M18)</f>
        <v>35612</v>
      </c>
      <c r="F18" s="250">
        <f>SUM(G18:L18)</f>
        <v>28004</v>
      </c>
      <c r="G18" s="250">
        <v>0</v>
      </c>
      <c r="H18" s="250">
        <v>28004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7608</v>
      </c>
      <c r="N18" s="250">
        <v>0</v>
      </c>
      <c r="O18" s="250">
        <v>7608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0</v>
      </c>
      <c r="U18" s="250">
        <f>SUM(V18:AA18)</f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6961</v>
      </c>
      <c r="CR18" s="250">
        <f>SUM(CS18:CX18)</f>
        <v>6685</v>
      </c>
      <c r="CS18" s="250">
        <v>0</v>
      </c>
      <c r="CT18" s="250">
        <v>0</v>
      </c>
      <c r="CU18" s="250">
        <v>0</v>
      </c>
      <c r="CV18" s="250">
        <v>6685</v>
      </c>
      <c r="CW18" s="250">
        <v>0</v>
      </c>
      <c r="CX18" s="250">
        <v>0</v>
      </c>
      <c r="CY18" s="250">
        <f>SUM(CZ18:DE18)</f>
        <v>276</v>
      </c>
      <c r="CZ18" s="250">
        <v>0</v>
      </c>
      <c r="DA18" s="250">
        <v>0</v>
      </c>
      <c r="DB18" s="250">
        <v>0</v>
      </c>
      <c r="DC18" s="250">
        <v>276</v>
      </c>
      <c r="DD18" s="250">
        <v>0</v>
      </c>
      <c r="DE18" s="250">
        <v>0</v>
      </c>
      <c r="DF18" s="250">
        <f>SUM(DG18,DN18)</f>
        <v>396</v>
      </c>
      <c r="DG18" s="250">
        <f>SUM(DH18:DM18)</f>
        <v>367</v>
      </c>
      <c r="DH18" s="250">
        <v>0</v>
      </c>
      <c r="DI18" s="250">
        <v>0</v>
      </c>
      <c r="DJ18" s="250">
        <v>367</v>
      </c>
      <c r="DK18" s="250">
        <v>0</v>
      </c>
      <c r="DL18" s="250">
        <v>0</v>
      </c>
      <c r="DM18" s="250">
        <v>0</v>
      </c>
      <c r="DN18" s="250">
        <f>SUM(DO18:DT18)</f>
        <v>29</v>
      </c>
      <c r="DO18" s="250">
        <v>0</v>
      </c>
      <c r="DP18" s="250">
        <v>0</v>
      </c>
      <c r="DQ18" s="250">
        <v>29</v>
      </c>
      <c r="DR18" s="250">
        <v>0</v>
      </c>
      <c r="DS18" s="250">
        <v>0</v>
      </c>
      <c r="DT18" s="250">
        <v>0</v>
      </c>
      <c r="DU18" s="250">
        <f>SUM(DV18:DY18)</f>
        <v>24</v>
      </c>
      <c r="DV18" s="250">
        <v>24</v>
      </c>
      <c r="DW18" s="250">
        <v>0</v>
      </c>
      <c r="DX18" s="250">
        <v>0</v>
      </c>
      <c r="DY18" s="250">
        <v>0</v>
      </c>
      <c r="DZ18" s="250">
        <f>SUM(EA18,EH18)</f>
        <v>0</v>
      </c>
      <c r="EA18" s="250">
        <f>SUM(EB18:EG18)</f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27451</v>
      </c>
      <c r="E19" s="250">
        <f>SUM(F19,M19)</f>
        <v>21048</v>
      </c>
      <c r="F19" s="250">
        <f>SUM(G19:L19)</f>
        <v>19974</v>
      </c>
      <c r="G19" s="250">
        <v>0</v>
      </c>
      <c r="H19" s="250">
        <v>19974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1074</v>
      </c>
      <c r="N19" s="250">
        <v>0</v>
      </c>
      <c r="O19" s="250">
        <v>1074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0</v>
      </c>
      <c r="U19" s="250">
        <f>SUM(V19:AA19)</f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>SUM(AC19:AH19)</f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1830</v>
      </c>
      <c r="CR19" s="250">
        <f>SUM(CS19:CX19)</f>
        <v>596</v>
      </c>
      <c r="CS19" s="250">
        <v>0</v>
      </c>
      <c r="CT19" s="250">
        <v>0</v>
      </c>
      <c r="CU19" s="250">
        <v>596</v>
      </c>
      <c r="CV19" s="250">
        <v>0</v>
      </c>
      <c r="CW19" s="250">
        <v>0</v>
      </c>
      <c r="CX19" s="250">
        <v>0</v>
      </c>
      <c r="CY19" s="250">
        <f>SUM(CZ19:DE19)</f>
        <v>1234</v>
      </c>
      <c r="CZ19" s="250">
        <v>0</v>
      </c>
      <c r="DA19" s="250">
        <v>1234</v>
      </c>
      <c r="DB19" s="250">
        <v>0</v>
      </c>
      <c r="DC19" s="250">
        <v>0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4347</v>
      </c>
      <c r="DV19" s="250">
        <v>4347</v>
      </c>
      <c r="DW19" s="250">
        <v>0</v>
      </c>
      <c r="DX19" s="250">
        <v>0</v>
      </c>
      <c r="DY19" s="250">
        <v>0</v>
      </c>
      <c r="DZ19" s="250">
        <f>SUM(EA19,EH19)</f>
        <v>226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226</v>
      </c>
      <c r="EI19" s="250">
        <v>0</v>
      </c>
      <c r="EJ19" s="250">
        <v>226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42524</v>
      </c>
      <c r="E20" s="250">
        <f>SUM(F20,M20)</f>
        <v>31542</v>
      </c>
      <c r="F20" s="250">
        <f>SUM(G20:L20)</f>
        <v>30611</v>
      </c>
      <c r="G20" s="250">
        <v>0</v>
      </c>
      <c r="H20" s="250">
        <v>30611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931</v>
      </c>
      <c r="N20" s="250">
        <v>0</v>
      </c>
      <c r="O20" s="250">
        <v>931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0</v>
      </c>
      <c r="U20" s="250">
        <f>SUM(V20:AA20)</f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>SUM(AC20:AH20)</f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3008</v>
      </c>
      <c r="CR20" s="250">
        <f>SUM(CS20:CX20)</f>
        <v>2908</v>
      </c>
      <c r="CS20" s="250">
        <v>0</v>
      </c>
      <c r="CT20" s="250">
        <v>0</v>
      </c>
      <c r="CU20" s="250">
        <v>0</v>
      </c>
      <c r="CV20" s="250">
        <v>2908</v>
      </c>
      <c r="CW20" s="250">
        <v>0</v>
      </c>
      <c r="CX20" s="250">
        <v>0</v>
      </c>
      <c r="CY20" s="250">
        <f>SUM(CZ20:DE20)</f>
        <v>100</v>
      </c>
      <c r="CZ20" s="250">
        <v>0</v>
      </c>
      <c r="DA20" s="250">
        <v>0</v>
      </c>
      <c r="DB20" s="250">
        <v>0</v>
      </c>
      <c r="DC20" s="250">
        <v>100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7588</v>
      </c>
      <c r="DV20" s="250">
        <v>7389</v>
      </c>
      <c r="DW20" s="250">
        <v>0</v>
      </c>
      <c r="DX20" s="250">
        <v>199</v>
      </c>
      <c r="DY20" s="250">
        <v>0</v>
      </c>
      <c r="DZ20" s="250">
        <f>SUM(EA20,EH20)</f>
        <v>386</v>
      </c>
      <c r="EA20" s="250">
        <f>SUM(EB20:EG20)</f>
        <v>353</v>
      </c>
      <c r="EB20" s="250">
        <v>0</v>
      </c>
      <c r="EC20" s="250">
        <v>0</v>
      </c>
      <c r="ED20" s="250">
        <v>353</v>
      </c>
      <c r="EE20" s="250">
        <v>0</v>
      </c>
      <c r="EF20" s="250">
        <v>0</v>
      </c>
      <c r="EG20" s="250">
        <v>0</v>
      </c>
      <c r="EH20" s="250">
        <f>SUM(EI20:EN20)</f>
        <v>33</v>
      </c>
      <c r="EI20" s="250">
        <v>0</v>
      </c>
      <c r="EJ20" s="250">
        <v>0</v>
      </c>
      <c r="EK20" s="250">
        <v>33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29483</v>
      </c>
      <c r="E21" s="250">
        <f>SUM(F21,M21)</f>
        <v>0</v>
      </c>
      <c r="F21" s="250">
        <f>SUM(G21:L21)</f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803</v>
      </c>
      <c r="U21" s="250">
        <f>SUM(V21:AA21)</f>
        <v>31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31</v>
      </c>
      <c r="AB21" s="250">
        <f>SUM(AC21:AH21)</f>
        <v>772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772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23667</v>
      </c>
      <c r="CC21" s="250">
        <f>SUM(CD21:CI21)</f>
        <v>22840</v>
      </c>
      <c r="CD21" s="250">
        <v>0</v>
      </c>
      <c r="CE21" s="250">
        <v>22840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827</v>
      </c>
      <c r="CK21" s="250">
        <v>0</v>
      </c>
      <c r="CL21" s="250">
        <v>827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1827</v>
      </c>
      <c r="CR21" s="250">
        <f>SUM(CS21:CX21)</f>
        <v>1764</v>
      </c>
      <c r="CS21" s="250">
        <v>0</v>
      </c>
      <c r="CT21" s="250">
        <v>0</v>
      </c>
      <c r="CU21" s="250">
        <v>635</v>
      </c>
      <c r="CV21" s="250">
        <v>1129</v>
      </c>
      <c r="CW21" s="250">
        <v>0</v>
      </c>
      <c r="CX21" s="250">
        <v>0</v>
      </c>
      <c r="CY21" s="250">
        <f>SUM(CZ21:DE21)</f>
        <v>63</v>
      </c>
      <c r="CZ21" s="250">
        <v>0</v>
      </c>
      <c r="DA21" s="250">
        <v>0</v>
      </c>
      <c r="DB21" s="250">
        <v>5</v>
      </c>
      <c r="DC21" s="250">
        <v>58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3119</v>
      </c>
      <c r="DV21" s="250">
        <v>3094</v>
      </c>
      <c r="DW21" s="250">
        <v>25</v>
      </c>
      <c r="DX21" s="250">
        <v>0</v>
      </c>
      <c r="DY21" s="250">
        <v>0</v>
      </c>
      <c r="DZ21" s="250">
        <f>SUM(EA21,EH21)</f>
        <v>67</v>
      </c>
      <c r="EA21" s="250">
        <f>SUM(EB21:EG21)</f>
        <v>67</v>
      </c>
      <c r="EB21" s="250">
        <v>0</v>
      </c>
      <c r="EC21" s="250">
        <v>0</v>
      </c>
      <c r="ED21" s="250">
        <v>67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26451</v>
      </c>
      <c r="E22" s="250">
        <f>SUM(F22,M22)</f>
        <v>22531</v>
      </c>
      <c r="F22" s="250">
        <f>SUM(G22:L22)</f>
        <v>18758</v>
      </c>
      <c r="G22" s="250">
        <v>0</v>
      </c>
      <c r="H22" s="250">
        <v>18758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3773</v>
      </c>
      <c r="N22" s="250">
        <v>0</v>
      </c>
      <c r="O22" s="250">
        <v>3773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1081</v>
      </c>
      <c r="U22" s="250">
        <f>SUM(V22:AA22)</f>
        <v>815</v>
      </c>
      <c r="V22" s="250">
        <v>0</v>
      </c>
      <c r="W22" s="250">
        <v>0</v>
      </c>
      <c r="X22" s="250">
        <v>247</v>
      </c>
      <c r="Y22" s="250">
        <v>568</v>
      </c>
      <c r="Z22" s="250">
        <v>0</v>
      </c>
      <c r="AA22" s="250">
        <v>0</v>
      </c>
      <c r="AB22" s="250">
        <f>SUM(AC22:AH22)</f>
        <v>266</v>
      </c>
      <c r="AC22" s="250">
        <v>0</v>
      </c>
      <c r="AD22" s="250">
        <v>0</v>
      </c>
      <c r="AE22" s="250">
        <v>124</v>
      </c>
      <c r="AF22" s="250">
        <v>142</v>
      </c>
      <c r="AG22" s="250">
        <v>0</v>
      </c>
      <c r="AH22" s="250">
        <v>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1545</v>
      </c>
      <c r="CR22" s="250">
        <f>SUM(CS22:CX22)</f>
        <v>1494</v>
      </c>
      <c r="CS22" s="250">
        <v>0</v>
      </c>
      <c r="CT22" s="250">
        <v>0</v>
      </c>
      <c r="CU22" s="250">
        <v>0</v>
      </c>
      <c r="CV22" s="250">
        <v>1494</v>
      </c>
      <c r="CW22" s="250">
        <v>0</v>
      </c>
      <c r="CX22" s="250">
        <v>0</v>
      </c>
      <c r="CY22" s="250">
        <f>SUM(CZ22:DE22)</f>
        <v>51</v>
      </c>
      <c r="CZ22" s="250">
        <v>0</v>
      </c>
      <c r="DA22" s="250">
        <v>0</v>
      </c>
      <c r="DB22" s="250">
        <v>0</v>
      </c>
      <c r="DC22" s="250">
        <v>51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/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1090</v>
      </c>
      <c r="DV22" s="250">
        <v>1090</v>
      </c>
      <c r="DW22" s="250">
        <v>0</v>
      </c>
      <c r="DX22" s="250">
        <v>0</v>
      </c>
      <c r="DY22" s="250">
        <v>0</v>
      </c>
      <c r="DZ22" s="250">
        <f>SUM(EA22,EH22)</f>
        <v>204</v>
      </c>
      <c r="EA22" s="250">
        <f>SUM(EB22:EG22)</f>
        <v>204</v>
      </c>
      <c r="EB22" s="250">
        <v>0</v>
      </c>
      <c r="EC22" s="250"/>
      <c r="ED22" s="250">
        <v>204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12249</v>
      </c>
      <c r="E23" s="250">
        <f>SUM(F23,M23)</f>
        <v>10359</v>
      </c>
      <c r="F23" s="250">
        <f>SUM(G23:L23)</f>
        <v>9019</v>
      </c>
      <c r="G23" s="250">
        <v>0</v>
      </c>
      <c r="H23" s="250">
        <v>9019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1340</v>
      </c>
      <c r="N23" s="250">
        <v>0</v>
      </c>
      <c r="O23" s="250">
        <v>1340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545</v>
      </c>
      <c r="U23" s="250">
        <f>SUM(V23:AA23)</f>
        <v>416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416</v>
      </c>
      <c r="AB23" s="250">
        <f>SUM(AC23:AH23)</f>
        <v>129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129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178</v>
      </c>
      <c r="CR23" s="250">
        <f>SUM(CS23:CX23)</f>
        <v>98</v>
      </c>
      <c r="CS23" s="250">
        <v>0</v>
      </c>
      <c r="CT23" s="250">
        <v>0</v>
      </c>
      <c r="CU23" s="250">
        <v>0</v>
      </c>
      <c r="CV23" s="250">
        <v>98</v>
      </c>
      <c r="CW23" s="250">
        <v>0</v>
      </c>
      <c r="CX23" s="250">
        <v>0</v>
      </c>
      <c r="CY23" s="250">
        <f>SUM(CZ23:DE23)</f>
        <v>80</v>
      </c>
      <c r="CZ23" s="250">
        <v>0</v>
      </c>
      <c r="DA23" s="250">
        <v>0</v>
      </c>
      <c r="DB23" s="250">
        <v>0</v>
      </c>
      <c r="DC23" s="250">
        <v>80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1167</v>
      </c>
      <c r="DV23" s="250">
        <v>652</v>
      </c>
      <c r="DW23" s="250">
        <v>0</v>
      </c>
      <c r="DX23" s="250">
        <v>515</v>
      </c>
      <c r="DY23" s="250">
        <v>0</v>
      </c>
      <c r="DZ23" s="250">
        <f>SUM(EA23,EH23)</f>
        <v>0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17599</v>
      </c>
      <c r="E24" s="250">
        <f>SUM(F24,M24)</f>
        <v>14982</v>
      </c>
      <c r="F24" s="250">
        <f>SUM(G24:L24)</f>
        <v>14352</v>
      </c>
      <c r="G24" s="250">
        <v>0</v>
      </c>
      <c r="H24" s="250">
        <v>14352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630</v>
      </c>
      <c r="N24" s="250">
        <v>0</v>
      </c>
      <c r="O24" s="250">
        <v>630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553</v>
      </c>
      <c r="U24" s="250">
        <f>SUM(V24:AA24)</f>
        <v>553</v>
      </c>
      <c r="V24" s="250">
        <v>0</v>
      </c>
      <c r="W24" s="250">
        <v>0</v>
      </c>
      <c r="X24" s="250">
        <v>0</v>
      </c>
      <c r="Y24" s="250">
        <v>457</v>
      </c>
      <c r="Z24" s="250">
        <v>0</v>
      </c>
      <c r="AA24" s="250">
        <v>96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458</v>
      </c>
      <c r="CR24" s="250">
        <f>SUM(CS24:CX24)</f>
        <v>458</v>
      </c>
      <c r="CS24" s="250">
        <v>0</v>
      </c>
      <c r="CT24" s="250">
        <v>0</v>
      </c>
      <c r="CU24" s="250">
        <v>0</v>
      </c>
      <c r="CV24" s="250">
        <v>458</v>
      </c>
      <c r="CW24" s="250">
        <v>0</v>
      </c>
      <c r="CX24" s="250">
        <v>0</v>
      </c>
      <c r="CY24" s="250">
        <f>SUM(CZ24:DE24)</f>
        <v>0</v>
      </c>
      <c r="CZ24" s="250">
        <v>0</v>
      </c>
      <c r="DA24" s="250">
        <v>0</v>
      </c>
      <c r="DB24" s="250">
        <v>0</v>
      </c>
      <c r="DC24" s="250">
        <v>0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1537</v>
      </c>
      <c r="DV24" s="250">
        <v>640</v>
      </c>
      <c r="DW24" s="250">
        <v>0</v>
      </c>
      <c r="DX24" s="250">
        <v>897</v>
      </c>
      <c r="DY24" s="250">
        <v>0</v>
      </c>
      <c r="DZ24" s="250">
        <f>SUM(EA24,EH24)</f>
        <v>69</v>
      </c>
      <c r="EA24" s="250">
        <f>SUM(EB24:EG24)</f>
        <v>69</v>
      </c>
      <c r="EB24" s="250">
        <v>0</v>
      </c>
      <c r="EC24" s="250">
        <v>0</v>
      </c>
      <c r="ED24" s="250">
        <v>69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SUM(E25,T25,AI25,AX25,BM25,CB25,CQ25,DF25,DU25,DZ25)</f>
        <v>21490</v>
      </c>
      <c r="E25" s="250">
        <f>SUM(F25,M25)</f>
        <v>16347</v>
      </c>
      <c r="F25" s="250">
        <f>SUM(G25:L25)</f>
        <v>14118</v>
      </c>
      <c r="G25" s="250">
        <v>0</v>
      </c>
      <c r="H25" s="250">
        <v>14118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2229</v>
      </c>
      <c r="N25" s="250">
        <v>0</v>
      </c>
      <c r="O25" s="250">
        <v>2229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2715</v>
      </c>
      <c r="U25" s="250">
        <f>SUM(V25:AA25)</f>
        <v>1563</v>
      </c>
      <c r="V25" s="250">
        <v>0</v>
      </c>
      <c r="W25" s="250">
        <v>0</v>
      </c>
      <c r="X25" s="250">
        <v>1353</v>
      </c>
      <c r="Y25" s="250">
        <v>0</v>
      </c>
      <c r="Z25" s="250">
        <v>0</v>
      </c>
      <c r="AA25" s="250">
        <v>210</v>
      </c>
      <c r="AB25" s="250">
        <f>SUM(AC25:AH25)</f>
        <v>1152</v>
      </c>
      <c r="AC25" s="250">
        <v>0</v>
      </c>
      <c r="AD25" s="250">
        <v>0</v>
      </c>
      <c r="AE25" s="250">
        <v>375</v>
      </c>
      <c r="AF25" s="250">
        <v>0</v>
      </c>
      <c r="AG25" s="250">
        <v>0</v>
      </c>
      <c r="AH25" s="250">
        <v>777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1511</v>
      </c>
      <c r="CR25" s="250">
        <f>SUM(CS25:CX25)</f>
        <v>971</v>
      </c>
      <c r="CS25" s="250">
        <v>0</v>
      </c>
      <c r="CT25" s="250">
        <v>0</v>
      </c>
      <c r="CU25" s="250">
        <v>0</v>
      </c>
      <c r="CV25" s="250">
        <v>959</v>
      </c>
      <c r="CW25" s="250">
        <v>12</v>
      </c>
      <c r="CX25" s="250">
        <v>0</v>
      </c>
      <c r="CY25" s="250">
        <f>SUM(CZ25:DE25)</f>
        <v>540</v>
      </c>
      <c r="CZ25" s="250">
        <v>0</v>
      </c>
      <c r="DA25" s="250">
        <v>0</v>
      </c>
      <c r="DB25" s="250">
        <v>0</v>
      </c>
      <c r="DC25" s="250">
        <v>540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531</v>
      </c>
      <c r="DV25" s="250">
        <v>248</v>
      </c>
      <c r="DW25" s="250">
        <v>0</v>
      </c>
      <c r="DX25" s="250">
        <v>282</v>
      </c>
      <c r="DY25" s="250">
        <v>1</v>
      </c>
      <c r="DZ25" s="250">
        <f>SUM(EA25,EH25)</f>
        <v>386</v>
      </c>
      <c r="EA25" s="250">
        <f>SUM(EB25:EG25)</f>
        <v>244</v>
      </c>
      <c r="EB25" s="250">
        <v>0</v>
      </c>
      <c r="EC25" s="250">
        <v>0</v>
      </c>
      <c r="ED25" s="250">
        <v>244</v>
      </c>
      <c r="EE25" s="250">
        <v>0</v>
      </c>
      <c r="EF25" s="250">
        <v>0</v>
      </c>
      <c r="EG25" s="250">
        <v>0</v>
      </c>
      <c r="EH25" s="250">
        <f>SUM(EI25:EN25)</f>
        <v>142</v>
      </c>
      <c r="EI25" s="250">
        <v>0</v>
      </c>
      <c r="EJ25" s="250">
        <v>0</v>
      </c>
      <c r="EK25" s="250">
        <v>142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SUM(E26,T26,AI26,AX26,BM26,CB26,CQ26,DF26,DU26,DZ26)</f>
        <v>12515</v>
      </c>
      <c r="E26" s="250">
        <f>SUM(F26,M26)</f>
        <v>9660</v>
      </c>
      <c r="F26" s="250">
        <f>SUM(G26:L26)</f>
        <v>3676</v>
      </c>
      <c r="G26" s="250">
        <v>0</v>
      </c>
      <c r="H26" s="250">
        <v>3676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5984</v>
      </c>
      <c r="N26" s="250">
        <v>0</v>
      </c>
      <c r="O26" s="250">
        <v>5984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45</v>
      </c>
      <c r="U26" s="250">
        <f>SUM(V26:AA26)</f>
        <v>45</v>
      </c>
      <c r="V26" s="250">
        <v>0</v>
      </c>
      <c r="W26" s="250">
        <v>0</v>
      </c>
      <c r="X26" s="250">
        <v>0</v>
      </c>
      <c r="Y26" s="250">
        <v>45</v>
      </c>
      <c r="Z26" s="250">
        <v>0</v>
      </c>
      <c r="AA26" s="250">
        <v>0</v>
      </c>
      <c r="AB26" s="250">
        <f>SUM(AC26:AH26)</f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/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2677</v>
      </c>
      <c r="CR26" s="250">
        <f>SUM(CS26:CX26)</f>
        <v>2141</v>
      </c>
      <c r="CS26" s="250">
        <v>0</v>
      </c>
      <c r="CT26" s="250">
        <v>0</v>
      </c>
      <c r="CU26" s="250">
        <v>0</v>
      </c>
      <c r="CV26" s="250">
        <v>2141</v>
      </c>
      <c r="CW26" s="250">
        <v>0</v>
      </c>
      <c r="CX26" s="250">
        <v>0</v>
      </c>
      <c r="CY26" s="250">
        <f>SUM(CZ26:DE26)</f>
        <v>536</v>
      </c>
      <c r="CZ26" s="250">
        <v>0</v>
      </c>
      <c r="DA26" s="250">
        <v>0</v>
      </c>
      <c r="DB26" s="250">
        <v>0</v>
      </c>
      <c r="DC26" s="250">
        <v>536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0</v>
      </c>
      <c r="DV26" s="250">
        <v>0</v>
      </c>
      <c r="DW26" s="250">
        <v>0</v>
      </c>
      <c r="DX26" s="250">
        <v>0</v>
      </c>
      <c r="DY26" s="250">
        <v>0</v>
      </c>
      <c r="DZ26" s="250">
        <f>SUM(EA26,EH26)</f>
        <v>133</v>
      </c>
      <c r="EA26" s="250">
        <f>SUM(EB26:EG26)</f>
        <v>111</v>
      </c>
      <c r="EB26" s="250">
        <v>0</v>
      </c>
      <c r="EC26" s="250">
        <v>0</v>
      </c>
      <c r="ED26" s="250">
        <v>111</v>
      </c>
      <c r="EE26" s="250">
        <v>0</v>
      </c>
      <c r="EF26" s="250">
        <v>0</v>
      </c>
      <c r="EG26" s="250">
        <v>0</v>
      </c>
      <c r="EH26" s="250">
        <f>SUM(EI26:EN26)</f>
        <v>22</v>
      </c>
      <c r="EI26" s="250">
        <v>0</v>
      </c>
      <c r="EJ26" s="250">
        <v>0</v>
      </c>
      <c r="EK26" s="250">
        <v>22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SUM(E27,T27,AI27,AX27,BM27,CB27,CQ27,DF27,DU27,DZ27)</f>
        <v>12974</v>
      </c>
      <c r="E27" s="250">
        <f>SUM(F27,M27)</f>
        <v>9128</v>
      </c>
      <c r="F27" s="250">
        <f>SUM(G27:L27)</f>
        <v>7308</v>
      </c>
      <c r="G27" s="250">
        <v>0</v>
      </c>
      <c r="H27" s="250">
        <v>7308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1820</v>
      </c>
      <c r="N27" s="250">
        <v>0</v>
      </c>
      <c r="O27" s="250">
        <v>1820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315</v>
      </c>
      <c r="U27" s="250">
        <f>SUM(V27:AA27)</f>
        <v>179</v>
      </c>
      <c r="V27" s="250">
        <v>0</v>
      </c>
      <c r="W27" s="250">
        <v>0</v>
      </c>
      <c r="X27" s="250">
        <v>0</v>
      </c>
      <c r="Y27" s="250">
        <v>179</v>
      </c>
      <c r="Z27" s="250">
        <v>0</v>
      </c>
      <c r="AA27" s="250">
        <v>0</v>
      </c>
      <c r="AB27" s="250">
        <f>SUM(AC27:AH27)</f>
        <v>136</v>
      </c>
      <c r="AC27" s="250">
        <v>0</v>
      </c>
      <c r="AD27" s="250">
        <v>0</v>
      </c>
      <c r="AE27" s="250">
        <v>0</v>
      </c>
      <c r="AF27" s="250">
        <v>136</v>
      </c>
      <c r="AG27" s="250">
        <v>0</v>
      </c>
      <c r="AH27" s="250">
        <v>0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2048</v>
      </c>
      <c r="CR27" s="250">
        <f>SUM(CS27:CX27)</f>
        <v>742</v>
      </c>
      <c r="CS27" s="250">
        <v>0</v>
      </c>
      <c r="CT27" s="250">
        <v>0</v>
      </c>
      <c r="CU27" s="250">
        <v>0</v>
      </c>
      <c r="CV27" s="250">
        <v>742</v>
      </c>
      <c r="CW27" s="250">
        <v>0</v>
      </c>
      <c r="CX27" s="250">
        <v>0</v>
      </c>
      <c r="CY27" s="250">
        <f>SUM(CZ27:DE27)</f>
        <v>1306</v>
      </c>
      <c r="CZ27" s="250">
        <v>0</v>
      </c>
      <c r="DA27" s="250">
        <v>0</v>
      </c>
      <c r="DB27" s="250">
        <v>0</v>
      </c>
      <c r="DC27" s="250">
        <v>1306</v>
      </c>
      <c r="DD27" s="250">
        <v>0</v>
      </c>
      <c r="DE27" s="250">
        <v>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158</v>
      </c>
      <c r="DV27" s="250">
        <v>158</v>
      </c>
      <c r="DW27" s="250"/>
      <c r="DX27" s="250">
        <v>0</v>
      </c>
      <c r="DY27" s="250">
        <v>0</v>
      </c>
      <c r="DZ27" s="250">
        <f>SUM(EA27,EH27)</f>
        <v>1325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1325</v>
      </c>
      <c r="EI27" s="250">
        <v>0</v>
      </c>
      <c r="EJ27" s="250">
        <v>0</v>
      </c>
      <c r="EK27" s="250">
        <v>1325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SUM(E28,T28,AI28,AX28,BM28,CB28,CQ28,DF28,DU28,DZ28)</f>
        <v>10184</v>
      </c>
      <c r="E28" s="250">
        <f>SUM(F28,M28)</f>
        <v>7647</v>
      </c>
      <c r="F28" s="250">
        <f>SUM(G28:L28)</f>
        <v>7353</v>
      </c>
      <c r="G28" s="250">
        <v>0</v>
      </c>
      <c r="H28" s="250">
        <v>7353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294</v>
      </c>
      <c r="N28" s="250">
        <v>0</v>
      </c>
      <c r="O28" s="250">
        <v>294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993</v>
      </c>
      <c r="U28" s="250">
        <f>SUM(V28:AA28)</f>
        <v>246</v>
      </c>
      <c r="V28" s="250">
        <v>0</v>
      </c>
      <c r="W28" s="250">
        <v>0</v>
      </c>
      <c r="X28" s="250">
        <v>244</v>
      </c>
      <c r="Y28" s="250">
        <v>0</v>
      </c>
      <c r="Z28" s="250">
        <v>0</v>
      </c>
      <c r="AA28" s="250">
        <v>2</v>
      </c>
      <c r="AB28" s="250">
        <f>SUM(AC28:AH28)</f>
        <v>747</v>
      </c>
      <c r="AC28" s="250">
        <v>0</v>
      </c>
      <c r="AD28" s="250">
        <v>0</v>
      </c>
      <c r="AE28" s="250">
        <v>62</v>
      </c>
      <c r="AF28" s="250">
        <v>0</v>
      </c>
      <c r="AG28" s="250">
        <v>0</v>
      </c>
      <c r="AH28" s="250">
        <v>685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0</v>
      </c>
      <c r="CR28" s="250">
        <f>SUM(CS28:CX28)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f>SUM(CZ28:DE28)</f>
        <v>0</v>
      </c>
      <c r="CZ28" s="250">
        <v>0</v>
      </c>
      <c r="DA28" s="250">
        <v>0</v>
      </c>
      <c r="DB28" s="250">
        <v>0</v>
      </c>
      <c r="DC28" s="250">
        <v>0</v>
      </c>
      <c r="DD28" s="250">
        <v>0</v>
      </c>
      <c r="DE28" s="250">
        <v>0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1544</v>
      </c>
      <c r="DV28" s="250">
        <v>1017</v>
      </c>
      <c r="DW28" s="250">
        <v>0</v>
      </c>
      <c r="DX28" s="250"/>
      <c r="DY28" s="250">
        <v>527</v>
      </c>
      <c r="DZ28" s="250">
        <f>SUM(EA28,EH28)</f>
        <v>0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0</v>
      </c>
      <c r="EI28" s="250">
        <v>0</v>
      </c>
      <c r="EJ28" s="250">
        <v>0</v>
      </c>
      <c r="EK28" s="250">
        <v>0</v>
      </c>
      <c r="EL28" s="250">
        <v>0</v>
      </c>
      <c r="EM28" s="250">
        <v>0</v>
      </c>
      <c r="EN28" s="250">
        <v>0</v>
      </c>
    </row>
    <row r="29" spans="1:144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SUM(E29,T29,AI29,AX29,BM29,CB29,CQ29,DF29,DU29,DZ29)</f>
        <v>17868</v>
      </c>
      <c r="E29" s="250">
        <f>SUM(F29,M29)</f>
        <v>13008</v>
      </c>
      <c r="F29" s="250">
        <f>SUM(G29:L29)</f>
        <v>11956</v>
      </c>
      <c r="G29" s="250">
        <v>0</v>
      </c>
      <c r="H29" s="250">
        <v>11947</v>
      </c>
      <c r="I29" s="250">
        <v>0</v>
      </c>
      <c r="J29" s="250">
        <v>0</v>
      </c>
      <c r="K29" s="250">
        <v>0</v>
      </c>
      <c r="L29" s="250">
        <v>9</v>
      </c>
      <c r="M29" s="250">
        <f>SUM(N29:S29)</f>
        <v>1052</v>
      </c>
      <c r="N29" s="250">
        <v>0</v>
      </c>
      <c r="O29" s="250">
        <v>719</v>
      </c>
      <c r="P29" s="250">
        <v>0</v>
      </c>
      <c r="Q29" s="250">
        <v>0</v>
      </c>
      <c r="R29" s="250">
        <v>0</v>
      </c>
      <c r="S29" s="250">
        <v>333</v>
      </c>
      <c r="T29" s="250">
        <f>SUM(U29,AB29)</f>
        <v>0</v>
      </c>
      <c r="U29" s="250">
        <f>SUM(V29:AA29)</f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0</v>
      </c>
      <c r="AB29" s="250">
        <f>SUM(AC29:AH29)</f>
        <v>0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f>SUM(AJ29,AQ29)</f>
        <v>37</v>
      </c>
      <c r="AJ29" s="250">
        <f>SUM(AK29:AP29)</f>
        <v>22</v>
      </c>
      <c r="AK29" s="250">
        <v>0</v>
      </c>
      <c r="AL29" s="250">
        <v>0</v>
      </c>
      <c r="AM29" s="250">
        <v>0</v>
      </c>
      <c r="AN29" s="250">
        <v>22</v>
      </c>
      <c r="AO29" s="250">
        <v>0</v>
      </c>
      <c r="AP29" s="250">
        <v>0</v>
      </c>
      <c r="AQ29" s="250">
        <f>SUM(AR29:AW29)</f>
        <v>15</v>
      </c>
      <c r="AR29" s="250">
        <v>0</v>
      </c>
      <c r="AS29" s="250">
        <v>0</v>
      </c>
      <c r="AT29" s="250">
        <v>0</v>
      </c>
      <c r="AU29" s="250">
        <v>15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0</v>
      </c>
      <c r="CC29" s="250">
        <f>SUM(CD29:CI29)</f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2224</v>
      </c>
      <c r="CR29" s="250">
        <f>SUM(CS29:CX29)</f>
        <v>1058</v>
      </c>
      <c r="CS29" s="250">
        <v>0</v>
      </c>
      <c r="CT29" s="250">
        <v>102</v>
      </c>
      <c r="CU29" s="250">
        <v>0</v>
      </c>
      <c r="CV29" s="250">
        <v>941</v>
      </c>
      <c r="CW29" s="250">
        <v>0</v>
      </c>
      <c r="CX29" s="250">
        <v>15</v>
      </c>
      <c r="CY29" s="250">
        <f>SUM(CZ29:DE29)</f>
        <v>1166</v>
      </c>
      <c r="CZ29" s="250">
        <v>0</v>
      </c>
      <c r="DA29" s="250">
        <v>0</v>
      </c>
      <c r="DB29" s="250">
        <v>0</v>
      </c>
      <c r="DC29" s="250">
        <v>654</v>
      </c>
      <c r="DD29" s="250">
        <v>0</v>
      </c>
      <c r="DE29" s="250">
        <v>512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2541</v>
      </c>
      <c r="DV29" s="250">
        <v>1499</v>
      </c>
      <c r="DW29" s="250">
        <v>0</v>
      </c>
      <c r="DX29" s="250">
        <v>1042</v>
      </c>
      <c r="DY29" s="250">
        <v>0</v>
      </c>
      <c r="DZ29" s="250">
        <f>SUM(EA29,EH29)</f>
        <v>58</v>
      </c>
      <c r="EA29" s="250">
        <f>SUM(EB29:EG29)</f>
        <v>34</v>
      </c>
      <c r="EB29" s="250">
        <v>0</v>
      </c>
      <c r="EC29" s="250">
        <v>0</v>
      </c>
      <c r="ED29" s="250">
        <v>34</v>
      </c>
      <c r="EE29" s="250">
        <v>0</v>
      </c>
      <c r="EF29" s="250">
        <v>0</v>
      </c>
      <c r="EG29" s="250">
        <v>0</v>
      </c>
      <c r="EH29" s="250">
        <f>SUM(EI29:EN29)</f>
        <v>24</v>
      </c>
      <c r="EI29" s="250">
        <v>0</v>
      </c>
      <c r="EJ29" s="250">
        <v>0</v>
      </c>
      <c r="EK29" s="250">
        <v>24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SUM(E30,T30,AI30,AX30,BM30,CB30,CQ30,DF30,DU30,DZ30)</f>
        <v>17271</v>
      </c>
      <c r="E30" s="250">
        <f>SUM(F30,M30)</f>
        <v>12146</v>
      </c>
      <c r="F30" s="250">
        <f>SUM(G30:L30)</f>
        <v>7620</v>
      </c>
      <c r="G30" s="250">
        <v>0</v>
      </c>
      <c r="H30" s="250">
        <v>7620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4526</v>
      </c>
      <c r="N30" s="250">
        <v>0</v>
      </c>
      <c r="O30" s="250">
        <v>4526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247</v>
      </c>
      <c r="U30" s="250">
        <f>SUM(V30:AA30)</f>
        <v>152</v>
      </c>
      <c r="V30" s="250">
        <v>0</v>
      </c>
      <c r="W30" s="250">
        <v>0</v>
      </c>
      <c r="X30" s="250">
        <v>0</v>
      </c>
      <c r="Y30" s="250">
        <v>152</v>
      </c>
      <c r="Z30" s="250">
        <v>0</v>
      </c>
      <c r="AA30" s="250">
        <v>0</v>
      </c>
      <c r="AB30" s="250">
        <f>SUM(AC30:AH30)</f>
        <v>95</v>
      </c>
      <c r="AC30" s="250">
        <v>0</v>
      </c>
      <c r="AD30" s="250">
        <v>0</v>
      </c>
      <c r="AE30" s="250">
        <v>0</v>
      </c>
      <c r="AF30" s="250">
        <v>95</v>
      </c>
      <c r="AG30" s="250">
        <v>0</v>
      </c>
      <c r="AH30" s="250">
        <v>0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2446</v>
      </c>
      <c r="CR30" s="250">
        <f>SUM(CS30:CX30)</f>
        <v>1221</v>
      </c>
      <c r="CS30" s="250">
        <v>0</v>
      </c>
      <c r="CT30" s="250">
        <v>0</v>
      </c>
      <c r="CU30" s="250">
        <v>0</v>
      </c>
      <c r="CV30" s="250">
        <v>1221</v>
      </c>
      <c r="CW30" s="250">
        <v>0</v>
      </c>
      <c r="CX30" s="250">
        <v>0</v>
      </c>
      <c r="CY30" s="250">
        <f>SUM(CZ30:DE30)</f>
        <v>1225</v>
      </c>
      <c r="CZ30" s="250">
        <v>0</v>
      </c>
      <c r="DA30" s="250">
        <v>0</v>
      </c>
      <c r="DB30" s="250">
        <v>0</v>
      </c>
      <c r="DC30" s="250">
        <v>1225</v>
      </c>
      <c r="DD30" s="250">
        <v>0</v>
      </c>
      <c r="DE30" s="250">
        <v>0</v>
      </c>
      <c r="DF30" s="250">
        <f>SUM(DG30,DN30)</f>
        <v>0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>SUM(DV30:DY30)</f>
        <v>0</v>
      </c>
      <c r="DV30" s="250">
        <v>0</v>
      </c>
      <c r="DW30" s="250">
        <v>0</v>
      </c>
      <c r="DX30" s="250">
        <v>0</v>
      </c>
      <c r="DY30" s="250">
        <v>0</v>
      </c>
      <c r="DZ30" s="250">
        <f>SUM(EA30,EH30)</f>
        <v>2432</v>
      </c>
      <c r="EA30" s="250">
        <f>SUM(EB30:EG30)</f>
        <v>0</v>
      </c>
      <c r="EB30" s="250">
        <v>0</v>
      </c>
      <c r="EC30" s="250">
        <v>0</v>
      </c>
      <c r="ED30" s="250">
        <v>0</v>
      </c>
      <c r="EE30" s="250">
        <v>0</v>
      </c>
      <c r="EF30" s="250">
        <v>0</v>
      </c>
      <c r="EG30" s="250">
        <v>0</v>
      </c>
      <c r="EH30" s="250">
        <f>SUM(EI30:EN30)</f>
        <v>2432</v>
      </c>
      <c r="EI30" s="250">
        <v>0</v>
      </c>
      <c r="EJ30" s="250">
        <v>0</v>
      </c>
      <c r="EK30" s="250">
        <v>2432</v>
      </c>
      <c r="EL30" s="250">
        <v>0</v>
      </c>
      <c r="EM30" s="250">
        <v>0</v>
      </c>
      <c r="EN30" s="250">
        <v>0</v>
      </c>
    </row>
    <row r="31" spans="1:144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SUM(E31,T31,AI31,AX31,BM31,CB31,CQ31,DF31,DU31,DZ31)</f>
        <v>9096</v>
      </c>
      <c r="E31" s="250">
        <f>SUM(F31,M31)</f>
        <v>7634</v>
      </c>
      <c r="F31" s="250">
        <f>SUM(G31:L31)</f>
        <v>6400</v>
      </c>
      <c r="G31" s="250">
        <v>0</v>
      </c>
      <c r="H31" s="250">
        <v>6400</v>
      </c>
      <c r="I31" s="250">
        <v>0</v>
      </c>
      <c r="J31" s="250">
        <v>0</v>
      </c>
      <c r="K31" s="250">
        <v>0</v>
      </c>
      <c r="L31" s="250">
        <v>0</v>
      </c>
      <c r="M31" s="250">
        <f>SUM(N31:S31)</f>
        <v>1234</v>
      </c>
      <c r="N31" s="250">
        <v>0</v>
      </c>
      <c r="O31" s="250">
        <v>1234</v>
      </c>
      <c r="P31" s="250">
        <v>0</v>
      </c>
      <c r="Q31" s="250">
        <v>0</v>
      </c>
      <c r="R31" s="250">
        <v>0</v>
      </c>
      <c r="S31" s="250">
        <v>0</v>
      </c>
      <c r="T31" s="250">
        <f>SUM(U31,AB31)</f>
        <v>659</v>
      </c>
      <c r="U31" s="250">
        <f>SUM(V31:AA31)</f>
        <v>659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659</v>
      </c>
      <c r="AB31" s="250">
        <f>SUM(AC31:AH31)</f>
        <v>0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0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803</v>
      </c>
      <c r="CR31" s="250">
        <f>SUM(CS31:CX31)</f>
        <v>659</v>
      </c>
      <c r="CS31" s="250">
        <v>0</v>
      </c>
      <c r="CT31" s="250">
        <v>0</v>
      </c>
      <c r="CU31" s="250">
        <v>0</v>
      </c>
      <c r="CV31" s="250">
        <v>659</v>
      </c>
      <c r="CW31" s="250">
        <v>0</v>
      </c>
      <c r="CX31" s="250">
        <v>0</v>
      </c>
      <c r="CY31" s="250">
        <f>SUM(CZ31:DE31)</f>
        <v>144</v>
      </c>
      <c r="CZ31" s="250">
        <v>0</v>
      </c>
      <c r="DA31" s="250">
        <v>0</v>
      </c>
      <c r="DB31" s="250">
        <v>137</v>
      </c>
      <c r="DC31" s="250">
        <v>0</v>
      </c>
      <c r="DD31" s="250">
        <v>7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>
        <v>0</v>
      </c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0</v>
      </c>
      <c r="DV31" s="250">
        <v>0</v>
      </c>
      <c r="DW31" s="250">
        <v>0</v>
      </c>
      <c r="DX31" s="250">
        <v>0</v>
      </c>
      <c r="DY31" s="250">
        <v>0</v>
      </c>
      <c r="DZ31" s="250">
        <f>SUM(EA31,EH31)</f>
        <v>0</v>
      </c>
      <c r="EA31" s="250">
        <f>SUM(EB31:EG31)</f>
        <v>0</v>
      </c>
      <c r="EB31" s="250">
        <v>0</v>
      </c>
      <c r="EC31" s="250">
        <v>0</v>
      </c>
      <c r="ED31" s="250">
        <v>0</v>
      </c>
      <c r="EE31" s="250">
        <v>0</v>
      </c>
      <c r="EF31" s="250">
        <v>0</v>
      </c>
      <c r="EG31" s="250">
        <v>0</v>
      </c>
      <c r="EH31" s="250">
        <f>SUM(EI31:EN31)</f>
        <v>0</v>
      </c>
      <c r="EI31" s="250">
        <v>0</v>
      </c>
      <c r="EJ31" s="250">
        <v>0</v>
      </c>
      <c r="EK31" s="250">
        <v>0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SUM(E32,T32,AI32,AX32,BM32,CB32,CQ32,DF32,DU32,DZ32)</f>
        <v>4098</v>
      </c>
      <c r="E32" s="250">
        <f>SUM(F32,M32)</f>
        <v>3540</v>
      </c>
      <c r="F32" s="250">
        <f>SUM(G32:L32)</f>
        <v>3130</v>
      </c>
      <c r="G32" s="250">
        <v>0</v>
      </c>
      <c r="H32" s="250">
        <v>3130</v>
      </c>
      <c r="I32" s="250">
        <v>0</v>
      </c>
      <c r="J32" s="250">
        <v>0</v>
      </c>
      <c r="K32" s="250">
        <v>0</v>
      </c>
      <c r="L32" s="250">
        <v>0</v>
      </c>
      <c r="M32" s="250">
        <f>SUM(N32:S32)</f>
        <v>410</v>
      </c>
      <c r="N32" s="250">
        <v>0</v>
      </c>
      <c r="O32" s="250">
        <v>410</v>
      </c>
      <c r="P32" s="250">
        <v>0</v>
      </c>
      <c r="Q32" s="250">
        <v>0</v>
      </c>
      <c r="R32" s="250">
        <v>0</v>
      </c>
      <c r="S32" s="250">
        <v>0</v>
      </c>
      <c r="T32" s="250">
        <f>SUM(U32,AB32)</f>
        <v>194</v>
      </c>
      <c r="U32" s="250">
        <f>SUM(V32:AA32)</f>
        <v>194</v>
      </c>
      <c r="V32" s="250">
        <v>0</v>
      </c>
      <c r="W32" s="250">
        <v>0</v>
      </c>
      <c r="X32" s="250">
        <v>0</v>
      </c>
      <c r="Y32" s="250">
        <v>0</v>
      </c>
      <c r="Z32" s="250">
        <v>0</v>
      </c>
      <c r="AA32" s="250">
        <v>194</v>
      </c>
      <c r="AB32" s="250">
        <f>SUM(AC32:AH32)</f>
        <v>0</v>
      </c>
      <c r="AC32" s="250">
        <v>0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f>SUM(AJ32,AQ32)</f>
        <v>0</v>
      </c>
      <c r="AJ32" s="250">
        <f>SUM(AK32:AP32)</f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>SUM(AR32:AW32)</f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0</v>
      </c>
      <c r="CC32" s="250">
        <f>SUM(CD32:CI32)</f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SUM(CK32:CP32)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f>SUM(CR32,CY32)</f>
        <v>364</v>
      </c>
      <c r="CR32" s="250">
        <f>SUM(CS32:CX32)</f>
        <v>274</v>
      </c>
      <c r="CS32" s="250">
        <v>0</v>
      </c>
      <c r="CT32" s="250">
        <v>0</v>
      </c>
      <c r="CU32" s="250">
        <v>30</v>
      </c>
      <c r="CV32" s="250">
        <v>203</v>
      </c>
      <c r="CW32" s="250">
        <v>0</v>
      </c>
      <c r="CX32" s="250">
        <v>41</v>
      </c>
      <c r="CY32" s="250">
        <f>SUM(CZ32:DE32)</f>
        <v>90</v>
      </c>
      <c r="CZ32" s="250">
        <v>0</v>
      </c>
      <c r="DA32" s="250">
        <v>0</v>
      </c>
      <c r="DB32" s="250">
        <v>11</v>
      </c>
      <c r="DC32" s="250">
        <v>79</v>
      </c>
      <c r="DD32" s="250">
        <v>0</v>
      </c>
      <c r="DE32" s="250">
        <v>0</v>
      </c>
      <c r="DF32" s="250">
        <f>SUM(DG32,DN32)</f>
        <v>0</v>
      </c>
      <c r="DG32" s="250">
        <f>SUM(DH32:DM32)</f>
        <v>0</v>
      </c>
      <c r="DH32" s="250">
        <v>0</v>
      </c>
      <c r="DI32" s="250">
        <v>0</v>
      </c>
      <c r="DJ32" s="250">
        <v>0</v>
      </c>
      <c r="DK32" s="250">
        <v>0</v>
      </c>
      <c r="DL32" s="250">
        <v>0</v>
      </c>
      <c r="DM32" s="250">
        <v>0</v>
      </c>
      <c r="DN32" s="250">
        <f>SUM(DO32:DT32)</f>
        <v>0</v>
      </c>
      <c r="DO32" s="250">
        <v>0</v>
      </c>
      <c r="DP32" s="250">
        <v>0</v>
      </c>
      <c r="DQ32" s="250">
        <v>0</v>
      </c>
      <c r="DR32" s="250">
        <v>0</v>
      </c>
      <c r="DS32" s="250">
        <v>0</v>
      </c>
      <c r="DT32" s="250">
        <v>0</v>
      </c>
      <c r="DU32" s="250">
        <f>SUM(DV32:DY32)</f>
        <v>0</v>
      </c>
      <c r="DV32" s="250">
        <v>0</v>
      </c>
      <c r="DW32" s="250">
        <v>0</v>
      </c>
      <c r="DX32" s="250">
        <v>0</v>
      </c>
      <c r="DY32" s="250">
        <v>0</v>
      </c>
      <c r="DZ32" s="250">
        <f>SUM(EA32,EH32)</f>
        <v>0</v>
      </c>
      <c r="EA32" s="250">
        <f>SUM(EB32:EG32)</f>
        <v>0</v>
      </c>
      <c r="EB32" s="250">
        <v>0</v>
      </c>
      <c r="EC32" s="250">
        <v>0</v>
      </c>
      <c r="ED32" s="250">
        <v>0</v>
      </c>
      <c r="EE32" s="250">
        <v>0</v>
      </c>
      <c r="EF32" s="250">
        <v>0</v>
      </c>
      <c r="EG32" s="250">
        <v>0</v>
      </c>
      <c r="EH32" s="250">
        <f>SUM(EI32:EN32)</f>
        <v>0</v>
      </c>
      <c r="EI32" s="250">
        <v>0</v>
      </c>
      <c r="EJ32" s="250">
        <v>0</v>
      </c>
      <c r="EK32" s="250">
        <v>0</v>
      </c>
      <c r="EL32" s="250">
        <v>0</v>
      </c>
      <c r="EM32" s="250">
        <v>0</v>
      </c>
      <c r="EN32" s="250">
        <v>0</v>
      </c>
    </row>
    <row r="33" spans="1:144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SUM(E33,T33,AI33,AX33,BM33,CB33,CQ33,DF33,DU33,DZ33)</f>
        <v>3890</v>
      </c>
      <c r="E33" s="250">
        <f>SUM(F33,M33)</f>
        <v>3298</v>
      </c>
      <c r="F33" s="250">
        <f>SUM(G33:L33)</f>
        <v>2772</v>
      </c>
      <c r="G33" s="250">
        <v>0</v>
      </c>
      <c r="H33" s="250">
        <v>2772</v>
      </c>
      <c r="I33" s="250">
        <v>0</v>
      </c>
      <c r="J33" s="250">
        <v>0</v>
      </c>
      <c r="K33" s="250">
        <v>0</v>
      </c>
      <c r="L33" s="250">
        <v>0</v>
      </c>
      <c r="M33" s="250">
        <f>SUM(N33:S33)</f>
        <v>526</v>
      </c>
      <c r="N33" s="250">
        <v>0</v>
      </c>
      <c r="O33" s="250">
        <v>526</v>
      </c>
      <c r="P33" s="250">
        <v>0</v>
      </c>
      <c r="Q33" s="250">
        <v>0</v>
      </c>
      <c r="R33" s="250">
        <v>0</v>
      </c>
      <c r="S33" s="250">
        <v>0</v>
      </c>
      <c r="T33" s="250">
        <f>SUM(U33,AB33)</f>
        <v>136</v>
      </c>
      <c r="U33" s="250">
        <f>SUM(V33:AA33)</f>
        <v>112</v>
      </c>
      <c r="V33" s="250">
        <v>0</v>
      </c>
      <c r="W33" s="250">
        <v>0</v>
      </c>
      <c r="X33" s="250">
        <v>0</v>
      </c>
      <c r="Y33" s="250">
        <v>0</v>
      </c>
      <c r="Z33" s="250">
        <v>0</v>
      </c>
      <c r="AA33" s="250">
        <v>112</v>
      </c>
      <c r="AB33" s="250">
        <f>SUM(AC33:AH33)</f>
        <v>24</v>
      </c>
      <c r="AC33" s="250"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24</v>
      </c>
      <c r="AI33" s="250">
        <f>SUM(AJ33,AQ33)</f>
        <v>0</v>
      </c>
      <c r="AJ33" s="250">
        <f>SUM(AK33:AP33)</f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>SUM(AR33:AW33)</f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0</v>
      </c>
      <c r="CC33" s="250">
        <f>SUM(CD33:CI33)</f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0</v>
      </c>
      <c r="CR33" s="250">
        <f>SUM(CS33:CX33)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f>SUM(CZ33:DE33)</f>
        <v>0</v>
      </c>
      <c r="CZ33" s="250">
        <v>0</v>
      </c>
      <c r="DA33" s="250">
        <v>0</v>
      </c>
      <c r="DB33" s="250">
        <v>0</v>
      </c>
      <c r="DC33" s="250">
        <v>0</v>
      </c>
      <c r="DD33" s="250">
        <v>0</v>
      </c>
      <c r="DE33" s="250">
        <v>0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>SUM(DV33:DY33)</f>
        <v>367</v>
      </c>
      <c r="DV33" s="250">
        <v>253</v>
      </c>
      <c r="DW33" s="250">
        <v>0</v>
      </c>
      <c r="DX33" s="250">
        <v>114</v>
      </c>
      <c r="DY33" s="250">
        <v>0</v>
      </c>
      <c r="DZ33" s="250">
        <f>SUM(EA33,EH33)</f>
        <v>89</v>
      </c>
      <c r="EA33" s="250">
        <f>SUM(EB33:EG33)</f>
        <v>66</v>
      </c>
      <c r="EB33" s="250">
        <v>0</v>
      </c>
      <c r="EC33" s="250">
        <v>0</v>
      </c>
      <c r="ED33" s="250">
        <v>66</v>
      </c>
      <c r="EE33" s="250">
        <v>0</v>
      </c>
      <c r="EF33" s="250">
        <v>0</v>
      </c>
      <c r="EG33" s="250">
        <v>0</v>
      </c>
      <c r="EH33" s="250">
        <f>SUM(EI33:EN33)</f>
        <v>23</v>
      </c>
      <c r="EI33" s="250">
        <v>0</v>
      </c>
      <c r="EJ33" s="250">
        <v>0</v>
      </c>
      <c r="EK33" s="250">
        <v>23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SUM(E34,T34,AI34,AX34,BM34,CB34,CQ34,DF34,DU34,DZ34)</f>
        <v>3361</v>
      </c>
      <c r="E34" s="250">
        <f>SUM(F34,M34)</f>
        <v>2810</v>
      </c>
      <c r="F34" s="250">
        <f>SUM(G34:L34)</f>
        <v>2508</v>
      </c>
      <c r="G34" s="250">
        <v>0</v>
      </c>
      <c r="H34" s="250">
        <v>2508</v>
      </c>
      <c r="I34" s="250">
        <v>0</v>
      </c>
      <c r="J34" s="250">
        <v>0</v>
      </c>
      <c r="K34" s="250">
        <v>0</v>
      </c>
      <c r="L34" s="250">
        <v>0</v>
      </c>
      <c r="M34" s="250">
        <f>SUM(N34:S34)</f>
        <v>302</v>
      </c>
      <c r="N34" s="250">
        <v>0</v>
      </c>
      <c r="O34" s="250">
        <v>302</v>
      </c>
      <c r="P34" s="250">
        <v>0</v>
      </c>
      <c r="Q34" s="250">
        <v>0</v>
      </c>
      <c r="R34" s="250">
        <v>0</v>
      </c>
      <c r="S34" s="250">
        <v>0</v>
      </c>
      <c r="T34" s="250">
        <f>SUM(U34,AB34)</f>
        <v>129</v>
      </c>
      <c r="U34" s="250">
        <f>SUM(V34:AA34)</f>
        <v>87</v>
      </c>
      <c r="V34" s="250">
        <v>0</v>
      </c>
      <c r="W34" s="250">
        <v>0</v>
      </c>
      <c r="X34" s="250">
        <v>0</v>
      </c>
      <c r="Y34" s="250">
        <v>0</v>
      </c>
      <c r="Z34" s="250">
        <v>0</v>
      </c>
      <c r="AA34" s="250">
        <v>87</v>
      </c>
      <c r="AB34" s="250">
        <f>SUM(AC34:AH34)</f>
        <v>42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42</v>
      </c>
      <c r="AI34" s="250">
        <f>SUM(AJ34,AQ34)</f>
        <v>0</v>
      </c>
      <c r="AJ34" s="250">
        <f>SUM(AK34:AP34)</f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>SUM(AR34:AW34)</f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>SUM(AY34,BF34)</f>
        <v>0</v>
      </c>
      <c r="AY34" s="250">
        <f>SUM(AZ34:BE34)</f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>SUM(BG34:BL34)</f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>SUM(BN34,BU34)</f>
        <v>0</v>
      </c>
      <c r="BN34" s="250">
        <f>SUM(BO34:BT34)</f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>SUM(BV34:CA34)</f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SUM(CC34,CJ34)</f>
        <v>0</v>
      </c>
      <c r="CC34" s="250">
        <f>SUM(CD34:CI34)</f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SUM(CK34:CP34)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f>SUM(CR34,CY34)</f>
        <v>203</v>
      </c>
      <c r="CR34" s="250">
        <f>SUM(CS34:CX34)</f>
        <v>138</v>
      </c>
      <c r="CS34" s="250">
        <v>0</v>
      </c>
      <c r="CT34" s="250">
        <v>0</v>
      </c>
      <c r="CU34" s="250">
        <v>0</v>
      </c>
      <c r="CV34" s="250">
        <v>135</v>
      </c>
      <c r="CW34" s="250">
        <v>3</v>
      </c>
      <c r="CX34" s="250">
        <v>0</v>
      </c>
      <c r="CY34" s="250">
        <f>SUM(CZ34:DE34)</f>
        <v>65</v>
      </c>
      <c r="CZ34" s="250">
        <v>0</v>
      </c>
      <c r="DA34" s="250">
        <v>0</v>
      </c>
      <c r="DB34" s="250">
        <v>0</v>
      </c>
      <c r="DC34" s="250">
        <v>65</v>
      </c>
      <c r="DD34" s="250">
        <v>0</v>
      </c>
      <c r="DE34" s="250">
        <v>0</v>
      </c>
      <c r="DF34" s="250">
        <f>SUM(DG34,DN34)</f>
        <v>0</v>
      </c>
      <c r="DG34" s="250">
        <f>SUM(DH34:DM34)</f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>SUM(DO34:DT34)</f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>SUM(DV34:DY34)</f>
        <v>219</v>
      </c>
      <c r="DV34" s="250">
        <v>165</v>
      </c>
      <c r="DW34" s="250">
        <v>0</v>
      </c>
      <c r="DX34" s="250">
        <v>54</v>
      </c>
      <c r="DY34" s="250">
        <v>0</v>
      </c>
      <c r="DZ34" s="250">
        <f>SUM(EA34,EH34)</f>
        <v>0</v>
      </c>
      <c r="EA34" s="250">
        <f>SUM(EB34:EG34)</f>
        <v>0</v>
      </c>
      <c r="EB34" s="250">
        <v>0</v>
      </c>
      <c r="EC34" s="250">
        <v>0</v>
      </c>
      <c r="ED34" s="250">
        <v>0</v>
      </c>
      <c r="EE34" s="250">
        <v>0</v>
      </c>
      <c r="EF34" s="250">
        <v>0</v>
      </c>
      <c r="EG34" s="250">
        <v>0</v>
      </c>
      <c r="EH34" s="250">
        <f>SUM(EI34:EN34)</f>
        <v>0</v>
      </c>
      <c r="EI34" s="250">
        <v>0</v>
      </c>
      <c r="EJ34" s="250">
        <v>0</v>
      </c>
      <c r="EK34" s="250">
        <v>0</v>
      </c>
      <c r="EL34" s="250">
        <v>0</v>
      </c>
      <c r="EM34" s="250">
        <v>0</v>
      </c>
      <c r="EN34" s="250">
        <v>0</v>
      </c>
    </row>
    <row r="35" spans="1:144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SUM(E35,T35,AI35,AX35,BM35,CB35,CQ35,DF35,DU35,DZ35)</f>
        <v>5195</v>
      </c>
      <c r="E35" s="250">
        <f>SUM(F35,M35)</f>
        <v>4455</v>
      </c>
      <c r="F35" s="250">
        <f>SUM(G35:L35)</f>
        <v>3231</v>
      </c>
      <c r="G35" s="250">
        <v>0</v>
      </c>
      <c r="H35" s="250">
        <v>3231</v>
      </c>
      <c r="I35" s="250">
        <v>0</v>
      </c>
      <c r="J35" s="250">
        <v>0</v>
      </c>
      <c r="K35" s="250">
        <v>0</v>
      </c>
      <c r="L35" s="250">
        <v>0</v>
      </c>
      <c r="M35" s="250">
        <f>SUM(N35:S35)</f>
        <v>1224</v>
      </c>
      <c r="N35" s="250">
        <v>0</v>
      </c>
      <c r="O35" s="250">
        <v>1224</v>
      </c>
      <c r="P35" s="250">
        <v>0</v>
      </c>
      <c r="Q35" s="250">
        <v>0</v>
      </c>
      <c r="R35" s="250">
        <v>0</v>
      </c>
      <c r="S35" s="250">
        <v>0</v>
      </c>
      <c r="T35" s="250">
        <f>SUM(U35,AB35)</f>
        <v>122</v>
      </c>
      <c r="U35" s="250">
        <f>SUM(V35:AA35)</f>
        <v>122</v>
      </c>
      <c r="V35" s="250">
        <v>0</v>
      </c>
      <c r="W35" s="250">
        <v>0</v>
      </c>
      <c r="X35" s="250">
        <v>0</v>
      </c>
      <c r="Y35" s="250">
        <v>0</v>
      </c>
      <c r="Z35" s="250">
        <v>0</v>
      </c>
      <c r="AA35" s="250">
        <v>122</v>
      </c>
      <c r="AB35" s="250">
        <f>SUM(AC35:AH35)</f>
        <v>0</v>
      </c>
      <c r="AC35" s="250"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f>SUM(AJ35,AQ35)</f>
        <v>0</v>
      </c>
      <c r="AJ35" s="250">
        <f>SUM(AK35:AP35)</f>
        <v>0</v>
      </c>
      <c r="AK35" s="250">
        <v>0</v>
      </c>
      <c r="AL35" s="250">
        <v>0</v>
      </c>
      <c r="AM35" s="250">
        <v>0</v>
      </c>
      <c r="AN35" s="250">
        <v>0</v>
      </c>
      <c r="AO35" s="250">
        <v>0</v>
      </c>
      <c r="AP35" s="250">
        <v>0</v>
      </c>
      <c r="AQ35" s="250">
        <f>SUM(AR35:AW35)</f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v>0</v>
      </c>
      <c r="AW35" s="250">
        <v>0</v>
      </c>
      <c r="AX35" s="250">
        <f>SUM(AY35,BF35)</f>
        <v>0</v>
      </c>
      <c r="AY35" s="250">
        <f>SUM(AZ35:BE35)</f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v>0</v>
      </c>
      <c r="BE35" s="250">
        <v>0</v>
      </c>
      <c r="BF35" s="250">
        <f>SUM(BG35:BL35)</f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v>0</v>
      </c>
      <c r="BM35" s="250">
        <f>SUM(BN35,BU35)</f>
        <v>0</v>
      </c>
      <c r="BN35" s="250">
        <f>SUM(BO35:BT35)</f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v>0</v>
      </c>
      <c r="BU35" s="250">
        <f>SUM(BV35:CA35)</f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SUM(CC35,CJ35)</f>
        <v>0</v>
      </c>
      <c r="CC35" s="250">
        <f>SUM(CD35:CI35)</f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SUM(CK35:CP35)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f>SUM(CR35,CY35)</f>
        <v>175</v>
      </c>
      <c r="CR35" s="250">
        <f>SUM(CS35:CX35)</f>
        <v>106</v>
      </c>
      <c r="CS35" s="250">
        <v>0</v>
      </c>
      <c r="CT35" s="250">
        <v>0</v>
      </c>
      <c r="CU35" s="250">
        <v>0</v>
      </c>
      <c r="CV35" s="250">
        <v>106</v>
      </c>
      <c r="CW35" s="250">
        <v>0</v>
      </c>
      <c r="CX35" s="250">
        <v>0</v>
      </c>
      <c r="CY35" s="250">
        <f>SUM(CZ35:DE35)</f>
        <v>69</v>
      </c>
      <c r="CZ35" s="250">
        <v>0</v>
      </c>
      <c r="DA35" s="250">
        <v>0</v>
      </c>
      <c r="DB35" s="250">
        <v>0</v>
      </c>
      <c r="DC35" s="250">
        <v>69</v>
      </c>
      <c r="DD35" s="250">
        <v>0</v>
      </c>
      <c r="DE35" s="250">
        <v>0</v>
      </c>
      <c r="DF35" s="250">
        <f>SUM(DG35,DN35)</f>
        <v>0</v>
      </c>
      <c r="DG35" s="250">
        <f>SUM(DH35:DM35)</f>
        <v>0</v>
      </c>
      <c r="DH35" s="250">
        <v>0</v>
      </c>
      <c r="DI35" s="250">
        <v>0</v>
      </c>
      <c r="DJ35" s="250">
        <v>0</v>
      </c>
      <c r="DK35" s="250">
        <v>0</v>
      </c>
      <c r="DL35" s="250">
        <v>0</v>
      </c>
      <c r="DM35" s="250">
        <v>0</v>
      </c>
      <c r="DN35" s="250">
        <f>SUM(DO35:DT35)</f>
        <v>0</v>
      </c>
      <c r="DO35" s="250">
        <v>0</v>
      </c>
      <c r="DP35" s="250">
        <v>0</v>
      </c>
      <c r="DQ35" s="250">
        <v>0</v>
      </c>
      <c r="DR35" s="250">
        <v>0</v>
      </c>
      <c r="DS35" s="250">
        <v>0</v>
      </c>
      <c r="DT35" s="250">
        <v>0</v>
      </c>
      <c r="DU35" s="250">
        <f>SUM(DV35:DY35)</f>
        <v>408</v>
      </c>
      <c r="DV35" s="250">
        <v>245</v>
      </c>
      <c r="DW35" s="250">
        <v>0</v>
      </c>
      <c r="DX35" s="250">
        <v>163</v>
      </c>
      <c r="DY35" s="250">
        <v>0</v>
      </c>
      <c r="DZ35" s="250">
        <f>SUM(EA35,EH35)</f>
        <v>35</v>
      </c>
      <c r="EA35" s="250">
        <f>SUM(EB35:EG35)</f>
        <v>35</v>
      </c>
      <c r="EB35" s="250">
        <v>0</v>
      </c>
      <c r="EC35" s="250">
        <v>0</v>
      </c>
      <c r="ED35" s="250">
        <v>26</v>
      </c>
      <c r="EE35" s="250">
        <v>0</v>
      </c>
      <c r="EF35" s="250">
        <v>9</v>
      </c>
      <c r="EG35" s="250">
        <v>0</v>
      </c>
      <c r="EH35" s="250">
        <f>SUM(EI35:EN35)</f>
        <v>0</v>
      </c>
      <c r="EI35" s="250">
        <v>0</v>
      </c>
      <c r="EJ35" s="250">
        <v>0</v>
      </c>
      <c r="EK35" s="250">
        <v>0</v>
      </c>
      <c r="EL35" s="250">
        <v>0</v>
      </c>
      <c r="EM35" s="250">
        <v>0</v>
      </c>
      <c r="EN35" s="250">
        <v>0</v>
      </c>
    </row>
    <row r="36" spans="1:144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SUM(E36,T36,AI36,AX36,BM36,CB36,CQ36,DF36,DU36,DZ36)</f>
        <v>14641</v>
      </c>
      <c r="E36" s="250">
        <f>SUM(F36,M36)</f>
        <v>12397</v>
      </c>
      <c r="F36" s="250">
        <f>SUM(G36:L36)</f>
        <v>11421</v>
      </c>
      <c r="G36" s="250">
        <v>0</v>
      </c>
      <c r="H36" s="250">
        <v>11421</v>
      </c>
      <c r="I36" s="250">
        <v>0</v>
      </c>
      <c r="J36" s="250">
        <v>0</v>
      </c>
      <c r="K36" s="250">
        <v>0</v>
      </c>
      <c r="L36" s="250">
        <v>0</v>
      </c>
      <c r="M36" s="250">
        <f>SUM(N36:S36)</f>
        <v>976</v>
      </c>
      <c r="N36" s="250">
        <v>0</v>
      </c>
      <c r="O36" s="250">
        <v>976</v>
      </c>
      <c r="P36" s="250">
        <v>0</v>
      </c>
      <c r="Q36" s="250">
        <v>0</v>
      </c>
      <c r="R36" s="250">
        <v>0</v>
      </c>
      <c r="S36" s="250">
        <v>0</v>
      </c>
      <c r="T36" s="250">
        <f>SUM(U36,AB36)</f>
        <v>1014</v>
      </c>
      <c r="U36" s="250">
        <f>SUM(V36:AA36)</f>
        <v>528</v>
      </c>
      <c r="V36" s="250">
        <v>0</v>
      </c>
      <c r="W36" s="250">
        <v>0</v>
      </c>
      <c r="X36" s="250">
        <v>466</v>
      </c>
      <c r="Y36" s="250">
        <v>0</v>
      </c>
      <c r="Z36" s="250">
        <v>0</v>
      </c>
      <c r="AA36" s="250">
        <v>62</v>
      </c>
      <c r="AB36" s="250">
        <f>SUM(AC36:AH36)</f>
        <v>486</v>
      </c>
      <c r="AC36" s="250">
        <v>0</v>
      </c>
      <c r="AD36" s="250">
        <v>0</v>
      </c>
      <c r="AE36" s="250">
        <v>0</v>
      </c>
      <c r="AF36" s="250">
        <v>0</v>
      </c>
      <c r="AG36" s="250"/>
      <c r="AH36" s="250">
        <v>486</v>
      </c>
      <c r="AI36" s="250">
        <f>SUM(AJ36,AQ36)</f>
        <v>0</v>
      </c>
      <c r="AJ36" s="250">
        <f>SUM(AK36:AP36)</f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f>SUM(AR36:AW36)</f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f>SUM(AY36,BF36)</f>
        <v>0</v>
      </c>
      <c r="AY36" s="250">
        <f>SUM(AZ36:BE36)</f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F36" s="250">
        <f>SUM(BG36:BL36)</f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v>0</v>
      </c>
      <c r="BM36" s="250">
        <f>SUM(BN36,BU36)</f>
        <v>0</v>
      </c>
      <c r="BN36" s="250">
        <f>SUM(BO36:BT36)</f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f>SUM(BV36:CA36)</f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SUM(CC36,CJ36)</f>
        <v>0</v>
      </c>
      <c r="CC36" s="250">
        <f>SUM(CD36:CI36)</f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SUM(CK36:CP36)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f>SUM(CR36,CY36)</f>
        <v>166</v>
      </c>
      <c r="CR36" s="250">
        <f>SUM(CS36:CX36)</f>
        <v>166</v>
      </c>
      <c r="CS36" s="250">
        <v>0</v>
      </c>
      <c r="CT36" s="250">
        <v>0</v>
      </c>
      <c r="CU36" s="250">
        <v>0</v>
      </c>
      <c r="CV36" s="250">
        <v>166</v>
      </c>
      <c r="CW36" s="250">
        <v>0</v>
      </c>
      <c r="CX36" s="250">
        <v>0</v>
      </c>
      <c r="CY36" s="250">
        <f>SUM(CZ36:DE36)</f>
        <v>0</v>
      </c>
      <c r="CZ36" s="250">
        <v>0</v>
      </c>
      <c r="DA36" s="250">
        <v>0</v>
      </c>
      <c r="DB36" s="250">
        <v>0</v>
      </c>
      <c r="DC36" s="250">
        <v>0</v>
      </c>
      <c r="DD36" s="250">
        <v>0</v>
      </c>
      <c r="DE36" s="250">
        <v>0</v>
      </c>
      <c r="DF36" s="250">
        <f>SUM(DG36,DN36)</f>
        <v>0</v>
      </c>
      <c r="DG36" s="250">
        <f>SUM(DH36:DM36)</f>
        <v>0</v>
      </c>
      <c r="DH36" s="250">
        <v>0</v>
      </c>
      <c r="DI36" s="250">
        <v>0</v>
      </c>
      <c r="DJ36" s="250">
        <v>0</v>
      </c>
      <c r="DK36" s="250">
        <v>0</v>
      </c>
      <c r="DL36" s="250">
        <v>0</v>
      </c>
      <c r="DM36" s="250">
        <v>0</v>
      </c>
      <c r="DN36" s="250">
        <f>SUM(DO36:DT36)</f>
        <v>0</v>
      </c>
      <c r="DO36" s="250">
        <v>0</v>
      </c>
      <c r="DP36" s="250">
        <v>0</v>
      </c>
      <c r="DQ36" s="250">
        <v>0</v>
      </c>
      <c r="DR36" s="250">
        <v>0</v>
      </c>
      <c r="DS36" s="250">
        <v>0</v>
      </c>
      <c r="DT36" s="250">
        <v>0</v>
      </c>
      <c r="DU36" s="250">
        <f>SUM(DV36:DY36)</f>
        <v>1064</v>
      </c>
      <c r="DV36" s="250">
        <v>1064</v>
      </c>
      <c r="DW36" s="250">
        <v>0</v>
      </c>
      <c r="DX36" s="250">
        <v>0</v>
      </c>
      <c r="DY36" s="250">
        <v>0</v>
      </c>
      <c r="DZ36" s="250">
        <f>SUM(EA36,EH36)</f>
        <v>0</v>
      </c>
      <c r="EA36" s="250">
        <f>SUM(EB36:EG36)</f>
        <v>0</v>
      </c>
      <c r="EB36" s="250">
        <v>0</v>
      </c>
      <c r="EC36" s="250">
        <v>0</v>
      </c>
      <c r="ED36" s="250">
        <v>0</v>
      </c>
      <c r="EE36" s="250">
        <v>0</v>
      </c>
      <c r="EF36" s="250">
        <v>0</v>
      </c>
      <c r="EG36" s="250">
        <v>0</v>
      </c>
      <c r="EH36" s="250">
        <f>SUM(EI36:EN36)</f>
        <v>0</v>
      </c>
      <c r="EI36" s="250">
        <v>0</v>
      </c>
      <c r="EJ36" s="250">
        <v>0</v>
      </c>
      <c r="EK36" s="250">
        <v>0</v>
      </c>
      <c r="EL36" s="250">
        <v>0</v>
      </c>
      <c r="EM36" s="250">
        <v>0</v>
      </c>
      <c r="EN36" s="250">
        <v>0</v>
      </c>
    </row>
    <row r="37" spans="1:144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SUM(E37,T37,AI37,AX37,BM37,CB37,CQ37,DF37,DU37,DZ37)</f>
        <v>8713</v>
      </c>
      <c r="E37" s="250">
        <f>SUM(F37,M37)</f>
        <v>6623</v>
      </c>
      <c r="F37" s="250">
        <f>SUM(G37:L37)</f>
        <v>6623</v>
      </c>
      <c r="G37" s="250">
        <v>0</v>
      </c>
      <c r="H37" s="250">
        <v>5954</v>
      </c>
      <c r="I37" s="250">
        <v>0</v>
      </c>
      <c r="J37" s="250">
        <v>0</v>
      </c>
      <c r="K37" s="250">
        <v>0</v>
      </c>
      <c r="L37" s="250">
        <v>669</v>
      </c>
      <c r="M37" s="250">
        <f>SUM(N37:S37)</f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f>SUM(U37,AB37)</f>
        <v>0</v>
      </c>
      <c r="U37" s="250">
        <f>SUM(V37:AA37)</f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f>SUM(AC37:AH37)</f>
        <v>0</v>
      </c>
      <c r="AC37" s="250"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f>SUM(AJ37,AQ37)</f>
        <v>0</v>
      </c>
      <c r="AJ37" s="250">
        <f>SUM(AK37:AP37)</f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f>SUM(AR37:AW37)</f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0</v>
      </c>
      <c r="AW37" s="250">
        <v>0</v>
      </c>
      <c r="AX37" s="250">
        <f>SUM(AY37,BF37)</f>
        <v>0</v>
      </c>
      <c r="AY37" s="250">
        <f>SUM(AZ37:BE37)</f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F37" s="250">
        <f>SUM(BG37:BL37)</f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v>0</v>
      </c>
      <c r="BM37" s="250">
        <f>SUM(BN37,BU37)</f>
        <v>0</v>
      </c>
      <c r="BN37" s="250">
        <f>SUM(BO37:BT37)</f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f>SUM(BV37:CA37)</f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SUM(CC37,CJ37)</f>
        <v>0</v>
      </c>
      <c r="CC37" s="250">
        <f>SUM(CD37:CI37)</f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SUM(CK37:CP37)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f>SUM(CR37,CY37)</f>
        <v>635</v>
      </c>
      <c r="CR37" s="250">
        <f>SUM(CS37:CX37)</f>
        <v>635</v>
      </c>
      <c r="CS37" s="250">
        <v>0</v>
      </c>
      <c r="CT37" s="250">
        <v>0</v>
      </c>
      <c r="CU37" s="250">
        <v>0</v>
      </c>
      <c r="CV37" s="250">
        <v>613</v>
      </c>
      <c r="CW37" s="250">
        <v>0</v>
      </c>
      <c r="CX37" s="250">
        <v>22</v>
      </c>
      <c r="CY37" s="250">
        <f>SUM(CZ37:DE37)</f>
        <v>0</v>
      </c>
      <c r="CZ37" s="250">
        <v>0</v>
      </c>
      <c r="DA37" s="250">
        <v>0</v>
      </c>
      <c r="DB37" s="250">
        <v>0</v>
      </c>
      <c r="DC37" s="250">
        <v>0</v>
      </c>
      <c r="DD37" s="250">
        <v>0</v>
      </c>
      <c r="DE37" s="250">
        <v>0</v>
      </c>
      <c r="DF37" s="250">
        <f>SUM(DG37,DN37)</f>
        <v>0</v>
      </c>
      <c r="DG37" s="250">
        <f>SUM(DH37:DM37)</f>
        <v>0</v>
      </c>
      <c r="DH37" s="250">
        <v>0</v>
      </c>
      <c r="DI37" s="250">
        <v>0</v>
      </c>
      <c r="DJ37" s="250">
        <v>0</v>
      </c>
      <c r="DK37" s="250">
        <v>0</v>
      </c>
      <c r="DL37" s="250">
        <v>0</v>
      </c>
      <c r="DM37" s="250">
        <v>0</v>
      </c>
      <c r="DN37" s="250">
        <f>SUM(DO37:DT37)</f>
        <v>0</v>
      </c>
      <c r="DO37" s="250">
        <v>0</v>
      </c>
      <c r="DP37" s="250">
        <v>0</v>
      </c>
      <c r="DQ37" s="250">
        <v>0</v>
      </c>
      <c r="DR37" s="250">
        <v>0</v>
      </c>
      <c r="DS37" s="250">
        <v>0</v>
      </c>
      <c r="DT37" s="250">
        <v>0</v>
      </c>
      <c r="DU37" s="250">
        <f>SUM(DV37:DY37)</f>
        <v>1226</v>
      </c>
      <c r="DV37" s="250">
        <v>1226</v>
      </c>
      <c r="DW37" s="250">
        <v>0</v>
      </c>
      <c r="DX37" s="250">
        <v>0</v>
      </c>
      <c r="DY37" s="250">
        <v>0</v>
      </c>
      <c r="DZ37" s="250">
        <f>SUM(EA37,EH37)</f>
        <v>229</v>
      </c>
      <c r="EA37" s="250">
        <f>SUM(EB37:EG37)</f>
        <v>229</v>
      </c>
      <c r="EB37" s="250">
        <v>0</v>
      </c>
      <c r="EC37" s="250">
        <v>0</v>
      </c>
      <c r="ED37" s="250">
        <v>223</v>
      </c>
      <c r="EE37" s="250">
        <v>0</v>
      </c>
      <c r="EF37" s="250">
        <v>6</v>
      </c>
      <c r="EG37" s="250">
        <v>0</v>
      </c>
      <c r="EH37" s="250">
        <f>SUM(EI37:EN37)</f>
        <v>0</v>
      </c>
      <c r="EI37" s="250">
        <v>0</v>
      </c>
      <c r="EJ37" s="250">
        <v>0</v>
      </c>
      <c r="EK37" s="250">
        <v>0</v>
      </c>
      <c r="EL37" s="250">
        <v>0</v>
      </c>
      <c r="EM37" s="250">
        <v>0</v>
      </c>
      <c r="EN37" s="250">
        <v>0</v>
      </c>
    </row>
    <row r="38" spans="1:144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SUM(E38,T38,AI38,AX38,BM38,CB38,CQ38,DF38,DU38,DZ38)</f>
        <v>12374</v>
      </c>
      <c r="E38" s="250">
        <f>SUM(F38,M38)</f>
        <v>8664</v>
      </c>
      <c r="F38" s="250">
        <f>SUM(G38:L38)</f>
        <v>7645</v>
      </c>
      <c r="G38" s="250">
        <v>0</v>
      </c>
      <c r="H38" s="250">
        <v>7645</v>
      </c>
      <c r="I38" s="250">
        <v>0</v>
      </c>
      <c r="J38" s="250">
        <v>0</v>
      </c>
      <c r="K38" s="250">
        <v>0</v>
      </c>
      <c r="L38" s="250">
        <v>0</v>
      </c>
      <c r="M38" s="250">
        <f>SUM(N38:S38)</f>
        <v>1019</v>
      </c>
      <c r="N38" s="250">
        <v>0</v>
      </c>
      <c r="O38" s="250">
        <v>1019</v>
      </c>
      <c r="P38" s="250">
        <v>0</v>
      </c>
      <c r="Q38" s="250">
        <v>0</v>
      </c>
      <c r="R38" s="250">
        <v>0</v>
      </c>
      <c r="S38" s="250">
        <v>0</v>
      </c>
      <c r="T38" s="250">
        <f>SUM(U38,AB38)</f>
        <v>0</v>
      </c>
      <c r="U38" s="250">
        <f>SUM(V38:AA38)</f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v>0</v>
      </c>
      <c r="AA38" s="250">
        <v>0</v>
      </c>
      <c r="AB38" s="250">
        <f>SUM(AC38:AH38)</f>
        <v>0</v>
      </c>
      <c r="AC38" s="250"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f>SUM(AJ38,AQ38)</f>
        <v>0</v>
      </c>
      <c r="AJ38" s="250">
        <f>SUM(AK38:AP38)</f>
        <v>0</v>
      </c>
      <c r="AK38" s="250">
        <v>0</v>
      </c>
      <c r="AL38" s="250">
        <v>0</v>
      </c>
      <c r="AM38" s="250">
        <v>0</v>
      </c>
      <c r="AN38" s="250">
        <v>0</v>
      </c>
      <c r="AO38" s="250">
        <v>0</v>
      </c>
      <c r="AP38" s="250">
        <v>0</v>
      </c>
      <c r="AQ38" s="250">
        <f>SUM(AR38:AW38)</f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v>0</v>
      </c>
      <c r="AW38" s="250">
        <v>0</v>
      </c>
      <c r="AX38" s="250">
        <f>SUM(AY38,BF38)</f>
        <v>0</v>
      </c>
      <c r="AY38" s="250">
        <f>SUM(AZ38:BE38)</f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v>0</v>
      </c>
      <c r="BE38" s="250">
        <v>0</v>
      </c>
      <c r="BF38" s="250">
        <f>SUM(BG38:BL38)</f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v>0</v>
      </c>
      <c r="BM38" s="250">
        <f>SUM(BN38,BU38)</f>
        <v>0</v>
      </c>
      <c r="BN38" s="250">
        <f>SUM(BO38:BT38)</f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v>0</v>
      </c>
      <c r="BU38" s="250">
        <f>SUM(BV38:CA38)</f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SUM(CC38,CJ38)</f>
        <v>0</v>
      </c>
      <c r="CC38" s="250">
        <f>SUM(CD38:CI38)</f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SUM(CK38:CP38)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f>SUM(CR38,CY38)</f>
        <v>1075</v>
      </c>
      <c r="CR38" s="250">
        <f>SUM(CS38:CX38)</f>
        <v>1075</v>
      </c>
      <c r="CS38" s="250">
        <v>0</v>
      </c>
      <c r="CT38" s="250">
        <v>0</v>
      </c>
      <c r="CU38" s="250">
        <v>0</v>
      </c>
      <c r="CV38" s="250">
        <v>1075</v>
      </c>
      <c r="CW38" s="250">
        <v>0</v>
      </c>
      <c r="CX38" s="250">
        <v>0</v>
      </c>
      <c r="CY38" s="250">
        <f>SUM(CZ38:DE38)</f>
        <v>0</v>
      </c>
      <c r="CZ38" s="250">
        <v>0</v>
      </c>
      <c r="DA38" s="250">
        <v>0</v>
      </c>
      <c r="DB38" s="250">
        <v>0</v>
      </c>
      <c r="DC38" s="250">
        <v>0</v>
      </c>
      <c r="DD38" s="250">
        <v>0</v>
      </c>
      <c r="DE38" s="250">
        <v>0</v>
      </c>
      <c r="DF38" s="250">
        <f>SUM(DG38,DN38)</f>
        <v>0</v>
      </c>
      <c r="DG38" s="250">
        <f>SUM(DH38:DM38)</f>
        <v>0</v>
      </c>
      <c r="DH38" s="250">
        <v>0</v>
      </c>
      <c r="DI38" s="250">
        <v>0</v>
      </c>
      <c r="DJ38" s="250">
        <v>0</v>
      </c>
      <c r="DK38" s="250">
        <v>0</v>
      </c>
      <c r="DL38" s="250">
        <v>0</v>
      </c>
      <c r="DM38" s="250">
        <v>0</v>
      </c>
      <c r="DN38" s="250">
        <f>SUM(DO38:DT38)</f>
        <v>0</v>
      </c>
      <c r="DO38" s="250">
        <v>0</v>
      </c>
      <c r="DP38" s="250">
        <v>0</v>
      </c>
      <c r="DQ38" s="250">
        <v>0</v>
      </c>
      <c r="DR38" s="250">
        <v>0</v>
      </c>
      <c r="DS38" s="250">
        <v>0</v>
      </c>
      <c r="DT38" s="250">
        <v>0</v>
      </c>
      <c r="DU38" s="250">
        <f>SUM(DV38:DY38)</f>
        <v>2124</v>
      </c>
      <c r="DV38" s="250">
        <v>2104</v>
      </c>
      <c r="DW38" s="250">
        <v>20</v>
      </c>
      <c r="DX38" s="250">
        <v>0</v>
      </c>
      <c r="DY38" s="250">
        <v>0</v>
      </c>
      <c r="DZ38" s="250">
        <f>SUM(EA38,EH38)</f>
        <v>511</v>
      </c>
      <c r="EA38" s="250">
        <f>SUM(EB38:EG38)</f>
        <v>447</v>
      </c>
      <c r="EB38" s="250">
        <v>0</v>
      </c>
      <c r="EC38" s="250">
        <v>0</v>
      </c>
      <c r="ED38" s="250">
        <v>447</v>
      </c>
      <c r="EE38" s="250">
        <v>0</v>
      </c>
      <c r="EF38" s="250">
        <v>0</v>
      </c>
      <c r="EG38" s="250">
        <v>0</v>
      </c>
      <c r="EH38" s="250">
        <f>SUM(EI38:EN38)</f>
        <v>64</v>
      </c>
      <c r="EI38" s="250">
        <v>0</v>
      </c>
      <c r="EJ38" s="250">
        <v>0</v>
      </c>
      <c r="EK38" s="250">
        <v>64</v>
      </c>
      <c r="EL38" s="250">
        <v>0</v>
      </c>
      <c r="EM38" s="250">
        <v>0</v>
      </c>
      <c r="EN38" s="250">
        <v>0</v>
      </c>
    </row>
    <row r="39" spans="1:144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SUM(E39,T39,AI39,AX39,BM39,CB39,CQ39,DF39,DU39,DZ39)</f>
        <v>7727</v>
      </c>
      <c r="E39" s="250">
        <f>SUM(F39,M39)</f>
        <v>348</v>
      </c>
      <c r="F39" s="250">
        <f>SUM(G39:L39)</f>
        <v>348</v>
      </c>
      <c r="G39" s="250">
        <v>0</v>
      </c>
      <c r="H39" s="250">
        <v>348</v>
      </c>
      <c r="I39" s="250">
        <v>0</v>
      </c>
      <c r="J39" s="250">
        <v>0</v>
      </c>
      <c r="K39" s="250">
        <v>0</v>
      </c>
      <c r="L39" s="250">
        <v>0</v>
      </c>
      <c r="M39" s="250">
        <f>SUM(N39:S39)</f>
        <v>0</v>
      </c>
      <c r="N39" s="250">
        <v>0</v>
      </c>
      <c r="O39" s="250">
        <v>0</v>
      </c>
      <c r="P39" s="250">
        <v>0</v>
      </c>
      <c r="Q39" s="250">
        <v>0</v>
      </c>
      <c r="R39" s="250">
        <v>0</v>
      </c>
      <c r="S39" s="250">
        <v>0</v>
      </c>
      <c r="T39" s="250">
        <f>SUM(U39,AB39)</f>
        <v>0</v>
      </c>
      <c r="U39" s="250">
        <f>SUM(V39:AA39)</f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v>0</v>
      </c>
      <c r="AA39" s="250">
        <v>0</v>
      </c>
      <c r="AB39" s="250">
        <f>SUM(AC39:AH39)</f>
        <v>0</v>
      </c>
      <c r="AC39" s="250"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f>SUM(AJ39,AQ39)</f>
        <v>0</v>
      </c>
      <c r="AJ39" s="250">
        <f>SUM(AK39:AP39)</f>
        <v>0</v>
      </c>
      <c r="AK39" s="250">
        <v>0</v>
      </c>
      <c r="AL39" s="250">
        <v>0</v>
      </c>
      <c r="AM39" s="250">
        <v>0</v>
      </c>
      <c r="AN39" s="250">
        <v>0</v>
      </c>
      <c r="AO39" s="250">
        <v>0</v>
      </c>
      <c r="AP39" s="250">
        <v>0</v>
      </c>
      <c r="AQ39" s="250">
        <f>SUM(AR39:AW39)</f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v>0</v>
      </c>
      <c r="AW39" s="250">
        <v>0</v>
      </c>
      <c r="AX39" s="250">
        <f>SUM(AY39,BF39)</f>
        <v>0</v>
      </c>
      <c r="AY39" s="250">
        <f>SUM(AZ39:BE39)</f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v>0</v>
      </c>
      <c r="BE39" s="250">
        <v>0</v>
      </c>
      <c r="BF39" s="250">
        <f>SUM(BG39:BL39)</f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v>0</v>
      </c>
      <c r="BM39" s="250">
        <f>SUM(BN39,BU39)</f>
        <v>0</v>
      </c>
      <c r="BN39" s="250">
        <f>SUM(BO39:BT39)</f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v>0</v>
      </c>
      <c r="BU39" s="250">
        <f>SUM(BV39:CA39)</f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SUM(CC39,CJ39)</f>
        <v>5844</v>
      </c>
      <c r="CC39" s="250">
        <f>SUM(CD39:CI39)</f>
        <v>5276</v>
      </c>
      <c r="CD39" s="250">
        <v>0</v>
      </c>
      <c r="CE39" s="250">
        <v>5276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SUM(CK39:CP39)</f>
        <v>568</v>
      </c>
      <c r="CK39" s="250">
        <v>0</v>
      </c>
      <c r="CL39" s="250">
        <v>568</v>
      </c>
      <c r="CM39" s="250">
        <v>0</v>
      </c>
      <c r="CN39" s="250">
        <v>0</v>
      </c>
      <c r="CO39" s="250">
        <v>0</v>
      </c>
      <c r="CP39" s="250">
        <v>0</v>
      </c>
      <c r="CQ39" s="250">
        <f>SUM(CR39,CY39)</f>
        <v>1098</v>
      </c>
      <c r="CR39" s="250">
        <f>SUM(CS39:CX39)</f>
        <v>1098</v>
      </c>
      <c r="CS39" s="250">
        <v>0</v>
      </c>
      <c r="CT39" s="250">
        <v>0</v>
      </c>
      <c r="CU39" s="250">
        <v>0</v>
      </c>
      <c r="CV39" s="250">
        <v>1098</v>
      </c>
      <c r="CW39" s="250">
        <v>0</v>
      </c>
      <c r="CX39" s="250">
        <v>0</v>
      </c>
      <c r="CY39" s="250">
        <f>SUM(CZ39:DE39)</f>
        <v>0</v>
      </c>
      <c r="CZ39" s="250">
        <v>0</v>
      </c>
      <c r="DA39" s="250">
        <v>0</v>
      </c>
      <c r="DB39" s="250">
        <v>0</v>
      </c>
      <c r="DC39" s="250">
        <v>0</v>
      </c>
      <c r="DD39" s="250">
        <v>0</v>
      </c>
      <c r="DE39" s="250">
        <v>0</v>
      </c>
      <c r="DF39" s="250">
        <f>SUM(DG39,DN39)</f>
        <v>177</v>
      </c>
      <c r="DG39" s="250">
        <f>SUM(DH39:DM39)</f>
        <v>177</v>
      </c>
      <c r="DH39" s="250">
        <v>0</v>
      </c>
      <c r="DI39" s="250">
        <v>0</v>
      </c>
      <c r="DJ39" s="250">
        <v>177</v>
      </c>
      <c r="DK39" s="250">
        <v>0</v>
      </c>
      <c r="DL39" s="250">
        <v>0</v>
      </c>
      <c r="DM39" s="250">
        <v>0</v>
      </c>
      <c r="DN39" s="250">
        <f>SUM(DO39:DT39)</f>
        <v>0</v>
      </c>
      <c r="DO39" s="250">
        <v>0</v>
      </c>
      <c r="DP39" s="250">
        <v>0</v>
      </c>
      <c r="DQ39" s="250">
        <v>0</v>
      </c>
      <c r="DR39" s="250">
        <v>0</v>
      </c>
      <c r="DS39" s="250">
        <v>0</v>
      </c>
      <c r="DT39" s="250">
        <v>0</v>
      </c>
      <c r="DU39" s="250">
        <f>SUM(DV39:DY39)</f>
        <v>260</v>
      </c>
      <c r="DV39" s="250">
        <v>252</v>
      </c>
      <c r="DW39" s="250">
        <v>8</v>
      </c>
      <c r="DX39" s="250">
        <v>0</v>
      </c>
      <c r="DY39" s="250">
        <v>0</v>
      </c>
      <c r="DZ39" s="250">
        <f>SUM(EA39,EH39)</f>
        <v>0</v>
      </c>
      <c r="EA39" s="250">
        <f>SUM(EB39:EG39)</f>
        <v>0</v>
      </c>
      <c r="EB39" s="250">
        <v>0</v>
      </c>
      <c r="EC39" s="250">
        <v>0</v>
      </c>
      <c r="ED39" s="250">
        <v>0</v>
      </c>
      <c r="EE39" s="250">
        <v>0</v>
      </c>
      <c r="EF39" s="250">
        <v>0</v>
      </c>
      <c r="EG39" s="250">
        <v>0</v>
      </c>
      <c r="EH39" s="250">
        <f>SUM(EI39:EN39)</f>
        <v>0</v>
      </c>
      <c r="EI39" s="250">
        <v>0</v>
      </c>
      <c r="EJ39" s="250">
        <v>0</v>
      </c>
      <c r="EK39" s="250">
        <v>0</v>
      </c>
      <c r="EL39" s="250">
        <v>0</v>
      </c>
      <c r="EM39" s="250">
        <v>0</v>
      </c>
      <c r="EN39" s="250">
        <v>0</v>
      </c>
    </row>
    <row r="40" spans="1:144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SUM(E40,T40,AI40,AX40,BM40,CB40,CQ40,DF40,DU40,DZ40)</f>
        <v>10345</v>
      </c>
      <c r="E40" s="250">
        <f>SUM(F40,M40)</f>
        <v>8640</v>
      </c>
      <c r="F40" s="250">
        <f>SUM(G40:L40)</f>
        <v>4809</v>
      </c>
      <c r="G40" s="250">
        <v>0</v>
      </c>
      <c r="H40" s="250">
        <v>4809</v>
      </c>
      <c r="I40" s="250">
        <v>0</v>
      </c>
      <c r="J40" s="250">
        <v>0</v>
      </c>
      <c r="K40" s="250">
        <v>0</v>
      </c>
      <c r="L40" s="250">
        <v>0</v>
      </c>
      <c r="M40" s="250">
        <f>SUM(N40:S40)</f>
        <v>3831</v>
      </c>
      <c r="N40" s="250">
        <v>0</v>
      </c>
      <c r="O40" s="250">
        <v>3831</v>
      </c>
      <c r="P40" s="250">
        <v>0</v>
      </c>
      <c r="Q40" s="250">
        <v>0</v>
      </c>
      <c r="R40" s="250">
        <v>0</v>
      </c>
      <c r="S40" s="250">
        <v>0</v>
      </c>
      <c r="T40" s="250">
        <f>SUM(U40,AB40)</f>
        <v>0</v>
      </c>
      <c r="U40" s="250">
        <f>SUM(V40:AA40)</f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v>0</v>
      </c>
      <c r="AA40" s="250">
        <v>0</v>
      </c>
      <c r="AB40" s="250">
        <f>SUM(AC40:AH40)</f>
        <v>0</v>
      </c>
      <c r="AC40" s="250"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f>SUM(AJ40,AQ40)</f>
        <v>0</v>
      </c>
      <c r="AJ40" s="250">
        <f>SUM(AK40:AP40)</f>
        <v>0</v>
      </c>
      <c r="AK40" s="250">
        <v>0</v>
      </c>
      <c r="AL40" s="250">
        <v>0</v>
      </c>
      <c r="AM40" s="250">
        <v>0</v>
      </c>
      <c r="AN40" s="250">
        <v>0</v>
      </c>
      <c r="AO40" s="250">
        <v>0</v>
      </c>
      <c r="AP40" s="250">
        <v>0</v>
      </c>
      <c r="AQ40" s="250">
        <f>SUM(AR40:AW40)</f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v>0</v>
      </c>
      <c r="AW40" s="250">
        <v>0</v>
      </c>
      <c r="AX40" s="250">
        <f>SUM(AY40,BF40)</f>
        <v>0</v>
      </c>
      <c r="AY40" s="250">
        <f>SUM(AZ40:BE40)</f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v>0</v>
      </c>
      <c r="BE40" s="250">
        <v>0</v>
      </c>
      <c r="BF40" s="250">
        <f>SUM(BG40:BL40)</f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v>0</v>
      </c>
      <c r="BM40" s="250">
        <f>SUM(BN40,BU40)</f>
        <v>0</v>
      </c>
      <c r="BN40" s="250">
        <f>SUM(BO40:BT40)</f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v>0</v>
      </c>
      <c r="BU40" s="250">
        <f>SUM(BV40:CA40)</f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SUM(CC40,CJ40)</f>
        <v>0</v>
      </c>
      <c r="CC40" s="250">
        <f>SUM(CD40:CI40)</f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SUM(CK40:CP40)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f>SUM(CR40,CY40)</f>
        <v>1109</v>
      </c>
      <c r="CR40" s="250">
        <f>SUM(CS40:CX40)</f>
        <v>786</v>
      </c>
      <c r="CS40" s="250">
        <v>0</v>
      </c>
      <c r="CT40" s="250">
        <v>0</v>
      </c>
      <c r="CU40" s="250">
        <v>0</v>
      </c>
      <c r="CV40" s="250">
        <v>786</v>
      </c>
      <c r="CW40" s="250">
        <v>0</v>
      </c>
      <c r="CX40" s="250">
        <v>0</v>
      </c>
      <c r="CY40" s="250">
        <f>SUM(CZ40:DE40)</f>
        <v>323</v>
      </c>
      <c r="CZ40" s="250">
        <v>0</v>
      </c>
      <c r="DA40" s="250">
        <v>0</v>
      </c>
      <c r="DB40" s="250">
        <v>0</v>
      </c>
      <c r="DC40" s="250">
        <v>323</v>
      </c>
      <c r="DD40" s="250">
        <v>0</v>
      </c>
      <c r="DE40" s="250">
        <v>0</v>
      </c>
      <c r="DF40" s="250">
        <f>SUM(DG40,DN40)</f>
        <v>0</v>
      </c>
      <c r="DG40" s="250">
        <f>SUM(DH40:DM40)</f>
        <v>0</v>
      </c>
      <c r="DH40" s="250">
        <v>0</v>
      </c>
      <c r="DI40" s="250">
        <v>0</v>
      </c>
      <c r="DJ40" s="250">
        <v>0</v>
      </c>
      <c r="DK40" s="250"/>
      <c r="DL40" s="250">
        <v>0</v>
      </c>
      <c r="DM40" s="250">
        <v>0</v>
      </c>
      <c r="DN40" s="250">
        <f>SUM(DO40:DT40)</f>
        <v>0</v>
      </c>
      <c r="DO40" s="250">
        <v>0</v>
      </c>
      <c r="DP40" s="250">
        <v>0</v>
      </c>
      <c r="DQ40" s="250">
        <v>0</v>
      </c>
      <c r="DR40" s="250"/>
      <c r="DS40" s="250">
        <v>0</v>
      </c>
      <c r="DT40" s="250">
        <v>0</v>
      </c>
      <c r="DU40" s="250">
        <f>SUM(DV40:DY40)</f>
        <v>0</v>
      </c>
      <c r="DV40" s="250">
        <v>0</v>
      </c>
      <c r="DW40" s="250">
        <v>0</v>
      </c>
      <c r="DX40" s="250">
        <v>0</v>
      </c>
      <c r="DY40" s="250">
        <v>0</v>
      </c>
      <c r="DZ40" s="250">
        <f>SUM(EA40,EH40)</f>
        <v>596</v>
      </c>
      <c r="EA40" s="250">
        <f>SUM(EB40:EG40)</f>
        <v>0</v>
      </c>
      <c r="EB40" s="250">
        <v>0</v>
      </c>
      <c r="EC40" s="250">
        <v>0</v>
      </c>
      <c r="ED40" s="250">
        <v>0</v>
      </c>
      <c r="EE40" s="250">
        <v>0</v>
      </c>
      <c r="EF40" s="250">
        <v>0</v>
      </c>
      <c r="EG40" s="250">
        <v>0</v>
      </c>
      <c r="EH40" s="250">
        <f>SUM(EI40:EN40)</f>
        <v>596</v>
      </c>
      <c r="EI40" s="250">
        <v>0</v>
      </c>
      <c r="EJ40" s="250">
        <v>0</v>
      </c>
      <c r="EK40" s="250">
        <v>596</v>
      </c>
      <c r="EL40" s="250">
        <v>0</v>
      </c>
      <c r="EM40" s="250">
        <v>0</v>
      </c>
      <c r="EN40" s="250">
        <v>0</v>
      </c>
    </row>
    <row r="41" spans="1:144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SUM(E41,T41,AI41,AX41,BM41,CB41,CQ41,DF41,DU41,DZ41)</f>
        <v>1970</v>
      </c>
      <c r="E41" s="250">
        <f>SUM(F41,M41)</f>
        <v>1425</v>
      </c>
      <c r="F41" s="250">
        <f>SUM(G41:L41)</f>
        <v>1343</v>
      </c>
      <c r="G41" s="250">
        <v>0</v>
      </c>
      <c r="H41" s="250">
        <v>1343</v>
      </c>
      <c r="I41" s="250">
        <v>0</v>
      </c>
      <c r="J41" s="250">
        <v>0</v>
      </c>
      <c r="K41" s="250">
        <v>0</v>
      </c>
      <c r="L41" s="250">
        <v>0</v>
      </c>
      <c r="M41" s="250">
        <f>SUM(N41:S41)</f>
        <v>82</v>
      </c>
      <c r="N41" s="250">
        <v>0</v>
      </c>
      <c r="O41" s="250">
        <v>82</v>
      </c>
      <c r="P41" s="250">
        <v>0</v>
      </c>
      <c r="Q41" s="250">
        <v>0</v>
      </c>
      <c r="R41" s="250">
        <v>0</v>
      </c>
      <c r="S41" s="250">
        <v>0</v>
      </c>
      <c r="T41" s="250">
        <f>SUM(U41,AB41)</f>
        <v>0</v>
      </c>
      <c r="U41" s="250">
        <f>SUM(V41:AA41)</f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v>0</v>
      </c>
      <c r="AA41" s="250">
        <v>0</v>
      </c>
      <c r="AB41" s="250">
        <f>SUM(AC41:AH41)</f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f>SUM(AJ41,AQ41)</f>
        <v>0</v>
      </c>
      <c r="AJ41" s="250">
        <f>SUM(AK41:AP41)</f>
        <v>0</v>
      </c>
      <c r="AK41" s="250">
        <v>0</v>
      </c>
      <c r="AL41" s="250">
        <v>0</v>
      </c>
      <c r="AM41" s="250">
        <v>0</v>
      </c>
      <c r="AN41" s="250">
        <v>0</v>
      </c>
      <c r="AO41" s="250">
        <v>0</v>
      </c>
      <c r="AP41" s="250">
        <v>0</v>
      </c>
      <c r="AQ41" s="250">
        <f>SUM(AR41:AW41)</f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v>0</v>
      </c>
      <c r="AW41" s="250">
        <v>0</v>
      </c>
      <c r="AX41" s="250">
        <f>SUM(AY41,BF41)</f>
        <v>0</v>
      </c>
      <c r="AY41" s="250">
        <f>SUM(AZ41:BE41)</f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v>0</v>
      </c>
      <c r="BE41" s="250">
        <v>0</v>
      </c>
      <c r="BF41" s="250">
        <f>SUM(BG41:BL41)</f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v>0</v>
      </c>
      <c r="BM41" s="250">
        <f>SUM(BN41,BU41)</f>
        <v>0</v>
      </c>
      <c r="BN41" s="250">
        <f>SUM(BO41:BT41)</f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v>0</v>
      </c>
      <c r="BU41" s="250">
        <f>SUM(BV41:CA41)</f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SUM(CC41,CJ41)</f>
        <v>0</v>
      </c>
      <c r="CC41" s="250">
        <f>SUM(CD41:CI41)</f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SUM(CK41:CP41)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f>SUM(CR41,CY41)</f>
        <v>141</v>
      </c>
      <c r="CR41" s="250">
        <f>SUM(CS41:CX41)</f>
        <v>139</v>
      </c>
      <c r="CS41" s="250">
        <v>0</v>
      </c>
      <c r="CT41" s="250">
        <v>0</v>
      </c>
      <c r="CU41" s="250">
        <v>139</v>
      </c>
      <c r="CV41" s="250">
        <v>0</v>
      </c>
      <c r="CW41" s="250">
        <v>0</v>
      </c>
      <c r="CX41" s="250">
        <v>0</v>
      </c>
      <c r="CY41" s="250">
        <f>SUM(CZ41:DE41)</f>
        <v>2</v>
      </c>
      <c r="CZ41" s="250">
        <v>0</v>
      </c>
      <c r="DA41" s="250">
        <v>0</v>
      </c>
      <c r="DB41" s="250">
        <v>0</v>
      </c>
      <c r="DC41" s="250">
        <v>2</v>
      </c>
      <c r="DD41" s="250">
        <v>0</v>
      </c>
      <c r="DE41" s="250">
        <v>0</v>
      </c>
      <c r="DF41" s="250">
        <f>SUM(DG41,DN41)</f>
        <v>0</v>
      </c>
      <c r="DG41" s="250">
        <f>SUM(DH41:DM41)</f>
        <v>0</v>
      </c>
      <c r="DH41" s="250">
        <v>0</v>
      </c>
      <c r="DI41" s="250">
        <v>0</v>
      </c>
      <c r="DJ41" s="250">
        <v>0</v>
      </c>
      <c r="DK41" s="250">
        <v>0</v>
      </c>
      <c r="DL41" s="250">
        <v>0</v>
      </c>
      <c r="DM41" s="250">
        <v>0</v>
      </c>
      <c r="DN41" s="250">
        <f>SUM(DO41:DT41)</f>
        <v>0</v>
      </c>
      <c r="DO41" s="250">
        <v>0</v>
      </c>
      <c r="DP41" s="250">
        <v>0</v>
      </c>
      <c r="DQ41" s="250">
        <v>0</v>
      </c>
      <c r="DR41" s="250">
        <v>0</v>
      </c>
      <c r="DS41" s="250">
        <v>0</v>
      </c>
      <c r="DT41" s="250">
        <v>0</v>
      </c>
      <c r="DU41" s="250">
        <f>SUM(DV41:DY41)</f>
        <v>404</v>
      </c>
      <c r="DV41" s="250">
        <v>404</v>
      </c>
      <c r="DW41" s="250">
        <v>0</v>
      </c>
      <c r="DX41" s="250">
        <v>0</v>
      </c>
      <c r="DY41" s="250">
        <v>0</v>
      </c>
      <c r="DZ41" s="250">
        <f>SUM(EA41,EH41)</f>
        <v>0</v>
      </c>
      <c r="EA41" s="250">
        <f>SUM(EB41:EG41)</f>
        <v>0</v>
      </c>
      <c r="EB41" s="250">
        <v>0</v>
      </c>
      <c r="EC41" s="250">
        <v>0</v>
      </c>
      <c r="ED41" s="250">
        <v>0</v>
      </c>
      <c r="EE41" s="250">
        <v>0</v>
      </c>
      <c r="EF41" s="250">
        <v>0</v>
      </c>
      <c r="EG41" s="250">
        <v>0</v>
      </c>
      <c r="EH41" s="250">
        <f>SUM(EI41:EN41)</f>
        <v>0</v>
      </c>
      <c r="EI41" s="250">
        <v>0</v>
      </c>
      <c r="EJ41" s="250">
        <v>0</v>
      </c>
      <c r="EK41" s="250">
        <v>0</v>
      </c>
      <c r="EL41" s="250">
        <v>0</v>
      </c>
      <c r="EM41" s="250">
        <v>0</v>
      </c>
      <c r="EN41" s="250">
        <v>0</v>
      </c>
    </row>
    <row r="42" spans="1:144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SUM(E42,T42,AI42,AX42,BM42,CB42,CQ42,DF42,DU42,DZ42)</f>
        <v>3577</v>
      </c>
      <c r="E42" s="250">
        <f>SUM(F42,M42)</f>
        <v>2896</v>
      </c>
      <c r="F42" s="250">
        <f>SUM(G42:L42)</f>
        <v>1967</v>
      </c>
      <c r="G42" s="250">
        <v>0</v>
      </c>
      <c r="H42" s="250">
        <v>1967</v>
      </c>
      <c r="I42" s="250">
        <v>0</v>
      </c>
      <c r="J42" s="250">
        <v>0</v>
      </c>
      <c r="K42" s="250">
        <v>0</v>
      </c>
      <c r="L42" s="250">
        <v>0</v>
      </c>
      <c r="M42" s="250">
        <f>SUM(N42:S42)</f>
        <v>929</v>
      </c>
      <c r="N42" s="250">
        <v>0</v>
      </c>
      <c r="O42" s="250">
        <v>929</v>
      </c>
      <c r="P42" s="250">
        <v>0</v>
      </c>
      <c r="Q42" s="250">
        <v>0</v>
      </c>
      <c r="R42" s="250">
        <v>0</v>
      </c>
      <c r="S42" s="250">
        <v>0</v>
      </c>
      <c r="T42" s="250">
        <f>SUM(U42,AB42)</f>
        <v>290</v>
      </c>
      <c r="U42" s="250">
        <f>SUM(V42:AA42)</f>
        <v>262</v>
      </c>
      <c r="V42" s="250">
        <v>0</v>
      </c>
      <c r="W42" s="250">
        <v>0</v>
      </c>
      <c r="X42" s="250">
        <v>73</v>
      </c>
      <c r="Y42" s="250">
        <v>0</v>
      </c>
      <c r="Z42" s="250">
        <v>9</v>
      </c>
      <c r="AA42" s="250">
        <v>180</v>
      </c>
      <c r="AB42" s="250">
        <f>SUM(AC42:AH42)</f>
        <v>28</v>
      </c>
      <c r="AC42" s="250">
        <v>0</v>
      </c>
      <c r="AD42" s="250">
        <v>0</v>
      </c>
      <c r="AE42" s="250">
        <v>0</v>
      </c>
      <c r="AF42" s="250">
        <v>0</v>
      </c>
      <c r="AG42" s="250">
        <v>0</v>
      </c>
      <c r="AH42" s="250">
        <v>28</v>
      </c>
      <c r="AI42" s="250">
        <f>SUM(AJ42,AQ42)</f>
        <v>0</v>
      </c>
      <c r="AJ42" s="250">
        <f>SUM(AK42:AP42)</f>
        <v>0</v>
      </c>
      <c r="AK42" s="250">
        <v>0</v>
      </c>
      <c r="AL42" s="250">
        <v>0</v>
      </c>
      <c r="AM42" s="250">
        <v>0</v>
      </c>
      <c r="AN42" s="250">
        <v>0</v>
      </c>
      <c r="AO42" s="250">
        <v>0</v>
      </c>
      <c r="AP42" s="250">
        <v>0</v>
      </c>
      <c r="AQ42" s="250">
        <f>SUM(AR42:AW42)</f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v>0</v>
      </c>
      <c r="AW42" s="250">
        <v>0</v>
      </c>
      <c r="AX42" s="250">
        <f>SUM(AY42,BF42)</f>
        <v>0</v>
      </c>
      <c r="AY42" s="250">
        <f>SUM(AZ42:BE42)</f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v>0</v>
      </c>
      <c r="BE42" s="250">
        <v>0</v>
      </c>
      <c r="BF42" s="250">
        <f>SUM(BG42:BL42)</f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v>0</v>
      </c>
      <c r="BM42" s="250">
        <f>SUM(BN42,BU42)</f>
        <v>0</v>
      </c>
      <c r="BN42" s="250">
        <f>SUM(BO42:BT42)</f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v>0</v>
      </c>
      <c r="BU42" s="250">
        <f>SUM(BV42:CA42)</f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SUM(CC42,CJ42)</f>
        <v>0</v>
      </c>
      <c r="CC42" s="250">
        <f>SUM(CD42:CI42)</f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SUM(CK42:CP42)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f>SUM(CR42,CY42)</f>
        <v>272</v>
      </c>
      <c r="CR42" s="250">
        <f>SUM(CS42:CX42)</f>
        <v>272</v>
      </c>
      <c r="CS42" s="250">
        <v>0</v>
      </c>
      <c r="CT42" s="250">
        <v>0</v>
      </c>
      <c r="CU42" s="250">
        <v>0</v>
      </c>
      <c r="CV42" s="250">
        <v>272</v>
      </c>
      <c r="CW42" s="250">
        <v>0</v>
      </c>
      <c r="CX42" s="250">
        <v>0</v>
      </c>
      <c r="CY42" s="250">
        <f>SUM(CZ42:DE42)</f>
        <v>0</v>
      </c>
      <c r="CZ42" s="250">
        <v>0</v>
      </c>
      <c r="DA42" s="250">
        <v>0</v>
      </c>
      <c r="DB42" s="250">
        <v>0</v>
      </c>
      <c r="DC42" s="250">
        <v>0</v>
      </c>
      <c r="DD42" s="250">
        <v>0</v>
      </c>
      <c r="DE42" s="250">
        <v>0</v>
      </c>
      <c r="DF42" s="250">
        <f>SUM(DG42,DN42)</f>
        <v>0</v>
      </c>
      <c r="DG42" s="250">
        <f>SUM(DH42:DM42)</f>
        <v>0</v>
      </c>
      <c r="DH42" s="250">
        <v>0</v>
      </c>
      <c r="DI42" s="250">
        <v>0</v>
      </c>
      <c r="DJ42" s="250">
        <v>0</v>
      </c>
      <c r="DK42" s="250">
        <v>0</v>
      </c>
      <c r="DL42" s="250">
        <v>0</v>
      </c>
      <c r="DM42" s="250">
        <v>0</v>
      </c>
      <c r="DN42" s="250">
        <f>SUM(DO42:DT42)</f>
        <v>0</v>
      </c>
      <c r="DO42" s="250">
        <v>0</v>
      </c>
      <c r="DP42" s="250">
        <v>0</v>
      </c>
      <c r="DQ42" s="250">
        <v>0</v>
      </c>
      <c r="DR42" s="250">
        <v>0</v>
      </c>
      <c r="DS42" s="250">
        <v>0</v>
      </c>
      <c r="DT42" s="250">
        <v>0</v>
      </c>
      <c r="DU42" s="250">
        <f>SUM(DV42:DY42)</f>
        <v>119</v>
      </c>
      <c r="DV42" s="250">
        <v>119</v>
      </c>
      <c r="DW42" s="250">
        <v>0</v>
      </c>
      <c r="DX42" s="250">
        <v>0</v>
      </c>
      <c r="DY42" s="250">
        <v>0</v>
      </c>
      <c r="DZ42" s="250">
        <f>SUM(EA42,EH42)</f>
        <v>0</v>
      </c>
      <c r="EA42" s="250">
        <f>SUM(EB42:EG42)</f>
        <v>0</v>
      </c>
      <c r="EB42" s="250">
        <v>0</v>
      </c>
      <c r="EC42" s="250">
        <v>0</v>
      </c>
      <c r="ED42" s="250">
        <v>0</v>
      </c>
      <c r="EE42" s="250">
        <v>0</v>
      </c>
      <c r="EF42" s="250">
        <v>0</v>
      </c>
      <c r="EG42" s="250">
        <v>0</v>
      </c>
      <c r="EH42" s="250">
        <f>SUM(EI42:EN42)</f>
        <v>0</v>
      </c>
      <c r="EI42" s="250">
        <v>0</v>
      </c>
      <c r="EJ42" s="250">
        <v>0</v>
      </c>
      <c r="EK42" s="250">
        <v>0</v>
      </c>
      <c r="EL42" s="250">
        <v>0</v>
      </c>
      <c r="EM42" s="250">
        <v>0</v>
      </c>
      <c r="EN42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321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322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323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324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325</v>
      </c>
      <c r="G3" s="326"/>
      <c r="H3" s="326"/>
      <c r="I3" s="326"/>
      <c r="J3" s="326"/>
      <c r="K3" s="326"/>
      <c r="L3" s="326"/>
      <c r="M3" s="327"/>
      <c r="N3" s="314" t="s">
        <v>326</v>
      </c>
      <c r="O3" s="314" t="s">
        <v>327</v>
      </c>
      <c r="P3" s="320" t="s">
        <v>158</v>
      </c>
      <c r="Q3" s="314" t="s">
        <v>162</v>
      </c>
      <c r="R3" s="389" t="s">
        <v>328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329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SUM(D8:D42)</f>
        <v>1309925</v>
      </c>
      <c r="E7" s="276">
        <f>SUM(E8:E42)</f>
        <v>1052181</v>
      </c>
      <c r="F7" s="276">
        <f>SUM(F8:F42)</f>
        <v>157613</v>
      </c>
      <c r="G7" s="276">
        <f>SUM(G8:G42)</f>
        <v>58167</v>
      </c>
      <c r="H7" s="276">
        <f>SUM(H8:H42)</f>
        <v>285</v>
      </c>
      <c r="I7" s="276">
        <f>SUM(I8:I42)</f>
        <v>0</v>
      </c>
      <c r="J7" s="276">
        <f>SUM(J8:J42)</f>
        <v>0</v>
      </c>
      <c r="K7" s="276">
        <f>SUM(K8:K42)</f>
        <v>29511</v>
      </c>
      <c r="L7" s="276">
        <f>SUM(L8:L42)</f>
        <v>66990</v>
      </c>
      <c r="M7" s="276">
        <f>SUM(M8:M42)</f>
        <v>2660</v>
      </c>
      <c r="N7" s="276">
        <f>SUM(N8:N42)</f>
        <v>17166</v>
      </c>
      <c r="O7" s="276">
        <f>SUM(O8:O42)</f>
        <v>82965</v>
      </c>
      <c r="P7" s="276">
        <f>SUM(P8:P42)</f>
        <v>1086227</v>
      </c>
      <c r="Q7" s="276">
        <f>SUM(Q8:Q42)</f>
        <v>1052181</v>
      </c>
      <c r="R7" s="276">
        <f>SUM(R8:R42)</f>
        <v>34046</v>
      </c>
      <c r="S7" s="276">
        <f>SUM(S8:S42)</f>
        <v>32042</v>
      </c>
      <c r="T7" s="276">
        <f>SUM(T8:T42)</f>
        <v>0</v>
      </c>
      <c r="U7" s="276">
        <f>SUM(U8:U42)</f>
        <v>0</v>
      </c>
      <c r="V7" s="276">
        <f>SUM(V8:V42)</f>
        <v>0</v>
      </c>
      <c r="W7" s="276">
        <f>SUM(W8:W42)</f>
        <v>0</v>
      </c>
      <c r="X7" s="276">
        <f>SUM(X8:X42)</f>
        <v>1619</v>
      </c>
      <c r="Y7" s="276">
        <f>SUM(Y8:Y42)</f>
        <v>385</v>
      </c>
      <c r="Z7" s="276">
        <f>SUM(Z8:Z42)</f>
        <v>113444</v>
      </c>
      <c r="AA7" s="276">
        <f>SUM(AA8:AA42)</f>
        <v>17166</v>
      </c>
      <c r="AB7" s="276">
        <f>SUM(AB8:AB42)</f>
        <v>82152</v>
      </c>
      <c r="AC7" s="276">
        <f>SUM(AC8:AC42)</f>
        <v>14126</v>
      </c>
      <c r="AD7" s="276">
        <f>SUM(AD8:AD42)</f>
        <v>10565</v>
      </c>
      <c r="AE7" s="276">
        <f>SUM(AE8:AE42)</f>
        <v>0</v>
      </c>
      <c r="AF7" s="276">
        <f>SUM(AF8:AF42)</f>
        <v>0</v>
      </c>
      <c r="AG7" s="276">
        <f>SUM(AG8:AG42)</f>
        <v>0</v>
      </c>
      <c r="AH7" s="276">
        <f>SUM(AH8:AH42)</f>
        <v>0</v>
      </c>
      <c r="AI7" s="276">
        <f>SUM(AI8:AI42)</f>
        <v>1286</v>
      </c>
      <c r="AJ7" s="276">
        <f>SUM(AJ8:AJ42)</f>
        <v>2275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274660</v>
      </c>
      <c r="E8" s="249">
        <f>+Q8</f>
        <v>235273</v>
      </c>
      <c r="F8" s="249">
        <f>SUM(G8:M8)</f>
        <v>22976</v>
      </c>
      <c r="G8" s="249">
        <v>22184</v>
      </c>
      <c r="H8" s="249">
        <v>0</v>
      </c>
      <c r="I8" s="249">
        <v>0</v>
      </c>
      <c r="J8" s="249">
        <v>0</v>
      </c>
      <c r="K8" s="249">
        <v>0</v>
      </c>
      <c r="L8" s="249">
        <v>792</v>
      </c>
      <c r="M8" s="249">
        <v>0</v>
      </c>
      <c r="N8" s="249">
        <f>+AA8</f>
        <v>3520</v>
      </c>
      <c r="O8" s="249">
        <f>+'資源化量内訳'!Y8</f>
        <v>12891</v>
      </c>
      <c r="P8" s="249">
        <f>+SUM(Q8,R8)</f>
        <v>253324</v>
      </c>
      <c r="Q8" s="249">
        <v>235273</v>
      </c>
      <c r="R8" s="249">
        <f>+SUM(S8,T8,U8,V8,W8,X8,Y8)</f>
        <v>18051</v>
      </c>
      <c r="S8" s="249">
        <v>18051</v>
      </c>
      <c r="T8" s="249">
        <v>0</v>
      </c>
      <c r="U8" s="249">
        <v>0</v>
      </c>
      <c r="V8" s="249">
        <v>0</v>
      </c>
      <c r="W8" s="249">
        <v>0</v>
      </c>
      <c r="X8" s="249">
        <v>0</v>
      </c>
      <c r="Y8" s="249">
        <v>0</v>
      </c>
      <c r="Z8" s="249">
        <f>SUM(AA8:AC8)</f>
        <v>23077</v>
      </c>
      <c r="AA8" s="249">
        <v>3520</v>
      </c>
      <c r="AB8" s="249">
        <v>19557</v>
      </c>
      <c r="AC8" s="249">
        <f>SUM(AD8:AJ8)</f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0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273798</v>
      </c>
      <c r="E9" s="249">
        <f>+Q9</f>
        <v>230515</v>
      </c>
      <c r="F9" s="249">
        <f>SUM(G9:M9)</f>
        <v>30919</v>
      </c>
      <c r="G9" s="249">
        <v>14662</v>
      </c>
      <c r="H9" s="249">
        <v>0</v>
      </c>
      <c r="I9" s="249">
        <v>0</v>
      </c>
      <c r="J9" s="249">
        <v>0</v>
      </c>
      <c r="K9" s="249">
        <v>0</v>
      </c>
      <c r="L9" s="249">
        <v>16257</v>
      </c>
      <c r="M9" s="249">
        <v>0</v>
      </c>
      <c r="N9" s="249">
        <f>+AA9</f>
        <v>1931</v>
      </c>
      <c r="O9" s="249">
        <f>+'資源化量内訳'!Y9</f>
        <v>10433</v>
      </c>
      <c r="P9" s="249">
        <f>+SUM(Q9,R9)</f>
        <v>236713</v>
      </c>
      <c r="Q9" s="249">
        <v>230515</v>
      </c>
      <c r="R9" s="249">
        <f>+SUM(S9,T9,U9,V9,W9,X9,Y9)</f>
        <v>6198</v>
      </c>
      <c r="S9" s="249">
        <v>6198</v>
      </c>
      <c r="T9" s="249">
        <v>0</v>
      </c>
      <c r="U9" s="249">
        <v>0</v>
      </c>
      <c r="V9" s="249">
        <v>0</v>
      </c>
      <c r="W9" s="249">
        <v>0</v>
      </c>
      <c r="X9" s="249">
        <v>0</v>
      </c>
      <c r="Y9" s="249">
        <v>0</v>
      </c>
      <c r="Z9" s="249">
        <f>SUM(AA9:AC9)</f>
        <v>22563</v>
      </c>
      <c r="AA9" s="249">
        <v>1931</v>
      </c>
      <c r="AB9" s="249">
        <v>14155</v>
      </c>
      <c r="AC9" s="249">
        <f>SUM(AD9:AJ9)</f>
        <v>6477</v>
      </c>
      <c r="AD9" s="249">
        <v>6477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68354</v>
      </c>
      <c r="E10" s="249">
        <f>+Q10</f>
        <v>54405</v>
      </c>
      <c r="F10" s="249">
        <f>SUM(G10:M10)</f>
        <v>5549</v>
      </c>
      <c r="G10" s="249">
        <v>73</v>
      </c>
      <c r="H10" s="249">
        <v>0</v>
      </c>
      <c r="I10" s="249">
        <v>0</v>
      </c>
      <c r="J10" s="249">
        <v>0</v>
      </c>
      <c r="K10" s="249">
        <v>0</v>
      </c>
      <c r="L10" s="249">
        <v>4190</v>
      </c>
      <c r="M10" s="249">
        <v>1286</v>
      </c>
      <c r="N10" s="249">
        <f>+AA10</f>
        <v>263</v>
      </c>
      <c r="O10" s="249">
        <f>+'資源化量内訳'!Y10</f>
        <v>8137</v>
      </c>
      <c r="P10" s="249">
        <f>+SUM(Q10,R10)</f>
        <v>55222</v>
      </c>
      <c r="Q10" s="249">
        <v>54405</v>
      </c>
      <c r="R10" s="249">
        <f>+SUM(S10,T10,U10,V10,W10,X10,Y10)</f>
        <v>817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432</v>
      </c>
      <c r="Y10" s="249">
        <v>385</v>
      </c>
      <c r="Z10" s="249">
        <f>SUM(AA10:AC10)</f>
        <v>2727</v>
      </c>
      <c r="AA10" s="249">
        <v>263</v>
      </c>
      <c r="AB10" s="249">
        <v>1563</v>
      </c>
      <c r="AC10" s="249">
        <f>SUM(AD10:AJ10)</f>
        <v>901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901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26806</v>
      </c>
      <c r="E11" s="249">
        <f>+Q11</f>
        <v>22919</v>
      </c>
      <c r="F11" s="249">
        <f>SUM(G11:M11)</f>
        <v>683</v>
      </c>
      <c r="G11" s="249">
        <v>411</v>
      </c>
      <c r="H11" s="249">
        <v>0</v>
      </c>
      <c r="I11" s="249">
        <v>0</v>
      </c>
      <c r="J11" s="249">
        <v>0</v>
      </c>
      <c r="K11" s="249">
        <v>0</v>
      </c>
      <c r="L11" s="249">
        <v>272</v>
      </c>
      <c r="M11" s="249">
        <v>0</v>
      </c>
      <c r="N11" s="249">
        <f>+AA11</f>
        <v>312</v>
      </c>
      <c r="O11" s="249">
        <f>+'資源化量内訳'!Y11</f>
        <v>2892</v>
      </c>
      <c r="P11" s="249">
        <f>+SUM(Q11,R11)</f>
        <v>23146</v>
      </c>
      <c r="Q11" s="249">
        <v>22919</v>
      </c>
      <c r="R11" s="249">
        <f>+SUM(S11,T11,U11,V11,W11,X11,Y11)</f>
        <v>227</v>
      </c>
      <c r="S11" s="249">
        <v>192</v>
      </c>
      <c r="T11" s="249">
        <v>0</v>
      </c>
      <c r="U11" s="249">
        <v>0</v>
      </c>
      <c r="V11" s="249">
        <v>0</v>
      </c>
      <c r="W11" s="249">
        <v>0</v>
      </c>
      <c r="X11" s="249">
        <v>35</v>
      </c>
      <c r="Y11" s="249">
        <v>0</v>
      </c>
      <c r="Z11" s="249">
        <f>SUM(AA11:AC11)</f>
        <v>1454</v>
      </c>
      <c r="AA11" s="249">
        <v>312</v>
      </c>
      <c r="AB11" s="249">
        <v>1060</v>
      </c>
      <c r="AC11" s="249">
        <f>SUM(AD11:AJ11)</f>
        <v>82</v>
      </c>
      <c r="AD11" s="249">
        <v>70</v>
      </c>
      <c r="AE11" s="249">
        <v>0</v>
      </c>
      <c r="AF11" s="249">
        <v>0</v>
      </c>
      <c r="AG11" s="249">
        <v>0</v>
      </c>
      <c r="AH11" s="249">
        <v>0</v>
      </c>
      <c r="AI11" s="249">
        <v>12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44050</v>
      </c>
      <c r="E12" s="250">
        <f>+Q12</f>
        <v>37862</v>
      </c>
      <c r="F12" s="250">
        <f>SUM(G12:M12)</f>
        <v>2174</v>
      </c>
      <c r="G12" s="250">
        <v>2174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v>0</v>
      </c>
      <c r="N12" s="250">
        <f>+AA12</f>
        <v>0</v>
      </c>
      <c r="O12" s="250">
        <f>+'資源化量内訳'!Y12</f>
        <v>4014</v>
      </c>
      <c r="P12" s="250">
        <f>+SUM(Q12,R12)</f>
        <v>38424</v>
      </c>
      <c r="Q12" s="250">
        <v>37862</v>
      </c>
      <c r="R12" s="250">
        <f>+SUM(S12,T12,U12,V12,W12,X12,Y12)</f>
        <v>562</v>
      </c>
      <c r="S12" s="250">
        <v>562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4175</v>
      </c>
      <c r="AA12" s="250">
        <v>0</v>
      </c>
      <c r="AB12" s="250">
        <v>3621</v>
      </c>
      <c r="AC12" s="250">
        <f>SUM(AD12:AJ12)</f>
        <v>554</v>
      </c>
      <c r="AD12" s="250">
        <v>554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43989</v>
      </c>
      <c r="E13" s="250">
        <f>+Q13</f>
        <v>39017</v>
      </c>
      <c r="F13" s="250">
        <f>SUM(G13:M13)</f>
        <v>3129</v>
      </c>
      <c r="G13" s="250">
        <v>3129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f>+AA13</f>
        <v>250</v>
      </c>
      <c r="O13" s="250">
        <f>+'資源化量内訳'!Y13</f>
        <v>1593</v>
      </c>
      <c r="P13" s="250">
        <f>+SUM(Q13,R13)</f>
        <v>40601</v>
      </c>
      <c r="Q13" s="250">
        <v>39017</v>
      </c>
      <c r="R13" s="250">
        <f>+SUM(S13,T13,U13,V13,W13,X13,Y13)</f>
        <v>1584</v>
      </c>
      <c r="S13" s="250">
        <v>1584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5641</v>
      </c>
      <c r="AA13" s="250">
        <v>250</v>
      </c>
      <c r="AB13" s="250">
        <v>4707</v>
      </c>
      <c r="AC13" s="250">
        <f>SUM(AD13:AJ13)</f>
        <v>684</v>
      </c>
      <c r="AD13" s="250">
        <v>684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36020</v>
      </c>
      <c r="E14" s="250">
        <f>+Q14</f>
        <v>32166</v>
      </c>
      <c r="F14" s="250">
        <f>SUM(G14:M14)</f>
        <v>972</v>
      </c>
      <c r="G14" s="250">
        <v>972</v>
      </c>
      <c r="H14" s="250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f>+AA14</f>
        <v>386</v>
      </c>
      <c r="O14" s="250">
        <f>+'資源化量内訳'!Y14</f>
        <v>2496</v>
      </c>
      <c r="P14" s="250">
        <f>+SUM(Q14,R14)</f>
        <v>32233</v>
      </c>
      <c r="Q14" s="250">
        <v>32166</v>
      </c>
      <c r="R14" s="250">
        <f>+SUM(S14,T14,U14,V14,W14,X14,Y14)</f>
        <v>67</v>
      </c>
      <c r="S14" s="250">
        <v>67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480</v>
      </c>
      <c r="AA14" s="250">
        <v>386</v>
      </c>
      <c r="AB14" s="250">
        <v>0</v>
      </c>
      <c r="AC14" s="250">
        <f>SUM(AD14:AJ14)</f>
        <v>94</v>
      </c>
      <c r="AD14" s="250">
        <v>94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35274</v>
      </c>
      <c r="E15" s="250">
        <f>+Q15</f>
        <v>28328</v>
      </c>
      <c r="F15" s="250">
        <f>SUM(G15:M15)</f>
        <v>2677</v>
      </c>
      <c r="G15" s="250">
        <v>1008</v>
      </c>
      <c r="H15" s="250">
        <v>248</v>
      </c>
      <c r="I15" s="250">
        <v>0</v>
      </c>
      <c r="J15" s="250">
        <v>0</v>
      </c>
      <c r="K15" s="250">
        <v>0</v>
      </c>
      <c r="L15" s="250">
        <v>1421</v>
      </c>
      <c r="M15" s="250">
        <v>0</v>
      </c>
      <c r="N15" s="250">
        <f>+AA15</f>
        <v>1852</v>
      </c>
      <c r="O15" s="250">
        <f>+'資源化量内訳'!Y15</f>
        <v>2417</v>
      </c>
      <c r="P15" s="250">
        <f>+SUM(Q15,R15)</f>
        <v>28328</v>
      </c>
      <c r="Q15" s="250">
        <v>28328</v>
      </c>
      <c r="R15" s="250">
        <f>+SUM(S15,T15,U15,V15,W15,X15,Y15)</f>
        <v>0</v>
      </c>
      <c r="S15" s="250">
        <v>0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>SUM(AA15:AC15)</f>
        <v>3513</v>
      </c>
      <c r="AA15" s="250">
        <v>1852</v>
      </c>
      <c r="AB15" s="250">
        <v>1661</v>
      </c>
      <c r="AC15" s="250">
        <f>SUM(AD15:AJ15)</f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83894</v>
      </c>
      <c r="E16" s="250">
        <f>+Q16</f>
        <v>67138</v>
      </c>
      <c r="F16" s="250">
        <f>SUM(G16:M16)</f>
        <v>10461</v>
      </c>
      <c r="G16" s="250">
        <v>2565</v>
      </c>
      <c r="H16" s="250">
        <v>0</v>
      </c>
      <c r="I16" s="250">
        <v>0</v>
      </c>
      <c r="J16" s="250">
        <v>0</v>
      </c>
      <c r="K16" s="250">
        <v>0</v>
      </c>
      <c r="L16" s="250">
        <v>7896</v>
      </c>
      <c r="M16" s="250">
        <v>0</v>
      </c>
      <c r="N16" s="250">
        <f>+AA16</f>
        <v>35</v>
      </c>
      <c r="O16" s="250">
        <f>+'資源化量内訳'!Y16</f>
        <v>6260</v>
      </c>
      <c r="P16" s="250">
        <f>+SUM(Q16,R16)</f>
        <v>68211</v>
      </c>
      <c r="Q16" s="250">
        <v>67138</v>
      </c>
      <c r="R16" s="250">
        <f>+SUM(S16,T16,U16,V16,W16,X16,Y16)</f>
        <v>1073</v>
      </c>
      <c r="S16" s="250">
        <v>1073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8530</v>
      </c>
      <c r="AA16" s="250">
        <v>35</v>
      </c>
      <c r="AB16" s="250">
        <v>7003</v>
      </c>
      <c r="AC16" s="250">
        <f>SUM(AD16:AJ16)</f>
        <v>1492</v>
      </c>
      <c r="AD16" s="250">
        <v>1492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47041</v>
      </c>
      <c r="E17" s="250">
        <f>+Q17</f>
        <v>37818</v>
      </c>
      <c r="F17" s="250">
        <f>SUM(G17:M17)</f>
        <v>5357</v>
      </c>
      <c r="G17" s="250">
        <v>1148</v>
      </c>
      <c r="H17" s="250">
        <v>0</v>
      </c>
      <c r="I17" s="250">
        <v>0</v>
      </c>
      <c r="J17" s="250">
        <v>0</v>
      </c>
      <c r="K17" s="250">
        <v>0</v>
      </c>
      <c r="L17" s="250">
        <v>3408</v>
      </c>
      <c r="M17" s="250">
        <v>801</v>
      </c>
      <c r="N17" s="250">
        <f>+AA17</f>
        <v>1871</v>
      </c>
      <c r="O17" s="250">
        <f>+'資源化量内訳'!Y17</f>
        <v>1995</v>
      </c>
      <c r="P17" s="250">
        <f>+SUM(Q17,R17)</f>
        <v>37865</v>
      </c>
      <c r="Q17" s="250">
        <v>37818</v>
      </c>
      <c r="R17" s="250">
        <f>+SUM(S17,T17,U17,V17,W17,X17,Y17)</f>
        <v>47</v>
      </c>
      <c r="S17" s="250">
        <v>47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7181</v>
      </c>
      <c r="AA17" s="250">
        <v>1871</v>
      </c>
      <c r="AB17" s="250">
        <v>4352</v>
      </c>
      <c r="AC17" s="250">
        <f>SUM(AD17:AJ17)</f>
        <v>958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v>157</v>
      </c>
      <c r="AJ17" s="250">
        <v>801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42993</v>
      </c>
      <c r="E18" s="250">
        <f>+Q18</f>
        <v>35612</v>
      </c>
      <c r="F18" s="250">
        <f>SUM(G18:M18)</f>
        <v>7357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6961</v>
      </c>
      <c r="M18" s="250">
        <v>396</v>
      </c>
      <c r="N18" s="250">
        <f>+AA18</f>
        <v>0</v>
      </c>
      <c r="O18" s="250">
        <f>+'資源化量内訳'!Y18</f>
        <v>24</v>
      </c>
      <c r="P18" s="250">
        <f>+SUM(Q18,R18)</f>
        <v>35612</v>
      </c>
      <c r="Q18" s="250">
        <v>35612</v>
      </c>
      <c r="R18" s="250">
        <f>+SUM(S18,T18,U18,V18,W18,X18,Y18)</f>
        <v>0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3674</v>
      </c>
      <c r="AA18" s="250">
        <v>0</v>
      </c>
      <c r="AB18" s="250">
        <v>3278</v>
      </c>
      <c r="AC18" s="250">
        <f>SUM(AD18:AJ18)</f>
        <v>396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396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27451</v>
      </c>
      <c r="E19" s="250">
        <f>+Q19</f>
        <v>21048</v>
      </c>
      <c r="F19" s="250">
        <f>SUM(G19:M19)</f>
        <v>1830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1830</v>
      </c>
      <c r="M19" s="250">
        <v>0</v>
      </c>
      <c r="N19" s="250">
        <f>+AA19</f>
        <v>226</v>
      </c>
      <c r="O19" s="250">
        <f>+'資源化量内訳'!Y19</f>
        <v>4347</v>
      </c>
      <c r="P19" s="250">
        <f>+SUM(Q19,R19)</f>
        <v>21404</v>
      </c>
      <c r="Q19" s="250">
        <v>21048</v>
      </c>
      <c r="R19" s="250">
        <f>+SUM(S19,T19,U19,V19,W19,X19,Y19)</f>
        <v>356</v>
      </c>
      <c r="S19" s="250">
        <v>0</v>
      </c>
      <c r="T19" s="250"/>
      <c r="U19" s="250">
        <v>0</v>
      </c>
      <c r="V19" s="250">
        <v>0</v>
      </c>
      <c r="W19" s="250">
        <v>0</v>
      </c>
      <c r="X19" s="250">
        <v>356</v>
      </c>
      <c r="Y19" s="250">
        <v>0</v>
      </c>
      <c r="Z19" s="250">
        <f>SUM(AA19:AC19)</f>
        <v>1613</v>
      </c>
      <c r="AA19" s="250">
        <v>226</v>
      </c>
      <c r="AB19" s="250">
        <v>1087</v>
      </c>
      <c r="AC19" s="250">
        <f>SUM(AD19:AJ19)</f>
        <v>300</v>
      </c>
      <c r="AD19" s="250">
        <v>0</v>
      </c>
      <c r="AE19" s="250"/>
      <c r="AF19" s="250">
        <v>0</v>
      </c>
      <c r="AG19" s="250">
        <v>0</v>
      </c>
      <c r="AH19" s="250">
        <v>0</v>
      </c>
      <c r="AI19" s="250">
        <v>300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42524</v>
      </c>
      <c r="E20" s="250">
        <f>+Q20</f>
        <v>31542</v>
      </c>
      <c r="F20" s="250">
        <f>SUM(G20:M20)</f>
        <v>3008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3008</v>
      </c>
      <c r="M20" s="250"/>
      <c r="N20" s="250">
        <f>+AA20</f>
        <v>386</v>
      </c>
      <c r="O20" s="250">
        <f>+'資源化量内訳'!Y20</f>
        <v>7588</v>
      </c>
      <c r="P20" s="250">
        <f>+SUM(Q20,R20)</f>
        <v>31542</v>
      </c>
      <c r="Q20" s="250">
        <v>31542</v>
      </c>
      <c r="R20" s="250">
        <f>+SUM(S20,T20,U20,V20,W20,X20,Y20)</f>
        <v>0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3290</v>
      </c>
      <c r="AA20" s="250">
        <v>386</v>
      </c>
      <c r="AB20" s="250">
        <v>2904</v>
      </c>
      <c r="AC20" s="250">
        <f>SUM(AD20:AJ20)</f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/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29483</v>
      </c>
      <c r="E21" s="250">
        <f>+Q21</f>
        <v>0</v>
      </c>
      <c r="F21" s="250">
        <f>SUM(G21:M21)</f>
        <v>26297</v>
      </c>
      <c r="G21" s="250">
        <v>803</v>
      </c>
      <c r="H21" s="250">
        <v>0</v>
      </c>
      <c r="I21" s="250">
        <v>0</v>
      </c>
      <c r="J21" s="250">
        <v>0</v>
      </c>
      <c r="K21" s="250">
        <v>23667</v>
      </c>
      <c r="L21" s="250">
        <v>1827</v>
      </c>
      <c r="M21" s="250"/>
      <c r="N21" s="250">
        <f>+AA21</f>
        <v>67</v>
      </c>
      <c r="O21" s="250">
        <f>+'資源化量内訳'!Y21</f>
        <v>3119</v>
      </c>
      <c r="P21" s="250">
        <f>+SUM(Q21,R21)</f>
        <v>0</v>
      </c>
      <c r="Q21" s="250">
        <v>0</v>
      </c>
      <c r="R21" s="250">
        <f>+SUM(S21,T21,U21,V21,W21,X21,Y21)</f>
        <v>0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>SUM(AA21:AC21)</f>
        <v>587</v>
      </c>
      <c r="AA21" s="250">
        <v>67</v>
      </c>
      <c r="AB21" s="250"/>
      <c r="AC21" s="250">
        <f>SUM(AD21:AJ21)</f>
        <v>520</v>
      </c>
      <c r="AD21" s="250">
        <v>102</v>
      </c>
      <c r="AE21" s="250">
        <v>0</v>
      </c>
      <c r="AF21" s="250">
        <v>0</v>
      </c>
      <c r="AG21" s="250">
        <v>0</v>
      </c>
      <c r="AH21" s="250">
        <v>0</v>
      </c>
      <c r="AI21" s="250">
        <v>418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26451</v>
      </c>
      <c r="E22" s="250">
        <f>+Q22</f>
        <v>22531</v>
      </c>
      <c r="F22" s="250">
        <f>SUM(G22:M22)</f>
        <v>2626</v>
      </c>
      <c r="G22" s="250">
        <v>1081</v>
      </c>
      <c r="H22" s="250">
        <v>0</v>
      </c>
      <c r="I22" s="250">
        <v>0</v>
      </c>
      <c r="J22" s="250">
        <v>0</v>
      </c>
      <c r="K22" s="250">
        <v>0</v>
      </c>
      <c r="L22" s="250">
        <v>1545</v>
      </c>
      <c r="M22" s="250">
        <v>0</v>
      </c>
      <c r="N22" s="250">
        <f>+AA22</f>
        <v>204</v>
      </c>
      <c r="O22" s="250">
        <f>+'資源化量内訳'!Y22</f>
        <v>1090</v>
      </c>
      <c r="P22" s="250">
        <f>+SUM(Q22,R22)</f>
        <v>22531</v>
      </c>
      <c r="Q22" s="250">
        <v>22531</v>
      </c>
      <c r="R22" s="250">
        <f>+SUM(S22,T22,U22,V22,W22,X22,Y22)</f>
        <v>0</v>
      </c>
      <c r="S22" s="250">
        <v>0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2172</v>
      </c>
      <c r="AA22" s="250">
        <v>204</v>
      </c>
      <c r="AB22" s="250">
        <v>1379</v>
      </c>
      <c r="AC22" s="250">
        <f>SUM(AD22:AJ22)</f>
        <v>589</v>
      </c>
      <c r="AD22" s="250">
        <v>589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12249</v>
      </c>
      <c r="E23" s="250">
        <f>+Q23</f>
        <v>10359</v>
      </c>
      <c r="F23" s="250">
        <f>SUM(G23:M23)</f>
        <v>723</v>
      </c>
      <c r="G23" s="250">
        <v>545</v>
      </c>
      <c r="H23" s="250">
        <v>0</v>
      </c>
      <c r="I23" s="250">
        <v>0</v>
      </c>
      <c r="J23" s="250">
        <v>0</v>
      </c>
      <c r="K23" s="250">
        <v>0</v>
      </c>
      <c r="L23" s="250">
        <v>178</v>
      </c>
      <c r="M23" s="250">
        <v>0</v>
      </c>
      <c r="N23" s="250">
        <f>+AA23</f>
        <v>0</v>
      </c>
      <c r="O23" s="250">
        <f>+'資源化量内訳'!Y23</f>
        <v>1167</v>
      </c>
      <c r="P23" s="250">
        <f>+SUM(Q23,R23)</f>
        <v>10612</v>
      </c>
      <c r="Q23" s="250">
        <v>10359</v>
      </c>
      <c r="R23" s="250">
        <f>+SUM(S23,T23,U23,V23,W23,X23,Y23)</f>
        <v>253</v>
      </c>
      <c r="S23" s="250">
        <v>253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1328</v>
      </c>
      <c r="AA23" s="250">
        <v>0</v>
      </c>
      <c r="AB23" s="250">
        <v>1328</v>
      </c>
      <c r="AC23" s="250">
        <f>SUM(AD23:AJ23)</f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17599</v>
      </c>
      <c r="E24" s="250">
        <f>+Q24</f>
        <v>14982</v>
      </c>
      <c r="F24" s="250">
        <f>SUM(G24:M24)</f>
        <v>1011</v>
      </c>
      <c r="G24" s="250">
        <v>553</v>
      </c>
      <c r="H24" s="250">
        <v>0</v>
      </c>
      <c r="I24" s="250">
        <v>0</v>
      </c>
      <c r="J24" s="250">
        <v>0</v>
      </c>
      <c r="K24" s="250">
        <v>0</v>
      </c>
      <c r="L24" s="250">
        <v>458</v>
      </c>
      <c r="M24" s="250">
        <v>0</v>
      </c>
      <c r="N24" s="250">
        <f>+AA24</f>
        <v>69</v>
      </c>
      <c r="O24" s="250">
        <f>+'資源化量内訳'!Y24</f>
        <v>1537</v>
      </c>
      <c r="P24" s="250">
        <f>+SUM(Q24,R24)</f>
        <v>14982</v>
      </c>
      <c r="Q24" s="250">
        <v>14982</v>
      </c>
      <c r="R24" s="250">
        <f>+SUM(S24,T24,U24,V24,W24,X24,Y24)</f>
        <v>0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f>SUM(AA24:AC24)</f>
        <v>1902</v>
      </c>
      <c r="AA24" s="250">
        <v>69</v>
      </c>
      <c r="AB24" s="250">
        <v>1833</v>
      </c>
      <c r="AC24" s="250">
        <f>SUM(AD24:AJ24)</f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21490</v>
      </c>
      <c r="E25" s="250">
        <f>+Q25</f>
        <v>16347</v>
      </c>
      <c r="F25" s="250">
        <f>SUM(G25:M25)</f>
        <v>4226</v>
      </c>
      <c r="G25" s="250">
        <v>2715</v>
      </c>
      <c r="H25" s="250"/>
      <c r="I25" s="250">
        <v>0</v>
      </c>
      <c r="J25" s="250">
        <v>0</v>
      </c>
      <c r="K25" s="250">
        <v>0</v>
      </c>
      <c r="L25" s="250">
        <v>1511</v>
      </c>
      <c r="M25" s="250">
        <v>0</v>
      </c>
      <c r="N25" s="250">
        <f>+AA25</f>
        <v>386</v>
      </c>
      <c r="O25" s="250">
        <f>+'資源化量内訳'!Y25</f>
        <v>531</v>
      </c>
      <c r="P25" s="250">
        <f>+SUM(Q25,R25)</f>
        <v>18904</v>
      </c>
      <c r="Q25" s="250">
        <v>16347</v>
      </c>
      <c r="R25" s="250">
        <f>+SUM(S25,T25,U25,V25,W25,X25,Y25)</f>
        <v>2557</v>
      </c>
      <c r="S25" s="250">
        <v>2282</v>
      </c>
      <c r="T25" s="250">
        <v>0</v>
      </c>
      <c r="U25" s="250">
        <v>0</v>
      </c>
      <c r="V25" s="250">
        <v>0</v>
      </c>
      <c r="W25" s="250">
        <v>0</v>
      </c>
      <c r="X25" s="250">
        <v>275</v>
      </c>
      <c r="Y25" s="250">
        <v>0</v>
      </c>
      <c r="Z25" s="250">
        <f>SUM(AA25:AC25)</f>
        <v>3241</v>
      </c>
      <c r="AA25" s="250">
        <v>386</v>
      </c>
      <c r="AB25" s="250">
        <v>2824</v>
      </c>
      <c r="AC25" s="250">
        <f>SUM(AD25:AJ25)</f>
        <v>31</v>
      </c>
      <c r="AD25" s="250">
        <v>18</v>
      </c>
      <c r="AE25" s="250">
        <v>0</v>
      </c>
      <c r="AF25" s="250">
        <v>0</v>
      </c>
      <c r="AG25" s="250">
        <v>0</v>
      </c>
      <c r="AH25" s="250">
        <v>0</v>
      </c>
      <c r="AI25" s="250">
        <v>13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12515</v>
      </c>
      <c r="E26" s="250">
        <f>+Q26</f>
        <v>9660</v>
      </c>
      <c r="F26" s="250">
        <f>SUM(G26:M26)</f>
        <v>2722</v>
      </c>
      <c r="G26" s="250">
        <v>45</v>
      </c>
      <c r="H26" s="250">
        <v>0</v>
      </c>
      <c r="I26" s="250">
        <v>0</v>
      </c>
      <c r="J26" s="250">
        <v>0</v>
      </c>
      <c r="K26" s="250"/>
      <c r="L26" s="250">
        <v>2677</v>
      </c>
      <c r="M26" s="250">
        <v>0</v>
      </c>
      <c r="N26" s="250">
        <f>+AA26</f>
        <v>133</v>
      </c>
      <c r="O26" s="250">
        <f>+'資源化量内訳'!Y26</f>
        <v>0</v>
      </c>
      <c r="P26" s="250">
        <f>+SUM(Q26,R26)</f>
        <v>9660</v>
      </c>
      <c r="Q26" s="250">
        <v>9660</v>
      </c>
      <c r="R26" s="250">
        <f>+SUM(S26,T26,U26,V26,W26,X26,Y26)</f>
        <v>0</v>
      </c>
      <c r="S26" s="250">
        <v>0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f>SUM(AA26:AC26)</f>
        <v>1134</v>
      </c>
      <c r="AA26" s="250">
        <v>133</v>
      </c>
      <c r="AB26" s="250">
        <v>956</v>
      </c>
      <c r="AC26" s="250">
        <f>SUM(AD26:AJ26)</f>
        <v>45</v>
      </c>
      <c r="AD26" s="250">
        <v>45</v>
      </c>
      <c r="AE26" s="250">
        <v>0</v>
      </c>
      <c r="AF26" s="250">
        <v>0</v>
      </c>
      <c r="AG26" s="250"/>
      <c r="AH26" s="250"/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12974</v>
      </c>
      <c r="E27" s="250">
        <f>+Q27</f>
        <v>9128</v>
      </c>
      <c r="F27" s="250">
        <f>SUM(G27:M27)</f>
        <v>2363</v>
      </c>
      <c r="G27" s="250">
        <v>315</v>
      </c>
      <c r="H27" s="250">
        <v>0</v>
      </c>
      <c r="I27" s="250">
        <v>0</v>
      </c>
      <c r="J27" s="250">
        <v>0</v>
      </c>
      <c r="K27" s="250">
        <v>0</v>
      </c>
      <c r="L27" s="250">
        <v>2048</v>
      </c>
      <c r="M27" s="250">
        <v>0</v>
      </c>
      <c r="N27" s="250">
        <f>+AA27</f>
        <v>1325</v>
      </c>
      <c r="O27" s="250">
        <f>+'資源化量内訳'!Y27</f>
        <v>158</v>
      </c>
      <c r="P27" s="250">
        <f>+SUM(Q27,R27)</f>
        <v>9379</v>
      </c>
      <c r="Q27" s="250">
        <v>9128</v>
      </c>
      <c r="R27" s="250">
        <f>+SUM(S27,T27,U27,V27,W27,X27,Y27)</f>
        <v>251</v>
      </c>
      <c r="S27" s="250">
        <v>4</v>
      </c>
      <c r="T27" s="250">
        <v>0</v>
      </c>
      <c r="U27" s="250">
        <v>0</v>
      </c>
      <c r="V27" s="250">
        <v>0</v>
      </c>
      <c r="W27" s="250">
        <v>0</v>
      </c>
      <c r="X27" s="250">
        <v>247</v>
      </c>
      <c r="Y27" s="250">
        <v>0</v>
      </c>
      <c r="Z27" s="250">
        <f>SUM(AA27:AC27)</f>
        <v>2204</v>
      </c>
      <c r="AA27" s="250">
        <v>1325</v>
      </c>
      <c r="AB27" s="250">
        <v>830</v>
      </c>
      <c r="AC27" s="250">
        <f>SUM(AD27:AJ27)</f>
        <v>49</v>
      </c>
      <c r="AD27" s="250">
        <v>49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10184</v>
      </c>
      <c r="E28" s="250">
        <f>+Q28</f>
        <v>7647</v>
      </c>
      <c r="F28" s="250">
        <f>SUM(G28:M28)</f>
        <v>993</v>
      </c>
      <c r="G28" s="250">
        <v>993</v>
      </c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250">
        <v>0</v>
      </c>
      <c r="N28" s="250">
        <f>+AA28</f>
        <v>0</v>
      </c>
      <c r="O28" s="250">
        <f>+'資源化量内訳'!Y28</f>
        <v>1544</v>
      </c>
      <c r="P28" s="250">
        <f>+SUM(Q28,R28)</f>
        <v>8094</v>
      </c>
      <c r="Q28" s="250">
        <v>7647</v>
      </c>
      <c r="R28" s="250">
        <f>+SUM(S28,T28,U28,V28,W28,X28,Y28)</f>
        <v>447</v>
      </c>
      <c r="S28" s="250">
        <v>447</v>
      </c>
      <c r="T28" s="250">
        <v>0</v>
      </c>
      <c r="U28" s="250"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f>SUM(AA28:AC28)</f>
        <v>494</v>
      </c>
      <c r="AA28" s="250"/>
      <c r="AB28" s="250">
        <v>406</v>
      </c>
      <c r="AC28" s="250">
        <f>SUM(AD28:AJ28)</f>
        <v>88</v>
      </c>
      <c r="AD28" s="250">
        <v>88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17868</v>
      </c>
      <c r="E29" s="250">
        <f>+Q29</f>
        <v>13008</v>
      </c>
      <c r="F29" s="250">
        <f>SUM(G29:M29)</f>
        <v>2261</v>
      </c>
      <c r="G29" s="250"/>
      <c r="H29" s="250">
        <v>37</v>
      </c>
      <c r="I29" s="250">
        <v>0</v>
      </c>
      <c r="J29" s="250">
        <v>0</v>
      </c>
      <c r="K29" s="250">
        <v>0</v>
      </c>
      <c r="L29" s="250">
        <v>2224</v>
      </c>
      <c r="M29" s="250">
        <v>0</v>
      </c>
      <c r="N29" s="250">
        <f>+AA29</f>
        <v>58</v>
      </c>
      <c r="O29" s="250">
        <f>+'資源化量内訳'!Y29</f>
        <v>2541</v>
      </c>
      <c r="P29" s="250">
        <f>+SUM(Q29,R29)</f>
        <v>13110</v>
      </c>
      <c r="Q29" s="250">
        <v>13008</v>
      </c>
      <c r="R29" s="250">
        <f>+SUM(S29,T29,U29,V29,W29,X29,Y29)</f>
        <v>102</v>
      </c>
      <c r="S29" s="250"/>
      <c r="T29" s="250">
        <v>0</v>
      </c>
      <c r="U29" s="250">
        <v>0</v>
      </c>
      <c r="V29" s="250">
        <v>0</v>
      </c>
      <c r="W29" s="250">
        <v>0</v>
      </c>
      <c r="X29" s="250">
        <v>102</v>
      </c>
      <c r="Y29" s="250">
        <v>0</v>
      </c>
      <c r="Z29" s="250">
        <f>SUM(AA29:AC29)</f>
        <v>1155</v>
      </c>
      <c r="AA29" s="250">
        <v>58</v>
      </c>
      <c r="AB29" s="250">
        <v>1097</v>
      </c>
      <c r="AC29" s="250">
        <f>SUM(AD29:AJ29)</f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v>0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17271</v>
      </c>
      <c r="E30" s="250">
        <f>+Q30</f>
        <v>12146</v>
      </c>
      <c r="F30" s="250">
        <f>SUM(G30:M30)</f>
        <v>2693</v>
      </c>
      <c r="G30" s="250">
        <v>247</v>
      </c>
      <c r="H30" s="250">
        <v>0</v>
      </c>
      <c r="I30" s="250">
        <v>0</v>
      </c>
      <c r="J30" s="250">
        <v>0</v>
      </c>
      <c r="K30" s="250">
        <v>0</v>
      </c>
      <c r="L30" s="250">
        <v>2446</v>
      </c>
      <c r="M30" s="250">
        <v>0</v>
      </c>
      <c r="N30" s="250">
        <f>+AA30</f>
        <v>2432</v>
      </c>
      <c r="O30" s="250">
        <f>+'資源化量内訳'!Y30</f>
        <v>0</v>
      </c>
      <c r="P30" s="250">
        <f>+SUM(Q30,R30)</f>
        <v>12322</v>
      </c>
      <c r="Q30" s="250">
        <v>12146</v>
      </c>
      <c r="R30" s="250">
        <f>+SUM(S30,T30,U30,V30,W30,X30,Y30)</f>
        <v>176</v>
      </c>
      <c r="S30" s="250">
        <v>4</v>
      </c>
      <c r="T30" s="250">
        <v>0</v>
      </c>
      <c r="U30" s="250">
        <v>0</v>
      </c>
      <c r="V30" s="250">
        <v>0</v>
      </c>
      <c r="W30" s="250">
        <v>0</v>
      </c>
      <c r="X30" s="250">
        <v>172</v>
      </c>
      <c r="Y30" s="250">
        <v>0</v>
      </c>
      <c r="Z30" s="250">
        <f>SUM(AA30:AC30)</f>
        <v>3974</v>
      </c>
      <c r="AA30" s="250">
        <v>2432</v>
      </c>
      <c r="AB30" s="250">
        <v>1504</v>
      </c>
      <c r="AC30" s="250">
        <f>SUM(AD30:AJ30)</f>
        <v>38</v>
      </c>
      <c r="AD30" s="250">
        <v>38</v>
      </c>
      <c r="AE30" s="250">
        <v>0</v>
      </c>
      <c r="AF30" s="250">
        <v>0</v>
      </c>
      <c r="AG30" s="250">
        <v>0</v>
      </c>
      <c r="AH30" s="250">
        <v>0</v>
      </c>
      <c r="AI30" s="250">
        <v>0</v>
      </c>
      <c r="AJ30" s="250">
        <v>0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9096</v>
      </c>
      <c r="E31" s="250">
        <f>+Q31</f>
        <v>7634</v>
      </c>
      <c r="F31" s="250">
        <f>SUM(G31:M31)</f>
        <v>1462</v>
      </c>
      <c r="G31" s="250">
        <v>659</v>
      </c>
      <c r="H31" s="250">
        <v>0</v>
      </c>
      <c r="I31" s="250">
        <v>0</v>
      </c>
      <c r="J31" s="250">
        <v>0</v>
      </c>
      <c r="K31" s="250">
        <v>0</v>
      </c>
      <c r="L31" s="250">
        <v>803</v>
      </c>
      <c r="M31" s="250">
        <v>0</v>
      </c>
      <c r="N31" s="250">
        <f>+AA31</f>
        <v>0</v>
      </c>
      <c r="O31" s="250">
        <f>+'資源化量内訳'!Y31</f>
        <v>0</v>
      </c>
      <c r="P31" s="250">
        <f>+SUM(Q31,R31)</f>
        <v>8070</v>
      </c>
      <c r="Q31" s="250">
        <v>7634</v>
      </c>
      <c r="R31" s="250">
        <f>+SUM(S31,T31,U31,V31,W31,X31,Y31)</f>
        <v>436</v>
      </c>
      <c r="S31" s="250">
        <v>436</v>
      </c>
      <c r="T31" s="250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f>SUM(AA31:AC31)</f>
        <v>1225</v>
      </c>
      <c r="AA31" s="250">
        <v>0</v>
      </c>
      <c r="AB31" s="250">
        <v>1069</v>
      </c>
      <c r="AC31" s="250">
        <f>SUM(AD31:AJ31)</f>
        <v>156</v>
      </c>
      <c r="AD31" s="250">
        <v>12</v>
      </c>
      <c r="AE31" s="250">
        <v>0</v>
      </c>
      <c r="AF31" s="250">
        <v>0</v>
      </c>
      <c r="AG31" s="250">
        <v>0</v>
      </c>
      <c r="AH31" s="250">
        <v>0</v>
      </c>
      <c r="AI31" s="250">
        <v>144</v>
      </c>
      <c r="AJ31" s="250">
        <v>0</v>
      </c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4098</v>
      </c>
      <c r="E32" s="250">
        <f>+Q32</f>
        <v>3540</v>
      </c>
      <c r="F32" s="250">
        <f>SUM(G32:M32)</f>
        <v>558</v>
      </c>
      <c r="G32" s="250">
        <v>194</v>
      </c>
      <c r="H32" s="250">
        <v>0</v>
      </c>
      <c r="I32" s="250">
        <v>0</v>
      </c>
      <c r="J32" s="250">
        <v>0</v>
      </c>
      <c r="K32" s="250">
        <v>0</v>
      </c>
      <c r="L32" s="250">
        <v>364</v>
      </c>
      <c r="M32" s="250">
        <v>0</v>
      </c>
      <c r="N32" s="250">
        <f>+AA32</f>
        <v>0</v>
      </c>
      <c r="O32" s="250">
        <f>+'資源化量内訳'!Y32</f>
        <v>0</v>
      </c>
      <c r="P32" s="250">
        <f>+SUM(Q32,R32)</f>
        <v>3637</v>
      </c>
      <c r="Q32" s="250">
        <v>3540</v>
      </c>
      <c r="R32" s="250">
        <f>+SUM(S32,T32,U32,V32,W32,X32,Y32)</f>
        <v>97</v>
      </c>
      <c r="S32" s="250">
        <v>97</v>
      </c>
      <c r="T32" s="250">
        <v>0</v>
      </c>
      <c r="U32" s="250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f>SUM(AA32:AC32)</f>
        <v>557</v>
      </c>
      <c r="AA32" s="250">
        <v>0</v>
      </c>
      <c r="AB32" s="250">
        <v>472</v>
      </c>
      <c r="AC32" s="250">
        <f>SUM(AD32:AJ32)</f>
        <v>85</v>
      </c>
      <c r="AD32" s="250">
        <v>3</v>
      </c>
      <c r="AE32" s="250">
        <v>0</v>
      </c>
      <c r="AF32" s="250">
        <v>0</v>
      </c>
      <c r="AG32" s="250">
        <v>0</v>
      </c>
      <c r="AH32" s="250">
        <v>0</v>
      </c>
      <c r="AI32" s="250">
        <v>82</v>
      </c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3890</v>
      </c>
      <c r="E33" s="250">
        <f>+Q33</f>
        <v>3298</v>
      </c>
      <c r="F33" s="250">
        <f>SUM(G33:M33)</f>
        <v>136</v>
      </c>
      <c r="G33" s="250">
        <v>136</v>
      </c>
      <c r="H33" s="250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f>+AA33</f>
        <v>89</v>
      </c>
      <c r="O33" s="250">
        <f>+'資源化量内訳'!Y33</f>
        <v>367</v>
      </c>
      <c r="P33" s="250">
        <f>+SUM(Q33,R33)</f>
        <v>3367</v>
      </c>
      <c r="Q33" s="250">
        <v>3298</v>
      </c>
      <c r="R33" s="250">
        <f>+SUM(S33,T33,U33,V33,W33,X33,Y33)</f>
        <v>69</v>
      </c>
      <c r="S33" s="250">
        <v>69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f>SUM(AA33:AC33)</f>
        <v>554</v>
      </c>
      <c r="AA33" s="250">
        <v>89</v>
      </c>
      <c r="AB33" s="250">
        <v>465</v>
      </c>
      <c r="AC33" s="250">
        <f>SUM(AD33:AJ33)</f>
        <v>0</v>
      </c>
      <c r="AD33" s="250">
        <v>0</v>
      </c>
      <c r="AE33" s="250">
        <v>0</v>
      </c>
      <c r="AF33" s="250">
        <v>0</v>
      </c>
      <c r="AG33" s="250">
        <v>0</v>
      </c>
      <c r="AH33" s="250">
        <v>0</v>
      </c>
      <c r="AI33" s="250">
        <v>0</v>
      </c>
      <c r="AJ33" s="250">
        <v>0</v>
      </c>
    </row>
    <row r="34" spans="1:36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SUM(E34,F34,N34,O34)</f>
        <v>3361</v>
      </c>
      <c r="E34" s="250">
        <f>+Q34</f>
        <v>2810</v>
      </c>
      <c r="F34" s="250">
        <f>SUM(G34:M34)</f>
        <v>332</v>
      </c>
      <c r="G34" s="250">
        <v>129</v>
      </c>
      <c r="H34" s="250">
        <v>0</v>
      </c>
      <c r="I34" s="250">
        <v>0</v>
      </c>
      <c r="J34" s="250">
        <v>0</v>
      </c>
      <c r="K34" s="250">
        <v>0</v>
      </c>
      <c r="L34" s="250">
        <v>203</v>
      </c>
      <c r="M34" s="250">
        <v>0</v>
      </c>
      <c r="N34" s="250">
        <f>+AA34</f>
        <v>0</v>
      </c>
      <c r="O34" s="250">
        <f>+'資源化量内訳'!Y34</f>
        <v>219</v>
      </c>
      <c r="P34" s="250">
        <f>+SUM(Q34,R34)</f>
        <v>2879</v>
      </c>
      <c r="Q34" s="250">
        <v>2810</v>
      </c>
      <c r="R34" s="250">
        <f>+SUM(S34,T34,U34,V34,W34,X34,Y34)</f>
        <v>69</v>
      </c>
      <c r="S34" s="250">
        <v>69</v>
      </c>
      <c r="T34" s="250">
        <v>0</v>
      </c>
      <c r="U34" s="250"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f>SUM(AA34:AC34)</f>
        <v>486</v>
      </c>
      <c r="AA34" s="250">
        <v>0</v>
      </c>
      <c r="AB34" s="250">
        <v>416</v>
      </c>
      <c r="AC34" s="250">
        <f>SUM(AD34:AJ34)</f>
        <v>70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v>70</v>
      </c>
      <c r="AJ34" s="250">
        <v>0</v>
      </c>
    </row>
    <row r="35" spans="1:36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SUM(E35,F35,N35,O35)</f>
        <v>5195</v>
      </c>
      <c r="E35" s="250">
        <f>+Q35</f>
        <v>4455</v>
      </c>
      <c r="F35" s="250">
        <f>SUM(G35:M35)</f>
        <v>297</v>
      </c>
      <c r="G35" s="250">
        <v>122</v>
      </c>
      <c r="H35" s="250">
        <v>0</v>
      </c>
      <c r="I35" s="250">
        <v>0</v>
      </c>
      <c r="J35" s="250">
        <v>0</v>
      </c>
      <c r="K35" s="250">
        <v>0</v>
      </c>
      <c r="L35" s="250">
        <v>175</v>
      </c>
      <c r="M35" s="250">
        <v>0</v>
      </c>
      <c r="N35" s="250">
        <f>+AA35</f>
        <v>35</v>
      </c>
      <c r="O35" s="250">
        <f>+'資源化量内訳'!Y35</f>
        <v>408</v>
      </c>
      <c r="P35" s="250">
        <f>+SUM(Q35,R35)</f>
        <v>4456</v>
      </c>
      <c r="Q35" s="250">
        <v>4455</v>
      </c>
      <c r="R35" s="250">
        <f>+SUM(S35,T35,U35,V35,W35,X35,Y35)</f>
        <v>1</v>
      </c>
      <c r="S35" s="250">
        <v>1</v>
      </c>
      <c r="T35" s="250">
        <v>0</v>
      </c>
      <c r="U35" s="250"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f>SUM(AA35:AC35)</f>
        <v>426</v>
      </c>
      <c r="AA35" s="250">
        <v>35</v>
      </c>
      <c r="AB35" s="250">
        <v>391</v>
      </c>
      <c r="AC35" s="250">
        <f>SUM(AD35:AJ35)</f>
        <v>0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v>0</v>
      </c>
      <c r="AJ35" s="250">
        <v>0</v>
      </c>
    </row>
    <row r="36" spans="1:36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SUM(E36,F36,N36,O36)</f>
        <v>14641</v>
      </c>
      <c r="E36" s="250">
        <f>+Q36</f>
        <v>12397</v>
      </c>
      <c r="F36" s="250">
        <f>SUM(G36:M36)</f>
        <v>1180</v>
      </c>
      <c r="G36" s="250">
        <v>1014</v>
      </c>
      <c r="H36" s="250">
        <v>0</v>
      </c>
      <c r="I36" s="250">
        <v>0</v>
      </c>
      <c r="J36" s="250">
        <v>0</v>
      </c>
      <c r="K36" s="250">
        <v>0</v>
      </c>
      <c r="L36" s="250">
        <v>166</v>
      </c>
      <c r="M36" s="250">
        <v>0</v>
      </c>
      <c r="N36" s="250">
        <f>+AA36</f>
        <v>0</v>
      </c>
      <c r="O36" s="250">
        <f>+'資源化量内訳'!Y36</f>
        <v>1064</v>
      </c>
      <c r="P36" s="250">
        <f>+SUM(Q36,R36)</f>
        <v>13003</v>
      </c>
      <c r="Q36" s="250">
        <v>12397</v>
      </c>
      <c r="R36" s="250">
        <f>+SUM(S36,T36,U36,V36,W36,X36,Y36)</f>
        <v>606</v>
      </c>
      <c r="S36" s="250">
        <v>606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f>SUM(AA36:AC36)</f>
        <v>70</v>
      </c>
      <c r="AA36" s="250">
        <v>0</v>
      </c>
      <c r="AB36" s="250">
        <v>0</v>
      </c>
      <c r="AC36" s="250">
        <f>SUM(AD36:AJ36)</f>
        <v>70</v>
      </c>
      <c r="AD36" s="250">
        <v>70</v>
      </c>
      <c r="AE36" s="250">
        <v>0</v>
      </c>
      <c r="AF36" s="250">
        <v>0</v>
      </c>
      <c r="AG36" s="250">
        <v>0</v>
      </c>
      <c r="AH36" s="250">
        <v>0</v>
      </c>
      <c r="AI36" s="250">
        <v>0</v>
      </c>
      <c r="AJ36" s="250">
        <v>0</v>
      </c>
    </row>
    <row r="37" spans="1:36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SUM(E37,F37,N37,O37)</f>
        <v>8713</v>
      </c>
      <c r="E37" s="250">
        <f>+Q37</f>
        <v>6623</v>
      </c>
      <c r="F37" s="250">
        <f>SUM(G37:M37)</f>
        <v>635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635</v>
      </c>
      <c r="M37" s="250">
        <v>0</v>
      </c>
      <c r="N37" s="250">
        <f>+AA37</f>
        <v>229</v>
      </c>
      <c r="O37" s="250">
        <f>+'資源化量内訳'!Y37</f>
        <v>1226</v>
      </c>
      <c r="P37" s="250">
        <f>+SUM(Q37,R37)</f>
        <v>6623</v>
      </c>
      <c r="Q37" s="250">
        <v>6623</v>
      </c>
      <c r="R37" s="250">
        <f>+SUM(S37,T37,U37,V37,W37,X37,Y37)</f>
        <v>0</v>
      </c>
      <c r="S37" s="250">
        <v>0</v>
      </c>
      <c r="T37" s="250">
        <v>0</v>
      </c>
      <c r="U37" s="250"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f>SUM(AA37:AC37)</f>
        <v>400</v>
      </c>
      <c r="AA37" s="250">
        <v>229</v>
      </c>
      <c r="AB37" s="250">
        <v>171</v>
      </c>
      <c r="AC37" s="250">
        <f>SUM(AD37:AJ37)</f>
        <v>0</v>
      </c>
      <c r="AD37" s="250">
        <v>0</v>
      </c>
      <c r="AE37" s="250">
        <v>0</v>
      </c>
      <c r="AF37" s="250">
        <v>0</v>
      </c>
      <c r="AG37" s="250">
        <v>0</v>
      </c>
      <c r="AH37" s="250">
        <v>0</v>
      </c>
      <c r="AI37" s="250">
        <v>0</v>
      </c>
      <c r="AJ37" s="250">
        <v>0</v>
      </c>
    </row>
    <row r="38" spans="1:36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SUM(E38,F38,N38,O38)</f>
        <v>12374</v>
      </c>
      <c r="E38" s="250">
        <f>+Q38</f>
        <v>8664</v>
      </c>
      <c r="F38" s="250">
        <f>SUM(G38:M38)</f>
        <v>1075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50">
        <v>1075</v>
      </c>
      <c r="M38" s="250">
        <v>0</v>
      </c>
      <c r="N38" s="250">
        <f>+AA38</f>
        <v>511</v>
      </c>
      <c r="O38" s="250">
        <f>+'資源化量内訳'!Y38</f>
        <v>2124</v>
      </c>
      <c r="P38" s="250">
        <f>+SUM(Q38,R38)</f>
        <v>8664</v>
      </c>
      <c r="Q38" s="250">
        <v>8664</v>
      </c>
      <c r="R38" s="250">
        <f>+SUM(S38,T38,U38,V38,W38,X38,Y38)</f>
        <v>0</v>
      </c>
      <c r="S38" s="250">
        <v>0</v>
      </c>
      <c r="T38" s="250">
        <v>0</v>
      </c>
      <c r="U38" s="250"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f>SUM(AA38:AC38)</f>
        <v>1483</v>
      </c>
      <c r="AA38" s="250">
        <v>511</v>
      </c>
      <c r="AB38" s="250">
        <v>972</v>
      </c>
      <c r="AC38" s="250">
        <f>SUM(AD38:AJ38)</f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v>0</v>
      </c>
      <c r="AJ38" s="250">
        <v>0</v>
      </c>
    </row>
    <row r="39" spans="1:36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SUM(E39,F39,N39,O39)</f>
        <v>7727</v>
      </c>
      <c r="E39" s="250">
        <f>+Q39</f>
        <v>348</v>
      </c>
      <c r="F39" s="250">
        <f>SUM(G39:M39)</f>
        <v>7119</v>
      </c>
      <c r="G39" s="250">
        <v>0</v>
      </c>
      <c r="H39" s="250">
        <v>0</v>
      </c>
      <c r="I39" s="250">
        <v>0</v>
      </c>
      <c r="J39" s="250">
        <v>0</v>
      </c>
      <c r="K39" s="250">
        <v>5844</v>
      </c>
      <c r="L39" s="250">
        <v>1098</v>
      </c>
      <c r="M39" s="250">
        <v>177</v>
      </c>
      <c r="N39" s="250">
        <f>+AA39</f>
        <v>0</v>
      </c>
      <c r="O39" s="250">
        <f>+'資源化量内訳'!Y39</f>
        <v>260</v>
      </c>
      <c r="P39" s="250">
        <f>+SUM(Q39,R39)</f>
        <v>348</v>
      </c>
      <c r="Q39" s="250">
        <v>348</v>
      </c>
      <c r="R39" s="250">
        <f>+SUM(S39,T39,U39,V39,W39,X39,Y39)</f>
        <v>0</v>
      </c>
      <c r="S39" s="250">
        <v>0</v>
      </c>
      <c r="T39" s="250">
        <v>0</v>
      </c>
      <c r="U39" s="250"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f>SUM(AA39:AC39)</f>
        <v>284</v>
      </c>
      <c r="AA39" s="250">
        <v>0</v>
      </c>
      <c r="AB39" s="250">
        <v>17</v>
      </c>
      <c r="AC39" s="250">
        <f>SUM(AD39:AJ39)</f>
        <v>267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v>90</v>
      </c>
      <c r="AJ39" s="250">
        <v>177</v>
      </c>
    </row>
    <row r="40" spans="1:36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SUM(E40,F40,N40,O40)</f>
        <v>10345</v>
      </c>
      <c r="E40" s="250">
        <f>+Q40</f>
        <v>8640</v>
      </c>
      <c r="F40" s="250">
        <f>SUM(G40:M40)</f>
        <v>1109</v>
      </c>
      <c r="G40" s="250">
        <v>0</v>
      </c>
      <c r="H40" s="250">
        <v>0</v>
      </c>
      <c r="I40" s="250">
        <v>0</v>
      </c>
      <c r="J40" s="250">
        <v>0</v>
      </c>
      <c r="K40" s="250">
        <v>0</v>
      </c>
      <c r="L40" s="250">
        <v>1109</v>
      </c>
      <c r="M40" s="250">
        <v>0</v>
      </c>
      <c r="N40" s="250">
        <f>+AA40</f>
        <v>596</v>
      </c>
      <c r="O40" s="250">
        <f>+'資源化量内訳'!Y40</f>
        <v>0</v>
      </c>
      <c r="P40" s="250">
        <f>+SUM(Q40,R40)</f>
        <v>8640</v>
      </c>
      <c r="Q40" s="250">
        <v>8640</v>
      </c>
      <c r="R40" s="250">
        <f>+SUM(S40,T40,U40,V40,W40,X40,Y40)</f>
        <v>0</v>
      </c>
      <c r="S40" s="250">
        <v>0</v>
      </c>
      <c r="T40" s="250">
        <v>0</v>
      </c>
      <c r="U40" s="250"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f>SUM(AA40:AC40)</f>
        <v>1592</v>
      </c>
      <c r="AA40" s="250">
        <v>596</v>
      </c>
      <c r="AB40" s="250">
        <v>996</v>
      </c>
      <c r="AC40" s="250">
        <f>SUM(AD40:AJ40)</f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v>0</v>
      </c>
      <c r="AJ40" s="250">
        <v>0</v>
      </c>
    </row>
    <row r="41" spans="1:36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SUM(E41,F41,N41,O41)</f>
        <v>1970</v>
      </c>
      <c r="E41" s="250">
        <f>+Q41</f>
        <v>1425</v>
      </c>
      <c r="F41" s="250">
        <f>SUM(G41:M41)</f>
        <v>141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141</v>
      </c>
      <c r="M41" s="250">
        <v>0</v>
      </c>
      <c r="N41" s="250">
        <f>+AA41</f>
        <v>0</v>
      </c>
      <c r="O41" s="250">
        <f>+'資源化量内訳'!Y41</f>
        <v>404</v>
      </c>
      <c r="P41" s="250">
        <f>+SUM(Q41,R41)</f>
        <v>1425</v>
      </c>
      <c r="Q41" s="250">
        <v>1425</v>
      </c>
      <c r="R41" s="250">
        <f>+SUM(S41,T41,U41,V41,W41,X41,Y41)</f>
        <v>0</v>
      </c>
      <c r="S41" s="250">
        <v>0</v>
      </c>
      <c r="T41" s="250">
        <v>0</v>
      </c>
      <c r="U41" s="250"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f>SUM(AA41:AC41)</f>
        <v>78</v>
      </c>
      <c r="AA41" s="250">
        <v>0</v>
      </c>
      <c r="AB41" s="250">
        <v>78</v>
      </c>
      <c r="AC41" s="250">
        <f>SUM(AD41:AJ41)</f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v>0</v>
      </c>
      <c r="AJ41" s="250">
        <v>0</v>
      </c>
    </row>
    <row r="42" spans="1:36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SUM(E42,F42,N42,O42)</f>
        <v>3577</v>
      </c>
      <c r="E42" s="250">
        <f>+Q42</f>
        <v>2896</v>
      </c>
      <c r="F42" s="250">
        <f>SUM(G42:M42)</f>
        <v>562</v>
      </c>
      <c r="G42" s="250">
        <v>290</v>
      </c>
      <c r="H42" s="250">
        <v>0</v>
      </c>
      <c r="I42" s="250">
        <v>0</v>
      </c>
      <c r="J42" s="250">
        <v>0</v>
      </c>
      <c r="K42" s="250">
        <v>0</v>
      </c>
      <c r="L42" s="250">
        <v>272</v>
      </c>
      <c r="M42" s="250">
        <v>0</v>
      </c>
      <c r="N42" s="250">
        <f>+AA42</f>
        <v>0</v>
      </c>
      <c r="O42" s="250">
        <f>+'資源化量内訳'!Y42</f>
        <v>119</v>
      </c>
      <c r="P42" s="250">
        <f>+SUM(Q42,R42)</f>
        <v>2896</v>
      </c>
      <c r="Q42" s="250">
        <v>2896</v>
      </c>
      <c r="R42" s="250">
        <f>+SUM(S42,T42,U42,V42,W42,X42,Y42)</f>
        <v>0</v>
      </c>
      <c r="S42" s="250">
        <v>0</v>
      </c>
      <c r="T42" s="250">
        <v>0</v>
      </c>
      <c r="U42" s="250"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f>SUM(AA42:AC42)</f>
        <v>180</v>
      </c>
      <c r="AA42" s="250">
        <v>0</v>
      </c>
      <c r="AB42" s="250">
        <v>0</v>
      </c>
      <c r="AC42" s="250">
        <f>SUM(AD42:AJ42)</f>
        <v>180</v>
      </c>
      <c r="AD42" s="250">
        <v>180</v>
      </c>
      <c r="AE42" s="250">
        <v>0</v>
      </c>
      <c r="AF42" s="250">
        <v>0</v>
      </c>
      <c r="AG42" s="250">
        <v>0</v>
      </c>
      <c r="AH42" s="250">
        <v>0</v>
      </c>
      <c r="AI42" s="250">
        <v>0</v>
      </c>
      <c r="AJ42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330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331</v>
      </c>
      <c r="B2" s="314" t="s">
        <v>332</v>
      </c>
      <c r="C2" s="314" t="s">
        <v>333</v>
      </c>
      <c r="D2" s="390" t="s">
        <v>334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335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336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337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338</v>
      </c>
    </row>
    <row r="3" spans="1:88" s="193" customFormat="1" ht="25.5" customHeight="1">
      <c r="A3" s="315"/>
      <c r="B3" s="315"/>
      <c r="C3" s="317"/>
      <c r="D3" s="306" t="s">
        <v>339</v>
      </c>
      <c r="E3" s="298" t="s">
        <v>341</v>
      </c>
      <c r="F3" s="298" t="s">
        <v>343</v>
      </c>
      <c r="G3" s="298" t="s">
        <v>345</v>
      </c>
      <c r="H3" s="298" t="s">
        <v>347</v>
      </c>
      <c r="I3" s="298" t="s">
        <v>349</v>
      </c>
      <c r="J3" s="298" t="s">
        <v>350</v>
      </c>
      <c r="K3" s="298" t="s">
        <v>352</v>
      </c>
      <c r="L3" s="298" t="s">
        <v>354</v>
      </c>
      <c r="M3" s="298" t="s">
        <v>356</v>
      </c>
      <c r="N3" s="298" t="s">
        <v>358</v>
      </c>
      <c r="O3" s="298" t="s">
        <v>360</v>
      </c>
      <c r="P3" s="298" t="s">
        <v>362</v>
      </c>
      <c r="Q3" s="298" t="s">
        <v>364</v>
      </c>
      <c r="R3" s="298" t="s">
        <v>365</v>
      </c>
      <c r="S3" s="298" t="s">
        <v>366</v>
      </c>
      <c r="T3" s="298" t="s">
        <v>368</v>
      </c>
      <c r="U3" s="298" t="s">
        <v>369</v>
      </c>
      <c r="V3" s="298" t="s">
        <v>371</v>
      </c>
      <c r="W3" s="298" t="s">
        <v>373</v>
      </c>
      <c r="X3" s="298" t="s">
        <v>374</v>
      </c>
      <c r="Y3" s="306" t="s">
        <v>339</v>
      </c>
      <c r="Z3" s="298" t="s">
        <v>341</v>
      </c>
      <c r="AA3" s="298" t="s">
        <v>343</v>
      </c>
      <c r="AB3" s="298" t="s">
        <v>345</v>
      </c>
      <c r="AC3" s="298" t="s">
        <v>347</v>
      </c>
      <c r="AD3" s="298" t="s">
        <v>349</v>
      </c>
      <c r="AE3" s="298" t="s">
        <v>350</v>
      </c>
      <c r="AF3" s="298" t="s">
        <v>352</v>
      </c>
      <c r="AG3" s="298" t="s">
        <v>354</v>
      </c>
      <c r="AH3" s="298" t="s">
        <v>356</v>
      </c>
      <c r="AI3" s="298" t="s">
        <v>358</v>
      </c>
      <c r="AJ3" s="298" t="s">
        <v>360</v>
      </c>
      <c r="AK3" s="298" t="s">
        <v>362</v>
      </c>
      <c r="AL3" s="298" t="s">
        <v>364</v>
      </c>
      <c r="AM3" s="298" t="s">
        <v>365</v>
      </c>
      <c r="AN3" s="298" t="s">
        <v>366</v>
      </c>
      <c r="AO3" s="298" t="s">
        <v>368</v>
      </c>
      <c r="AP3" s="298" t="s">
        <v>369</v>
      </c>
      <c r="AQ3" s="298" t="s">
        <v>371</v>
      </c>
      <c r="AR3" s="298" t="s">
        <v>373</v>
      </c>
      <c r="AS3" s="298" t="s">
        <v>374</v>
      </c>
      <c r="AT3" s="306" t="s">
        <v>339</v>
      </c>
      <c r="AU3" s="298" t="s">
        <v>341</v>
      </c>
      <c r="AV3" s="298" t="s">
        <v>343</v>
      </c>
      <c r="AW3" s="298" t="s">
        <v>345</v>
      </c>
      <c r="AX3" s="298" t="s">
        <v>347</v>
      </c>
      <c r="AY3" s="298" t="s">
        <v>349</v>
      </c>
      <c r="AZ3" s="298" t="s">
        <v>350</v>
      </c>
      <c r="BA3" s="298" t="s">
        <v>352</v>
      </c>
      <c r="BB3" s="298" t="s">
        <v>354</v>
      </c>
      <c r="BC3" s="298" t="s">
        <v>356</v>
      </c>
      <c r="BD3" s="298" t="s">
        <v>358</v>
      </c>
      <c r="BE3" s="298" t="s">
        <v>360</v>
      </c>
      <c r="BF3" s="298" t="s">
        <v>362</v>
      </c>
      <c r="BG3" s="298" t="s">
        <v>364</v>
      </c>
      <c r="BH3" s="298" t="s">
        <v>365</v>
      </c>
      <c r="BI3" s="298" t="s">
        <v>366</v>
      </c>
      <c r="BJ3" s="298" t="s">
        <v>368</v>
      </c>
      <c r="BK3" s="298" t="s">
        <v>369</v>
      </c>
      <c r="BL3" s="298" t="s">
        <v>371</v>
      </c>
      <c r="BM3" s="298" t="s">
        <v>373</v>
      </c>
      <c r="BN3" s="298" t="s">
        <v>374</v>
      </c>
      <c r="BO3" s="306" t="s">
        <v>339</v>
      </c>
      <c r="BP3" s="298" t="s">
        <v>341</v>
      </c>
      <c r="BQ3" s="298" t="s">
        <v>343</v>
      </c>
      <c r="BR3" s="298" t="s">
        <v>345</v>
      </c>
      <c r="BS3" s="298" t="s">
        <v>347</v>
      </c>
      <c r="BT3" s="298" t="s">
        <v>349</v>
      </c>
      <c r="BU3" s="298" t="s">
        <v>350</v>
      </c>
      <c r="BV3" s="298" t="s">
        <v>352</v>
      </c>
      <c r="BW3" s="298" t="s">
        <v>354</v>
      </c>
      <c r="BX3" s="298" t="s">
        <v>356</v>
      </c>
      <c r="BY3" s="298" t="s">
        <v>358</v>
      </c>
      <c r="BZ3" s="298" t="s">
        <v>360</v>
      </c>
      <c r="CA3" s="298" t="s">
        <v>362</v>
      </c>
      <c r="CB3" s="298" t="s">
        <v>364</v>
      </c>
      <c r="CC3" s="298" t="s">
        <v>365</v>
      </c>
      <c r="CD3" s="298" t="s">
        <v>366</v>
      </c>
      <c r="CE3" s="298" t="s">
        <v>368</v>
      </c>
      <c r="CF3" s="298" t="s">
        <v>369</v>
      </c>
      <c r="CG3" s="298" t="s">
        <v>371</v>
      </c>
      <c r="CH3" s="298" t="s">
        <v>373</v>
      </c>
      <c r="CI3" s="298" t="s">
        <v>374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375</v>
      </c>
      <c r="E6" s="279" t="s">
        <v>375</v>
      </c>
      <c r="F6" s="279" t="s">
        <v>375</v>
      </c>
      <c r="G6" s="279" t="s">
        <v>375</v>
      </c>
      <c r="H6" s="279" t="s">
        <v>375</v>
      </c>
      <c r="I6" s="279" t="s">
        <v>375</v>
      </c>
      <c r="J6" s="279" t="s">
        <v>375</v>
      </c>
      <c r="K6" s="279" t="s">
        <v>375</v>
      </c>
      <c r="L6" s="279" t="s">
        <v>375</v>
      </c>
      <c r="M6" s="279" t="s">
        <v>375</v>
      </c>
      <c r="N6" s="279" t="s">
        <v>375</v>
      </c>
      <c r="O6" s="279" t="s">
        <v>375</v>
      </c>
      <c r="P6" s="279" t="s">
        <v>375</v>
      </c>
      <c r="Q6" s="279" t="s">
        <v>375</v>
      </c>
      <c r="R6" s="279" t="s">
        <v>375</v>
      </c>
      <c r="S6" s="279" t="s">
        <v>375</v>
      </c>
      <c r="T6" s="279" t="s">
        <v>375</v>
      </c>
      <c r="U6" s="279" t="s">
        <v>376</v>
      </c>
      <c r="V6" s="279" t="s">
        <v>375</v>
      </c>
      <c r="W6" s="279" t="s">
        <v>375</v>
      </c>
      <c r="X6" s="279" t="s">
        <v>375</v>
      </c>
      <c r="Y6" s="279" t="s">
        <v>375</v>
      </c>
      <c r="Z6" s="279" t="s">
        <v>375</v>
      </c>
      <c r="AA6" s="279" t="s">
        <v>375</v>
      </c>
      <c r="AB6" s="279" t="s">
        <v>375</v>
      </c>
      <c r="AC6" s="279" t="s">
        <v>375</v>
      </c>
      <c r="AD6" s="279" t="s">
        <v>375</v>
      </c>
      <c r="AE6" s="279" t="s">
        <v>375</v>
      </c>
      <c r="AF6" s="279" t="s">
        <v>375</v>
      </c>
      <c r="AG6" s="279" t="s">
        <v>375</v>
      </c>
      <c r="AH6" s="279" t="s">
        <v>375</v>
      </c>
      <c r="AI6" s="279" t="s">
        <v>375</v>
      </c>
      <c r="AJ6" s="279" t="s">
        <v>375</v>
      </c>
      <c r="AK6" s="279" t="s">
        <v>375</v>
      </c>
      <c r="AL6" s="279" t="s">
        <v>375</v>
      </c>
      <c r="AM6" s="279" t="s">
        <v>375</v>
      </c>
      <c r="AN6" s="279" t="s">
        <v>375</v>
      </c>
      <c r="AO6" s="279" t="s">
        <v>375</v>
      </c>
      <c r="AP6" s="279" t="s">
        <v>376</v>
      </c>
      <c r="AQ6" s="279" t="s">
        <v>375</v>
      </c>
      <c r="AR6" s="279" t="s">
        <v>375</v>
      </c>
      <c r="AS6" s="279" t="s">
        <v>375</v>
      </c>
      <c r="AT6" s="279" t="s">
        <v>375</v>
      </c>
      <c r="AU6" s="279" t="s">
        <v>375</v>
      </c>
      <c r="AV6" s="279" t="s">
        <v>375</v>
      </c>
      <c r="AW6" s="279" t="s">
        <v>375</v>
      </c>
      <c r="AX6" s="279" t="s">
        <v>375</v>
      </c>
      <c r="AY6" s="279" t="s">
        <v>375</v>
      </c>
      <c r="AZ6" s="279" t="s">
        <v>375</v>
      </c>
      <c r="BA6" s="279" t="s">
        <v>375</v>
      </c>
      <c r="BB6" s="279" t="s">
        <v>375</v>
      </c>
      <c r="BC6" s="279" t="s">
        <v>375</v>
      </c>
      <c r="BD6" s="279" t="s">
        <v>375</v>
      </c>
      <c r="BE6" s="279" t="s">
        <v>375</v>
      </c>
      <c r="BF6" s="279" t="s">
        <v>375</v>
      </c>
      <c r="BG6" s="279" t="s">
        <v>375</v>
      </c>
      <c r="BH6" s="279" t="s">
        <v>375</v>
      </c>
      <c r="BI6" s="279" t="s">
        <v>375</v>
      </c>
      <c r="BJ6" s="279" t="s">
        <v>375</v>
      </c>
      <c r="BK6" s="279" t="s">
        <v>376</v>
      </c>
      <c r="BL6" s="279" t="s">
        <v>375</v>
      </c>
      <c r="BM6" s="279" t="s">
        <v>375</v>
      </c>
      <c r="BN6" s="279" t="s">
        <v>375</v>
      </c>
      <c r="BO6" s="279" t="s">
        <v>375</v>
      </c>
      <c r="BP6" s="279" t="s">
        <v>375</v>
      </c>
      <c r="BQ6" s="279" t="s">
        <v>375</v>
      </c>
      <c r="BR6" s="279" t="s">
        <v>375</v>
      </c>
      <c r="BS6" s="279" t="s">
        <v>375</v>
      </c>
      <c r="BT6" s="279" t="s">
        <v>375</v>
      </c>
      <c r="BU6" s="279" t="s">
        <v>375</v>
      </c>
      <c r="BV6" s="279" t="s">
        <v>375</v>
      </c>
      <c r="BW6" s="279" t="s">
        <v>375</v>
      </c>
      <c r="BX6" s="279" t="s">
        <v>375</v>
      </c>
      <c r="BY6" s="279" t="s">
        <v>375</v>
      </c>
      <c r="BZ6" s="279" t="s">
        <v>375</v>
      </c>
      <c r="CA6" s="279" t="s">
        <v>375</v>
      </c>
      <c r="CB6" s="279" t="s">
        <v>375</v>
      </c>
      <c r="CC6" s="279" t="s">
        <v>375</v>
      </c>
      <c r="CD6" s="279" t="s">
        <v>375</v>
      </c>
      <c r="CE6" s="279" t="s">
        <v>375</v>
      </c>
      <c r="CF6" s="279" t="s">
        <v>375</v>
      </c>
      <c r="CG6" s="279" t="s">
        <v>375</v>
      </c>
      <c r="CH6" s="279" t="s">
        <v>375</v>
      </c>
      <c r="CI6" s="279" t="s">
        <v>375</v>
      </c>
      <c r="CJ6" s="303"/>
    </row>
    <row r="7" spans="1:88" s="199" customFormat="1" ht="12" customHeight="1">
      <c r="A7" s="197" t="s">
        <v>377</v>
      </c>
      <c r="B7" s="212" t="s">
        <v>378</v>
      </c>
      <c r="C7" s="198" t="s">
        <v>339</v>
      </c>
      <c r="D7" s="231">
        <f>SUM(D8:D42)</f>
        <v>301459</v>
      </c>
      <c r="E7" s="231">
        <f>SUM(E8:E42)</f>
        <v>127025</v>
      </c>
      <c r="F7" s="231">
        <f>SUM(F8:F42)</f>
        <v>604</v>
      </c>
      <c r="G7" s="231">
        <f>SUM(G8:G42)</f>
        <v>3112</v>
      </c>
      <c r="H7" s="231">
        <f>SUM(H8:H42)</f>
        <v>35919</v>
      </c>
      <c r="I7" s="231">
        <f>SUM(I8:I42)</f>
        <v>27400</v>
      </c>
      <c r="J7" s="231">
        <f>SUM(J8:J42)</f>
        <v>6899</v>
      </c>
      <c r="K7" s="231">
        <f>SUM(K8:K42)</f>
        <v>2443</v>
      </c>
      <c r="L7" s="231">
        <f>SUM(L8:L42)</f>
        <v>23290</v>
      </c>
      <c r="M7" s="231">
        <f>SUM(M8:M42)</f>
        <v>2439</v>
      </c>
      <c r="N7" s="231">
        <f>SUM(N8:N42)</f>
        <v>1903</v>
      </c>
      <c r="O7" s="231">
        <f>SUM(O8:O42)</f>
        <v>1635</v>
      </c>
      <c r="P7" s="231">
        <f>SUM(P8:P42)</f>
        <v>0</v>
      </c>
      <c r="Q7" s="231">
        <f>SUM(Q8:Q42)</f>
        <v>20092</v>
      </c>
      <c r="R7" s="231">
        <f>SUM(R8:R42)</f>
        <v>17826</v>
      </c>
      <c r="S7" s="231">
        <f>SUM(S8:S42)</f>
        <v>0</v>
      </c>
      <c r="T7" s="231">
        <f>SUM(T8:T42)</f>
        <v>8042</v>
      </c>
      <c r="U7" s="231">
        <f>SUM(U8:U42)</f>
        <v>0</v>
      </c>
      <c r="V7" s="231">
        <f>SUM(V8:V42)</f>
        <v>187</v>
      </c>
      <c r="W7" s="231">
        <f>SUM(W8:W42)</f>
        <v>129</v>
      </c>
      <c r="X7" s="231">
        <f>SUM(X8:X42)</f>
        <v>22514</v>
      </c>
      <c r="Y7" s="231">
        <f>SUM(Y8:Y42)</f>
        <v>82965</v>
      </c>
      <c r="Z7" s="231">
        <f>SUM(Z8:Z42)</f>
        <v>40345</v>
      </c>
      <c r="AA7" s="231">
        <f>SUM(AA8:AA42)</f>
        <v>209</v>
      </c>
      <c r="AB7" s="231">
        <f>SUM(AB8:AB42)</f>
        <v>2557</v>
      </c>
      <c r="AC7" s="231">
        <f>SUM(AC8:AC42)</f>
        <v>8447</v>
      </c>
      <c r="AD7" s="231">
        <f>SUM(AD8:AD42)</f>
        <v>13991</v>
      </c>
      <c r="AE7" s="231">
        <f>SUM(AE8:AE42)</f>
        <v>1003</v>
      </c>
      <c r="AF7" s="231">
        <f>SUM(AF8:AF42)</f>
        <v>137</v>
      </c>
      <c r="AG7" s="231">
        <f>SUM(AG8:AG42)</f>
        <v>1543</v>
      </c>
      <c r="AH7" s="231">
        <f>SUM(AH8:AH42)</f>
        <v>1729</v>
      </c>
      <c r="AI7" s="231">
        <f>SUM(AI8:AI42)</f>
        <v>1010</v>
      </c>
      <c r="AJ7" s="231">
        <f>SUM(AJ8:AJ42)</f>
        <v>0</v>
      </c>
      <c r="AK7" s="231">
        <f>SUM(AK8:AK42)</f>
        <v>0</v>
      </c>
      <c r="AL7" s="231">
        <f>SUM(AL8:AL42)</f>
        <v>0</v>
      </c>
      <c r="AM7" s="231">
        <f>SUM(AM8:AM42)</f>
        <v>0</v>
      </c>
      <c r="AN7" s="231">
        <f>SUM(AN8:AN42)</f>
        <v>0</v>
      </c>
      <c r="AO7" s="231">
        <f>SUM(AO8:AO42)</f>
        <v>0</v>
      </c>
      <c r="AP7" s="231">
        <f>SUM(AP8:AP42)</f>
        <v>0</v>
      </c>
      <c r="AQ7" s="231">
        <f>SUM(AQ8:AQ42)</f>
        <v>0</v>
      </c>
      <c r="AR7" s="231">
        <f>SUM(AR8:AR42)</f>
        <v>89</v>
      </c>
      <c r="AS7" s="231">
        <f>SUM(AS8:AS42)</f>
        <v>11905</v>
      </c>
      <c r="AT7" s="231">
        <f>SUM(AT8:AT42)</f>
        <v>133272</v>
      </c>
      <c r="AU7" s="231">
        <f>SUM(AU8:AU42)</f>
        <v>4592</v>
      </c>
      <c r="AV7" s="231">
        <f>SUM(AV8:AV42)</f>
        <v>20</v>
      </c>
      <c r="AW7" s="231">
        <f>SUM(AW8:AW42)</f>
        <v>75</v>
      </c>
      <c r="AX7" s="231">
        <f>SUM(AX8:AX42)</f>
        <v>26503</v>
      </c>
      <c r="AY7" s="231">
        <f>SUM(AY8:AY42)</f>
        <v>13201</v>
      </c>
      <c r="AZ7" s="231">
        <f>SUM(AZ8:AZ42)</f>
        <v>5896</v>
      </c>
      <c r="BA7" s="231">
        <f>SUM(BA8:BA42)</f>
        <v>2306</v>
      </c>
      <c r="BB7" s="231">
        <f>SUM(BB8:BB42)</f>
        <v>21747</v>
      </c>
      <c r="BC7" s="231">
        <f>SUM(BC8:BC42)</f>
        <v>518</v>
      </c>
      <c r="BD7" s="231">
        <f>SUM(BD8:BD42)</f>
        <v>5</v>
      </c>
      <c r="BE7" s="231">
        <f>SUM(BE8:BE42)</f>
        <v>1635</v>
      </c>
      <c r="BF7" s="231">
        <f>SUM(BF8:BF42)</f>
        <v>0</v>
      </c>
      <c r="BG7" s="231">
        <f>SUM(BG8:BG42)</f>
        <v>20092</v>
      </c>
      <c r="BH7" s="231">
        <f>SUM(BH8:BH42)</f>
        <v>17826</v>
      </c>
      <c r="BI7" s="231">
        <f>SUM(BI8:BI42)</f>
        <v>0</v>
      </c>
      <c r="BJ7" s="231">
        <f>SUM(BJ8:BJ42)</f>
        <v>8042</v>
      </c>
      <c r="BK7" s="231">
        <f>SUM(BK8:BK42)</f>
        <v>0</v>
      </c>
      <c r="BL7" s="231">
        <f>SUM(BL8:BL42)</f>
        <v>187</v>
      </c>
      <c r="BM7" s="231">
        <f>SUM(BM8:BM42)</f>
        <v>20</v>
      </c>
      <c r="BN7" s="231">
        <f>SUM(BN8:BN42)</f>
        <v>10607</v>
      </c>
      <c r="BO7" s="231">
        <f>SUM(BO8:BO42)</f>
        <v>85222</v>
      </c>
      <c r="BP7" s="231">
        <f>SUM(BP8:BP42)</f>
        <v>82088</v>
      </c>
      <c r="BQ7" s="231">
        <f>SUM(BQ8:BQ42)</f>
        <v>375</v>
      </c>
      <c r="BR7" s="231">
        <f>SUM(BR8:BR42)</f>
        <v>480</v>
      </c>
      <c r="BS7" s="231">
        <f>SUM(BS8:BS42)</f>
        <v>969</v>
      </c>
      <c r="BT7" s="231">
        <f>SUM(BT8:BT42)</f>
        <v>208</v>
      </c>
      <c r="BU7" s="231">
        <f>SUM(BU8:BU42)</f>
        <v>0</v>
      </c>
      <c r="BV7" s="231">
        <f>SUM(BV8:BV42)</f>
        <v>0</v>
      </c>
      <c r="BW7" s="231">
        <f>SUM(BW8:BW42)</f>
        <v>0</v>
      </c>
      <c r="BX7" s="231">
        <f>SUM(BX8:BX42)</f>
        <v>192</v>
      </c>
      <c r="BY7" s="231">
        <f>SUM(BY8:BY42)</f>
        <v>888</v>
      </c>
      <c r="BZ7" s="231">
        <f>SUM(BZ8:BZ42)</f>
        <v>0</v>
      </c>
      <c r="CA7" s="231">
        <f>SUM(CA8:CA42)</f>
        <v>0</v>
      </c>
      <c r="CB7" s="231">
        <f>SUM(CB8:CB42)</f>
        <v>0</v>
      </c>
      <c r="CC7" s="231">
        <f>SUM(CC8:CC42)</f>
        <v>0</v>
      </c>
      <c r="CD7" s="231">
        <f>SUM(CD8:CD42)</f>
        <v>0</v>
      </c>
      <c r="CE7" s="231">
        <f>SUM(CE8:CE42)</f>
        <v>0</v>
      </c>
      <c r="CF7" s="231">
        <f>SUM(CF8:CF42)</f>
        <v>0</v>
      </c>
      <c r="CG7" s="231">
        <f>SUM(CG8:CG42)</f>
        <v>0</v>
      </c>
      <c r="CH7" s="231">
        <f>SUM(CH8:CH42)</f>
        <v>20</v>
      </c>
      <c r="CI7" s="231">
        <f>SUM(CI8:CI42)</f>
        <v>2</v>
      </c>
      <c r="CJ7" s="213">
        <f>COUNTIF(CJ8:CJ42,"有る")</f>
        <v>29</v>
      </c>
    </row>
    <row r="8" spans="1:88" s="201" customFormat="1" ht="12" customHeight="1">
      <c r="A8" s="200" t="s">
        <v>377</v>
      </c>
      <c r="B8" s="214" t="s">
        <v>379</v>
      </c>
      <c r="C8" s="200" t="s">
        <v>380</v>
      </c>
      <c r="D8" s="232">
        <f>SUM(Y8,AT8,BO8)</f>
        <v>47746</v>
      </c>
      <c r="E8" s="232">
        <f>SUM(Z8,AU8,BP8)</f>
        <v>27735</v>
      </c>
      <c r="F8" s="232">
        <f>SUM(AA8,AV8,BQ8)</f>
        <v>24</v>
      </c>
      <c r="G8" s="232">
        <f>SUM(AB8,AW8,BR8)</f>
        <v>0</v>
      </c>
      <c r="H8" s="232">
        <f>SUM(AC8,AX8,BS8)</f>
        <v>6254</v>
      </c>
      <c r="I8" s="232">
        <f>SUM(AD8,AY8,BT8)</f>
        <v>4926</v>
      </c>
      <c r="J8" s="232">
        <f>SUM(AE8,AZ8,BU8)</f>
        <v>659</v>
      </c>
      <c r="K8" s="232">
        <f>SUM(AF8,BA8,BV8)</f>
        <v>36</v>
      </c>
      <c r="L8" s="232">
        <f>SUM(AG8,BB8,BW8)</f>
        <v>0</v>
      </c>
      <c r="M8" s="232">
        <f>SUM(AH8,BC8,BX8)</f>
        <v>0</v>
      </c>
      <c r="N8" s="232">
        <f>SUM(AI8,BD8,BY8)</f>
        <v>0</v>
      </c>
      <c r="O8" s="232">
        <f>SUM(AJ8,BE8,BZ8)</f>
        <v>0</v>
      </c>
      <c r="P8" s="232">
        <f>SUM(AK8,BF8,CA8)</f>
        <v>0</v>
      </c>
      <c r="Q8" s="232">
        <f>SUM(AL8,BG8,CB8)</f>
        <v>7771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341</v>
      </c>
      <c r="Y8" s="232">
        <f>SUM(Z8:AS8)</f>
        <v>12891</v>
      </c>
      <c r="Z8" s="232">
        <v>5576</v>
      </c>
      <c r="AA8" s="232">
        <v>24</v>
      </c>
      <c r="AB8" s="232">
        <v>0</v>
      </c>
      <c r="AC8" s="232">
        <v>2121</v>
      </c>
      <c r="AD8" s="232">
        <v>4926</v>
      </c>
      <c r="AE8" s="232">
        <v>0</v>
      </c>
      <c r="AF8" s="232">
        <v>36</v>
      </c>
      <c r="AG8" s="232">
        <v>0</v>
      </c>
      <c r="AH8" s="232">
        <v>0</v>
      </c>
      <c r="AI8" s="232">
        <v>0</v>
      </c>
      <c r="AJ8" s="233" t="s">
        <v>381</v>
      </c>
      <c r="AK8" s="233" t="s">
        <v>381</v>
      </c>
      <c r="AL8" s="233" t="s">
        <v>381</v>
      </c>
      <c r="AM8" s="233" t="s">
        <v>381</v>
      </c>
      <c r="AN8" s="233" t="s">
        <v>381</v>
      </c>
      <c r="AO8" s="233" t="s">
        <v>381</v>
      </c>
      <c r="AP8" s="233" t="s">
        <v>381</v>
      </c>
      <c r="AQ8" s="233" t="s">
        <v>381</v>
      </c>
      <c r="AR8" s="232">
        <v>0</v>
      </c>
      <c r="AS8" s="232">
        <v>208</v>
      </c>
      <c r="AT8" s="232">
        <f>'施設資源化量内訳'!D8</f>
        <v>12696</v>
      </c>
      <c r="AU8" s="232">
        <f>'施設資源化量内訳'!E8</f>
        <v>0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4133</v>
      </c>
      <c r="AY8" s="232">
        <f>'施設資源化量内訳'!I8</f>
        <v>0</v>
      </c>
      <c r="AZ8" s="232">
        <f>'施設資源化量内訳'!J8</f>
        <v>659</v>
      </c>
      <c r="BA8" s="232">
        <f>'施設資源化量内訳'!K8</f>
        <v>0</v>
      </c>
      <c r="BB8" s="232">
        <f>'施設資源化量内訳'!L8</f>
        <v>0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7771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133</v>
      </c>
      <c r="BO8" s="232">
        <f>SUM(BP8:CI8)</f>
        <v>22159</v>
      </c>
      <c r="BP8" s="232">
        <v>22159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381</v>
      </c>
      <c r="CA8" s="233" t="s">
        <v>381</v>
      </c>
      <c r="CB8" s="233" t="s">
        <v>381</v>
      </c>
      <c r="CC8" s="233" t="s">
        <v>381</v>
      </c>
      <c r="CD8" s="233" t="s">
        <v>381</v>
      </c>
      <c r="CE8" s="233" t="s">
        <v>381</v>
      </c>
      <c r="CF8" s="233" t="s">
        <v>381</v>
      </c>
      <c r="CG8" s="233" t="s">
        <v>381</v>
      </c>
      <c r="CH8" s="233">
        <v>0</v>
      </c>
      <c r="CI8" s="232">
        <v>0</v>
      </c>
      <c r="CJ8" s="211" t="s">
        <v>382</v>
      </c>
    </row>
    <row r="9" spans="1:88" s="201" customFormat="1" ht="12" customHeight="1">
      <c r="A9" s="200" t="s">
        <v>377</v>
      </c>
      <c r="B9" s="214" t="s">
        <v>383</v>
      </c>
      <c r="C9" s="200" t="s">
        <v>384</v>
      </c>
      <c r="D9" s="232">
        <f>SUM(Y9,AT9,BO9)</f>
        <v>63443</v>
      </c>
      <c r="E9" s="232">
        <f>SUM(Z9,AU9,BP9)</f>
        <v>21752</v>
      </c>
      <c r="F9" s="232">
        <f>SUM(AA9,AV9,BQ9)</f>
        <v>0</v>
      </c>
      <c r="G9" s="232">
        <f>SUM(AB9,AW9,BR9)</f>
        <v>0</v>
      </c>
      <c r="H9" s="232">
        <f>SUM(AC9,AX9,BS9)</f>
        <v>7994</v>
      </c>
      <c r="I9" s="232">
        <f>SUM(AD9,AY9,BT9)</f>
        <v>5073</v>
      </c>
      <c r="J9" s="232">
        <f>SUM(AE9,AZ9,BU9)</f>
        <v>2036</v>
      </c>
      <c r="K9" s="232">
        <f>SUM(AF9,BA9,BV9)</f>
        <v>0</v>
      </c>
      <c r="L9" s="232">
        <f>SUM(AG9,BB9,BW9)</f>
        <v>8631</v>
      </c>
      <c r="M9" s="232">
        <f>SUM(AH9,BC9,BX9)</f>
        <v>0</v>
      </c>
      <c r="N9" s="232">
        <f>SUM(AI9,BD9,BY9)</f>
        <v>527</v>
      </c>
      <c r="O9" s="232">
        <f>SUM(AJ9,BE9,BZ9)</f>
        <v>0</v>
      </c>
      <c r="P9" s="232">
        <f>SUM(AK9,BF9,CA9)</f>
        <v>0</v>
      </c>
      <c r="Q9" s="232">
        <f>SUM(AL9,BG9,CB9)</f>
        <v>9466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187</v>
      </c>
      <c r="W9" s="232">
        <f>SUM(AR9,BM9,CH9)</f>
        <v>20</v>
      </c>
      <c r="X9" s="232">
        <f>SUM(AS9,BN9,CI9)</f>
        <v>7757</v>
      </c>
      <c r="Y9" s="232">
        <f>SUM(Z9:AS9)</f>
        <v>10433</v>
      </c>
      <c r="Z9" s="232">
        <v>31</v>
      </c>
      <c r="AA9" s="232">
        <v>0</v>
      </c>
      <c r="AB9" s="232">
        <v>0</v>
      </c>
      <c r="AC9" s="232">
        <v>3675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381</v>
      </c>
      <c r="AK9" s="233" t="s">
        <v>381</v>
      </c>
      <c r="AL9" s="233" t="s">
        <v>381</v>
      </c>
      <c r="AM9" s="233" t="s">
        <v>381</v>
      </c>
      <c r="AN9" s="233" t="s">
        <v>381</v>
      </c>
      <c r="AO9" s="233" t="s">
        <v>381</v>
      </c>
      <c r="AP9" s="233" t="s">
        <v>381</v>
      </c>
      <c r="AQ9" s="233" t="s">
        <v>381</v>
      </c>
      <c r="AR9" s="232">
        <v>0</v>
      </c>
      <c r="AS9" s="232">
        <v>6727</v>
      </c>
      <c r="AT9" s="232">
        <f>'施設資源化量内訳'!D9</f>
        <v>30393</v>
      </c>
      <c r="AU9" s="232">
        <f>'施設資源化量内訳'!E9</f>
        <v>214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3866</v>
      </c>
      <c r="AY9" s="232">
        <f>'施設資源化量内訳'!I9</f>
        <v>4963</v>
      </c>
      <c r="AZ9" s="232">
        <f>'施設資源化量内訳'!J9</f>
        <v>2036</v>
      </c>
      <c r="BA9" s="232">
        <f>'施設資源化量内訳'!K9</f>
        <v>0</v>
      </c>
      <c r="BB9" s="232">
        <f>'施設資源化量内訳'!L9</f>
        <v>8631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9466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187</v>
      </c>
      <c r="BM9" s="232">
        <f>'施設資源化量内訳'!W9</f>
        <v>0</v>
      </c>
      <c r="BN9" s="232">
        <f>'施設資源化量内訳'!X9</f>
        <v>1030</v>
      </c>
      <c r="BO9" s="232">
        <f>SUM(BP9:CI9)</f>
        <v>22617</v>
      </c>
      <c r="BP9" s="232">
        <v>21507</v>
      </c>
      <c r="BQ9" s="232">
        <v>0</v>
      </c>
      <c r="BR9" s="232">
        <v>0</v>
      </c>
      <c r="BS9" s="232">
        <v>453</v>
      </c>
      <c r="BT9" s="232">
        <v>110</v>
      </c>
      <c r="BU9" s="232">
        <v>0</v>
      </c>
      <c r="BV9" s="232">
        <v>0</v>
      </c>
      <c r="BW9" s="232">
        <v>0</v>
      </c>
      <c r="BX9" s="232">
        <v>0</v>
      </c>
      <c r="BY9" s="232">
        <v>527</v>
      </c>
      <c r="BZ9" s="233" t="s">
        <v>381</v>
      </c>
      <c r="CA9" s="233" t="s">
        <v>381</v>
      </c>
      <c r="CB9" s="233" t="s">
        <v>381</v>
      </c>
      <c r="CC9" s="233" t="s">
        <v>381</v>
      </c>
      <c r="CD9" s="233" t="s">
        <v>381</v>
      </c>
      <c r="CE9" s="233" t="s">
        <v>381</v>
      </c>
      <c r="CF9" s="233" t="s">
        <v>381</v>
      </c>
      <c r="CG9" s="233" t="s">
        <v>381</v>
      </c>
      <c r="CH9" s="233">
        <v>20</v>
      </c>
      <c r="CI9" s="232">
        <v>0</v>
      </c>
      <c r="CJ9" s="211" t="s">
        <v>382</v>
      </c>
    </row>
    <row r="10" spans="1:88" s="201" customFormat="1" ht="12" customHeight="1">
      <c r="A10" s="200" t="s">
        <v>377</v>
      </c>
      <c r="B10" s="214" t="s">
        <v>385</v>
      </c>
      <c r="C10" s="200" t="s">
        <v>386</v>
      </c>
      <c r="D10" s="232">
        <f>SUM(Y10,AT10,BO10)</f>
        <v>19881</v>
      </c>
      <c r="E10" s="232">
        <f>SUM(Z10,AU10,BP10)</f>
        <v>6690</v>
      </c>
      <c r="F10" s="232">
        <f>SUM(AA10,AV10,BQ10)</f>
        <v>15</v>
      </c>
      <c r="G10" s="232">
        <f>SUM(AB10,AW10,BR10)</f>
        <v>0</v>
      </c>
      <c r="H10" s="232">
        <f>SUM(AC10,AX10,BS10)</f>
        <v>1610</v>
      </c>
      <c r="I10" s="232">
        <f>SUM(AD10,AY10,BT10)</f>
        <v>1285</v>
      </c>
      <c r="J10" s="232">
        <f>SUM(AE10,AZ10,BU10)</f>
        <v>381</v>
      </c>
      <c r="K10" s="232">
        <f>SUM(AF10,BA10,BV10)</f>
        <v>0</v>
      </c>
      <c r="L10" s="232">
        <f>SUM(AG10,BB10,BW10)</f>
        <v>2489</v>
      </c>
      <c r="M10" s="232">
        <f>SUM(AH10,BC10,BX10)</f>
        <v>1798</v>
      </c>
      <c r="N10" s="232">
        <f>SUM(AI10,BD10,BY10)</f>
        <v>575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5038</v>
      </c>
      <c r="Y10" s="232">
        <f>SUM(Z10:AS10)</f>
        <v>8137</v>
      </c>
      <c r="Z10" s="232">
        <v>3749</v>
      </c>
      <c r="AA10" s="232">
        <v>15</v>
      </c>
      <c r="AB10" s="232">
        <v>0</v>
      </c>
      <c r="AC10" s="232">
        <v>731</v>
      </c>
      <c r="AD10" s="232">
        <v>1282</v>
      </c>
      <c r="AE10" s="232">
        <v>0</v>
      </c>
      <c r="AF10" s="232">
        <v>0</v>
      </c>
      <c r="AG10" s="232"/>
      <c r="AH10" s="232">
        <v>1725</v>
      </c>
      <c r="AI10" s="232">
        <v>575</v>
      </c>
      <c r="AJ10" s="233" t="s">
        <v>381</v>
      </c>
      <c r="AK10" s="233" t="s">
        <v>381</v>
      </c>
      <c r="AL10" s="233" t="s">
        <v>381</v>
      </c>
      <c r="AM10" s="233" t="s">
        <v>381</v>
      </c>
      <c r="AN10" s="233" t="s">
        <v>381</v>
      </c>
      <c r="AO10" s="233" t="s">
        <v>381</v>
      </c>
      <c r="AP10" s="233" t="s">
        <v>381</v>
      </c>
      <c r="AQ10" s="233" t="s">
        <v>381</v>
      </c>
      <c r="AR10" s="232">
        <v>0</v>
      </c>
      <c r="AS10" s="232">
        <v>60</v>
      </c>
      <c r="AT10" s="232">
        <f>'施設資源化量内訳'!D10</f>
        <v>8800</v>
      </c>
      <c r="AU10" s="232">
        <f>'施設資源化量内訳'!E10</f>
        <v>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879</v>
      </c>
      <c r="AY10" s="232">
        <f>'施設資源化量内訳'!I10</f>
        <v>0</v>
      </c>
      <c r="AZ10" s="232">
        <f>'施設資源化量内訳'!J10</f>
        <v>381</v>
      </c>
      <c r="BA10" s="232">
        <f>'施設資源化量内訳'!K10</f>
        <v>0</v>
      </c>
      <c r="BB10" s="232">
        <f>'施設資源化量内訳'!L10</f>
        <v>2489</v>
      </c>
      <c r="BC10" s="232">
        <f>'施設資源化量内訳'!M10</f>
        <v>73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4978</v>
      </c>
      <c r="BO10" s="232">
        <f>SUM(BP10:CI10)</f>
        <v>2944</v>
      </c>
      <c r="BP10" s="232">
        <v>2941</v>
      </c>
      <c r="BQ10" s="232">
        <v>0</v>
      </c>
      <c r="BR10" s="232">
        <v>0</v>
      </c>
      <c r="BS10" s="232">
        <v>0</v>
      </c>
      <c r="BT10" s="232">
        <v>3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381</v>
      </c>
      <c r="CA10" s="233" t="s">
        <v>381</v>
      </c>
      <c r="CB10" s="233" t="s">
        <v>381</v>
      </c>
      <c r="CC10" s="233" t="s">
        <v>381</v>
      </c>
      <c r="CD10" s="233" t="s">
        <v>381</v>
      </c>
      <c r="CE10" s="233" t="s">
        <v>381</v>
      </c>
      <c r="CF10" s="233" t="s">
        <v>381</v>
      </c>
      <c r="CG10" s="233" t="s">
        <v>381</v>
      </c>
      <c r="CH10" s="233">
        <v>0</v>
      </c>
      <c r="CI10" s="232">
        <v>0</v>
      </c>
      <c r="CJ10" s="211" t="s">
        <v>382</v>
      </c>
    </row>
    <row r="11" spans="1:88" s="201" customFormat="1" ht="12" customHeight="1">
      <c r="A11" s="200" t="s">
        <v>377</v>
      </c>
      <c r="B11" s="214" t="s">
        <v>387</v>
      </c>
      <c r="C11" s="200" t="s">
        <v>388</v>
      </c>
      <c r="D11" s="232">
        <f>SUM(Y11,AT11,BO11)</f>
        <v>5292</v>
      </c>
      <c r="E11" s="232">
        <f>SUM(Z11,AU11,BP11)</f>
        <v>1230</v>
      </c>
      <c r="F11" s="232">
        <f>SUM(AA11,AV11,BQ11)</f>
        <v>2</v>
      </c>
      <c r="G11" s="232">
        <f>SUM(AB11,AW11,BR11)</f>
        <v>1137</v>
      </c>
      <c r="H11" s="232">
        <f>SUM(AC11,AX11,BS11)</f>
        <v>512</v>
      </c>
      <c r="I11" s="232">
        <f>SUM(AD11,AY11,BT11)</f>
        <v>887</v>
      </c>
      <c r="J11" s="232">
        <f>SUM(AE11,AZ11,BU11)</f>
        <v>53</v>
      </c>
      <c r="K11" s="232">
        <f>SUM(AF11,BA11,BV11)</f>
        <v>1</v>
      </c>
      <c r="L11" s="232">
        <f>SUM(AG11,BB11,BW11)</f>
        <v>0</v>
      </c>
      <c r="M11" s="232">
        <f>SUM(AH11,BC11,BX11)</f>
        <v>4</v>
      </c>
      <c r="N11" s="232">
        <f>SUM(AI11,BD11,BY11)</f>
        <v>25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1365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76</v>
      </c>
      <c r="Y11" s="232">
        <f>SUM(Z11:AS11)</f>
        <v>2892</v>
      </c>
      <c r="Z11" s="232">
        <v>788</v>
      </c>
      <c r="AA11" s="232">
        <v>2</v>
      </c>
      <c r="AB11" s="232">
        <v>956</v>
      </c>
      <c r="AC11" s="232">
        <v>106</v>
      </c>
      <c r="AD11" s="232">
        <v>883</v>
      </c>
      <c r="AE11" s="232">
        <v>53</v>
      </c>
      <c r="AF11" s="232">
        <v>1</v>
      </c>
      <c r="AG11" s="232">
        <v>0</v>
      </c>
      <c r="AH11" s="232">
        <v>4</v>
      </c>
      <c r="AI11" s="232">
        <v>23</v>
      </c>
      <c r="AJ11" s="233" t="s">
        <v>381</v>
      </c>
      <c r="AK11" s="233" t="s">
        <v>381</v>
      </c>
      <c r="AL11" s="233" t="s">
        <v>381</v>
      </c>
      <c r="AM11" s="233" t="s">
        <v>381</v>
      </c>
      <c r="AN11" s="233" t="s">
        <v>381</v>
      </c>
      <c r="AO11" s="233" t="s">
        <v>381</v>
      </c>
      <c r="AP11" s="233" t="s">
        <v>381</v>
      </c>
      <c r="AQ11" s="233" t="s">
        <v>381</v>
      </c>
      <c r="AR11" s="232">
        <v>0</v>
      </c>
      <c r="AS11" s="232">
        <v>76</v>
      </c>
      <c r="AT11" s="232">
        <f>'施設資源化量内訳'!D11</f>
        <v>1739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374</v>
      </c>
      <c r="AY11" s="232">
        <f>'施設資源化量内訳'!I11</f>
        <v>0</v>
      </c>
      <c r="AZ11" s="232">
        <f>'施設資源化量内訳'!J11</f>
        <v>0</v>
      </c>
      <c r="BA11" s="232">
        <f>'施設資源化量内訳'!K11</f>
        <v>0</v>
      </c>
      <c r="BB11" s="232">
        <f>'施設資源化量内訳'!L11</f>
        <v>0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1365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0</v>
      </c>
      <c r="BO11" s="232">
        <f>SUM(BP11:CI11)</f>
        <v>661</v>
      </c>
      <c r="BP11" s="232">
        <v>442</v>
      </c>
      <c r="BQ11" s="232">
        <v>0</v>
      </c>
      <c r="BR11" s="232">
        <v>181</v>
      </c>
      <c r="BS11" s="232">
        <v>32</v>
      </c>
      <c r="BT11" s="232">
        <v>4</v>
      </c>
      <c r="BU11" s="232">
        <v>0</v>
      </c>
      <c r="BV11" s="232">
        <v>0</v>
      </c>
      <c r="BW11" s="232">
        <v>0</v>
      </c>
      <c r="BX11" s="232">
        <v>0</v>
      </c>
      <c r="BY11" s="232">
        <v>2</v>
      </c>
      <c r="BZ11" s="233" t="s">
        <v>381</v>
      </c>
      <c r="CA11" s="233" t="s">
        <v>381</v>
      </c>
      <c r="CB11" s="233" t="s">
        <v>381</v>
      </c>
      <c r="CC11" s="233" t="s">
        <v>381</v>
      </c>
      <c r="CD11" s="233" t="s">
        <v>381</v>
      </c>
      <c r="CE11" s="233" t="s">
        <v>381</v>
      </c>
      <c r="CF11" s="233" t="s">
        <v>381</v>
      </c>
      <c r="CG11" s="233" t="s">
        <v>381</v>
      </c>
      <c r="CH11" s="233">
        <v>0</v>
      </c>
      <c r="CI11" s="232">
        <v>0</v>
      </c>
      <c r="CJ11" s="211" t="s">
        <v>382</v>
      </c>
    </row>
    <row r="12" spans="1:88" s="201" customFormat="1" ht="12" customHeight="1">
      <c r="A12" s="202" t="s">
        <v>377</v>
      </c>
      <c r="B12" s="203" t="s">
        <v>389</v>
      </c>
      <c r="C12" s="202" t="s">
        <v>390</v>
      </c>
      <c r="D12" s="234">
        <f>SUM(Y12,AT12,BO12)</f>
        <v>7877</v>
      </c>
      <c r="E12" s="234">
        <f>SUM(Z12,AU12,BP12)</f>
        <v>4634</v>
      </c>
      <c r="F12" s="234">
        <f>SUM(AA12,AV12,BQ12)</f>
        <v>20</v>
      </c>
      <c r="G12" s="234">
        <f>SUM(AB12,AW12,BR12)</f>
        <v>458</v>
      </c>
      <c r="H12" s="234">
        <f>SUM(AC12,AX12,BS12)</f>
        <v>1223</v>
      </c>
      <c r="I12" s="234">
        <f>SUM(AD12,AY12,BT12)</f>
        <v>804</v>
      </c>
      <c r="J12" s="234">
        <f>SUM(AE12,AZ12,BU12)</f>
        <v>168</v>
      </c>
      <c r="K12" s="234">
        <f>SUM(AF12,BA12,BV12)</f>
        <v>16</v>
      </c>
      <c r="L12" s="234">
        <f>SUM(AG12,BB12,BW12)</f>
        <v>0</v>
      </c>
      <c r="M12" s="234">
        <f>SUM(AH12,BC12,BX12)</f>
        <v>3</v>
      </c>
      <c r="N12" s="234">
        <f>SUM(AI12,BD12,BY12)</f>
        <v>0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551</v>
      </c>
      <c r="Y12" s="234">
        <f>SUM(Z12:AS12)</f>
        <v>4014</v>
      </c>
      <c r="Z12" s="234">
        <v>2005</v>
      </c>
      <c r="AA12" s="234">
        <v>14</v>
      </c>
      <c r="AB12" s="234">
        <v>458</v>
      </c>
      <c r="AC12" s="234">
        <v>0</v>
      </c>
      <c r="AD12" s="234">
        <v>802</v>
      </c>
      <c r="AE12" s="234">
        <v>168</v>
      </c>
      <c r="AF12" s="234">
        <v>16</v>
      </c>
      <c r="AG12" s="234">
        <v>0</v>
      </c>
      <c r="AH12" s="234">
        <v>0</v>
      </c>
      <c r="AI12" s="234">
        <v>0</v>
      </c>
      <c r="AJ12" s="234" t="s">
        <v>381</v>
      </c>
      <c r="AK12" s="234" t="s">
        <v>381</v>
      </c>
      <c r="AL12" s="234" t="s">
        <v>381</v>
      </c>
      <c r="AM12" s="234" t="s">
        <v>381</v>
      </c>
      <c r="AN12" s="234" t="s">
        <v>381</v>
      </c>
      <c r="AO12" s="234" t="s">
        <v>381</v>
      </c>
      <c r="AP12" s="234" t="s">
        <v>381</v>
      </c>
      <c r="AQ12" s="234" t="s">
        <v>381</v>
      </c>
      <c r="AR12" s="234">
        <v>0</v>
      </c>
      <c r="AS12" s="234">
        <v>551</v>
      </c>
      <c r="AT12" s="234">
        <f>'施設資源化量内訳'!D12</f>
        <v>1165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1165</v>
      </c>
      <c r="AY12" s="234">
        <f>'施設資源化量内訳'!I12</f>
        <v>0</v>
      </c>
      <c r="AZ12" s="234">
        <f>'施設資源化量内訳'!J12</f>
        <v>0</v>
      </c>
      <c r="BA12" s="234">
        <f>'施設資源化量内訳'!K12</f>
        <v>0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0</v>
      </c>
      <c r="BO12" s="234">
        <f>SUM(BP12:CI12)</f>
        <v>2698</v>
      </c>
      <c r="BP12" s="234">
        <v>2629</v>
      </c>
      <c r="BQ12" s="234">
        <v>6</v>
      </c>
      <c r="BR12" s="234">
        <v>0</v>
      </c>
      <c r="BS12" s="234">
        <v>58</v>
      </c>
      <c r="BT12" s="234">
        <v>2</v>
      </c>
      <c r="BU12" s="234">
        <v>0</v>
      </c>
      <c r="BV12" s="234">
        <v>0</v>
      </c>
      <c r="BW12" s="234">
        <v>0</v>
      </c>
      <c r="BX12" s="234">
        <v>3</v>
      </c>
      <c r="BY12" s="234">
        <v>0</v>
      </c>
      <c r="BZ12" s="234" t="s">
        <v>381</v>
      </c>
      <c r="CA12" s="234" t="s">
        <v>381</v>
      </c>
      <c r="CB12" s="234" t="s">
        <v>381</v>
      </c>
      <c r="CC12" s="234" t="s">
        <v>381</v>
      </c>
      <c r="CD12" s="234" t="s">
        <v>381</v>
      </c>
      <c r="CE12" s="234" t="s">
        <v>381</v>
      </c>
      <c r="CF12" s="234" t="s">
        <v>381</v>
      </c>
      <c r="CG12" s="234" t="s">
        <v>381</v>
      </c>
      <c r="CH12" s="234">
        <v>0</v>
      </c>
      <c r="CI12" s="234">
        <v>0</v>
      </c>
      <c r="CJ12" s="289" t="s">
        <v>382</v>
      </c>
    </row>
    <row r="13" spans="1:88" s="201" customFormat="1" ht="12" customHeight="1">
      <c r="A13" s="202" t="s">
        <v>377</v>
      </c>
      <c r="B13" s="203" t="s">
        <v>391</v>
      </c>
      <c r="C13" s="202" t="s">
        <v>392</v>
      </c>
      <c r="D13" s="234">
        <f>SUM(Y13,AT13,BO13)</f>
        <v>5581</v>
      </c>
      <c r="E13" s="234">
        <f>SUM(Z13,AU13,BP13)</f>
        <v>3030</v>
      </c>
      <c r="F13" s="234">
        <f>SUM(AA13,AV13,BQ13)</f>
        <v>51</v>
      </c>
      <c r="G13" s="234">
        <f>SUM(AB13,AW13,BR13)</f>
        <v>0</v>
      </c>
      <c r="H13" s="234">
        <f>SUM(AC13,AX13,BS13)</f>
        <v>1283</v>
      </c>
      <c r="I13" s="234">
        <f>SUM(AD13,AY13,BT13)</f>
        <v>889</v>
      </c>
      <c r="J13" s="234">
        <f>SUM(AE13,AZ13,BU13)</f>
        <v>291</v>
      </c>
      <c r="K13" s="234">
        <f>SUM(AF13,BA13,BV13)</f>
        <v>20</v>
      </c>
      <c r="L13" s="234">
        <f>SUM(AG13,BB13,BW13)</f>
        <v>0</v>
      </c>
      <c r="M13" s="234">
        <f>SUM(AH13,BC13,BX13)</f>
        <v>0</v>
      </c>
      <c r="N13" s="234">
        <f>SUM(AI13,BD13,BY13)</f>
        <v>0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17</v>
      </c>
      <c r="Y13" s="234">
        <f>SUM(Z13:AS13)</f>
        <v>1593</v>
      </c>
      <c r="Z13" s="234">
        <v>0</v>
      </c>
      <c r="AA13" s="234">
        <v>21</v>
      </c>
      <c r="AB13" s="234">
        <v>0</v>
      </c>
      <c r="AC13" s="234">
        <v>355</v>
      </c>
      <c r="AD13" s="234">
        <v>889</v>
      </c>
      <c r="AE13" s="234">
        <v>291</v>
      </c>
      <c r="AF13" s="234">
        <v>20</v>
      </c>
      <c r="AG13" s="234">
        <v>0</v>
      </c>
      <c r="AH13" s="234">
        <v>0</v>
      </c>
      <c r="AI13" s="234">
        <v>0</v>
      </c>
      <c r="AJ13" s="234" t="s">
        <v>381</v>
      </c>
      <c r="AK13" s="234" t="s">
        <v>381</v>
      </c>
      <c r="AL13" s="234" t="s">
        <v>381</v>
      </c>
      <c r="AM13" s="234" t="s">
        <v>381</v>
      </c>
      <c r="AN13" s="234" t="s">
        <v>381</v>
      </c>
      <c r="AO13" s="234" t="s">
        <v>381</v>
      </c>
      <c r="AP13" s="234" t="s">
        <v>381</v>
      </c>
      <c r="AQ13" s="234" t="s">
        <v>381</v>
      </c>
      <c r="AR13" s="234">
        <v>0</v>
      </c>
      <c r="AS13" s="234">
        <v>17</v>
      </c>
      <c r="AT13" s="234">
        <f>'施設資源化量内訳'!D13</f>
        <v>861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861</v>
      </c>
      <c r="AY13" s="234">
        <f>'施設資源化量内訳'!I13</f>
        <v>0</v>
      </c>
      <c r="AZ13" s="234">
        <f>'施設資源化量内訳'!J13</f>
        <v>0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3127</v>
      </c>
      <c r="BP13" s="234">
        <v>3030</v>
      </c>
      <c r="BQ13" s="234">
        <v>30</v>
      </c>
      <c r="BR13" s="234">
        <v>0</v>
      </c>
      <c r="BS13" s="234">
        <v>67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381</v>
      </c>
      <c r="CA13" s="234" t="s">
        <v>381</v>
      </c>
      <c r="CB13" s="234" t="s">
        <v>381</v>
      </c>
      <c r="CC13" s="234" t="s">
        <v>381</v>
      </c>
      <c r="CD13" s="234" t="s">
        <v>381</v>
      </c>
      <c r="CE13" s="234" t="s">
        <v>381</v>
      </c>
      <c r="CF13" s="234" t="s">
        <v>381</v>
      </c>
      <c r="CG13" s="234" t="s">
        <v>381</v>
      </c>
      <c r="CH13" s="234">
        <v>0</v>
      </c>
      <c r="CI13" s="234">
        <v>0</v>
      </c>
      <c r="CJ13" s="289" t="s">
        <v>382</v>
      </c>
    </row>
    <row r="14" spans="1:88" s="201" customFormat="1" ht="12" customHeight="1">
      <c r="A14" s="202" t="s">
        <v>377</v>
      </c>
      <c r="B14" s="203" t="s">
        <v>393</v>
      </c>
      <c r="C14" s="202" t="s">
        <v>394</v>
      </c>
      <c r="D14" s="234">
        <f>SUM(Y14,AT14,BO14)</f>
        <v>7607</v>
      </c>
      <c r="E14" s="234">
        <f>SUM(Z14,AU14,BP14)</f>
        <v>2381</v>
      </c>
      <c r="F14" s="234">
        <f>SUM(AA14,AV14,BQ14)</f>
        <v>24</v>
      </c>
      <c r="G14" s="234">
        <f>SUM(AB14,AW14,BR14)</f>
        <v>0</v>
      </c>
      <c r="H14" s="234">
        <f>SUM(AC14,AX14,BS14)</f>
        <v>847</v>
      </c>
      <c r="I14" s="234">
        <f>SUM(AD14,AY14,BT14)</f>
        <v>1005</v>
      </c>
      <c r="J14" s="234">
        <f>SUM(AE14,AZ14,BU14)</f>
        <v>55</v>
      </c>
      <c r="K14" s="234">
        <f>SUM(AF14,BA14,BV14)</f>
        <v>26</v>
      </c>
      <c r="L14" s="234">
        <f>SUM(AG14,BB14,BW14)</f>
        <v>0</v>
      </c>
      <c r="M14" s="234">
        <f>SUM(AH14,BC14,BX14)</f>
        <v>0</v>
      </c>
      <c r="N14" s="234">
        <f>SUM(AI14,BD14,BY14)</f>
        <v>0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3261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8</v>
      </c>
      <c r="Y14" s="234">
        <f>SUM(Z14:AS14)</f>
        <v>2496</v>
      </c>
      <c r="Z14" s="234">
        <v>1385</v>
      </c>
      <c r="AA14" s="234">
        <v>24</v>
      </c>
      <c r="AB14" s="234">
        <v>0</v>
      </c>
      <c r="AC14" s="234">
        <v>0</v>
      </c>
      <c r="AD14" s="234">
        <v>998</v>
      </c>
      <c r="AE14" s="234">
        <v>55</v>
      </c>
      <c r="AF14" s="234">
        <v>26</v>
      </c>
      <c r="AG14" s="234">
        <v>0</v>
      </c>
      <c r="AH14" s="234">
        <v>0</v>
      </c>
      <c r="AI14" s="234">
        <v>0</v>
      </c>
      <c r="AJ14" s="234" t="s">
        <v>381</v>
      </c>
      <c r="AK14" s="234" t="s">
        <v>381</v>
      </c>
      <c r="AL14" s="234" t="s">
        <v>381</v>
      </c>
      <c r="AM14" s="234" t="s">
        <v>381</v>
      </c>
      <c r="AN14" s="234" t="s">
        <v>381</v>
      </c>
      <c r="AO14" s="234" t="s">
        <v>381</v>
      </c>
      <c r="AP14" s="234" t="s">
        <v>381</v>
      </c>
      <c r="AQ14" s="234" t="s">
        <v>381</v>
      </c>
      <c r="AR14" s="234">
        <v>0</v>
      </c>
      <c r="AS14" s="234">
        <v>8</v>
      </c>
      <c r="AT14" s="234">
        <f>'施設資源化量内訳'!D14</f>
        <v>4072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811</v>
      </c>
      <c r="AY14" s="234">
        <f>'施設資源化量内訳'!I14</f>
        <v>0</v>
      </c>
      <c r="AZ14" s="234">
        <f>'施設資源化量内訳'!J14</f>
        <v>0</v>
      </c>
      <c r="BA14" s="234">
        <f>'施設資源化量内訳'!K14</f>
        <v>0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3261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0</v>
      </c>
      <c r="BO14" s="234">
        <f>SUM(BP14:CI14)</f>
        <v>1039</v>
      </c>
      <c r="BP14" s="234">
        <v>996</v>
      </c>
      <c r="BQ14" s="234">
        <v>0</v>
      </c>
      <c r="BR14" s="234">
        <v>0</v>
      </c>
      <c r="BS14" s="234">
        <v>36</v>
      </c>
      <c r="BT14" s="234">
        <v>7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381</v>
      </c>
      <c r="CA14" s="234" t="s">
        <v>381</v>
      </c>
      <c r="CB14" s="234" t="s">
        <v>381</v>
      </c>
      <c r="CC14" s="234" t="s">
        <v>381</v>
      </c>
      <c r="CD14" s="234" t="s">
        <v>381</v>
      </c>
      <c r="CE14" s="234" t="s">
        <v>381</v>
      </c>
      <c r="CF14" s="234" t="s">
        <v>381</v>
      </c>
      <c r="CG14" s="234" t="s">
        <v>381</v>
      </c>
      <c r="CH14" s="234">
        <v>0</v>
      </c>
      <c r="CI14" s="234">
        <v>0</v>
      </c>
      <c r="CJ14" s="289" t="s">
        <v>382</v>
      </c>
    </row>
    <row r="15" spans="1:88" s="201" customFormat="1" ht="12" customHeight="1">
      <c r="A15" s="202" t="s">
        <v>377</v>
      </c>
      <c r="B15" s="203" t="s">
        <v>395</v>
      </c>
      <c r="C15" s="202" t="s">
        <v>396</v>
      </c>
      <c r="D15" s="234">
        <f>SUM(Y15,AT15,BO15)</f>
        <v>9791</v>
      </c>
      <c r="E15" s="234">
        <f>SUM(Z15,AU15,BP15)</f>
        <v>4723</v>
      </c>
      <c r="F15" s="234">
        <f>SUM(AA15,AV15,BQ15)</f>
        <v>34</v>
      </c>
      <c r="G15" s="234">
        <f>SUM(AB15,AW15,BR15)</f>
        <v>0</v>
      </c>
      <c r="H15" s="234">
        <f>SUM(AC15,AX15,BS15)</f>
        <v>1449</v>
      </c>
      <c r="I15" s="234">
        <f>SUM(AD15,AY15,BT15)</f>
        <v>1102</v>
      </c>
      <c r="J15" s="234">
        <f>SUM(AE15,AZ15,BU15)</f>
        <v>226</v>
      </c>
      <c r="K15" s="234">
        <f>SUM(AF15,BA15,BV15)</f>
        <v>32</v>
      </c>
      <c r="L15" s="234">
        <f>SUM(AG15,BB15,BW15)</f>
        <v>0</v>
      </c>
      <c r="M15" s="234">
        <f>SUM(AH15,BC15,BX15)</f>
        <v>0</v>
      </c>
      <c r="N15" s="234">
        <f>SUM(AI15,BD15,BY15)</f>
        <v>0</v>
      </c>
      <c r="O15" s="234">
        <f>SUM(AJ15,BE15,BZ15)</f>
        <v>131</v>
      </c>
      <c r="P15" s="234">
        <f>SUM(AK15,BF15,CA15)</f>
        <v>0</v>
      </c>
      <c r="Q15" s="234">
        <f>SUM(AL15,BG15,CB15)</f>
        <v>2033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6</v>
      </c>
      <c r="X15" s="234">
        <f>SUM(AS15,BN15,CI15)</f>
        <v>55</v>
      </c>
      <c r="Y15" s="234">
        <f>SUM(Z15:AS15)</f>
        <v>2417</v>
      </c>
      <c r="Z15" s="234">
        <v>2383</v>
      </c>
      <c r="AA15" s="234">
        <v>34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381</v>
      </c>
      <c r="AK15" s="234" t="s">
        <v>381</v>
      </c>
      <c r="AL15" s="234" t="s">
        <v>381</v>
      </c>
      <c r="AM15" s="234" t="s">
        <v>381</v>
      </c>
      <c r="AN15" s="234" t="s">
        <v>381</v>
      </c>
      <c r="AO15" s="234" t="s">
        <v>381</v>
      </c>
      <c r="AP15" s="234" t="s">
        <v>381</v>
      </c>
      <c r="AQ15" s="234" t="s">
        <v>381</v>
      </c>
      <c r="AR15" s="234">
        <v>0</v>
      </c>
      <c r="AS15" s="234">
        <v>0</v>
      </c>
      <c r="AT15" s="234">
        <f>'施設資源化量内訳'!D15</f>
        <v>4960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1375</v>
      </c>
      <c r="AY15" s="234">
        <f>'施設資源化量内訳'!I15</f>
        <v>1102</v>
      </c>
      <c r="AZ15" s="234">
        <f>'施設資源化量内訳'!J15</f>
        <v>226</v>
      </c>
      <c r="BA15" s="234">
        <f>'施設資源化量内訳'!K15</f>
        <v>32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131</v>
      </c>
      <c r="BF15" s="234">
        <f>'施設資源化量内訳'!P15</f>
        <v>0</v>
      </c>
      <c r="BG15" s="234">
        <f>'施設資源化量内訳'!Q15</f>
        <v>2033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6</v>
      </c>
      <c r="BN15" s="234">
        <f>'施設資源化量内訳'!X15</f>
        <v>55</v>
      </c>
      <c r="BO15" s="234">
        <f>SUM(BP15:CI15)</f>
        <v>2414</v>
      </c>
      <c r="BP15" s="234">
        <v>2340</v>
      </c>
      <c r="BQ15" s="234">
        <v>0</v>
      </c>
      <c r="BR15" s="234">
        <v>0</v>
      </c>
      <c r="BS15" s="234">
        <v>74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381</v>
      </c>
      <c r="CA15" s="234" t="s">
        <v>381</v>
      </c>
      <c r="CB15" s="234" t="s">
        <v>381</v>
      </c>
      <c r="CC15" s="234" t="s">
        <v>381</v>
      </c>
      <c r="CD15" s="234" t="s">
        <v>381</v>
      </c>
      <c r="CE15" s="234" t="s">
        <v>381</v>
      </c>
      <c r="CF15" s="234" t="s">
        <v>381</v>
      </c>
      <c r="CG15" s="234" t="s">
        <v>381</v>
      </c>
      <c r="CH15" s="234">
        <v>0</v>
      </c>
      <c r="CI15" s="234">
        <v>0</v>
      </c>
      <c r="CJ15" s="289" t="s">
        <v>382</v>
      </c>
    </row>
    <row r="16" spans="1:88" s="201" customFormat="1" ht="12" customHeight="1">
      <c r="A16" s="202" t="s">
        <v>377</v>
      </c>
      <c r="B16" s="203" t="s">
        <v>397</v>
      </c>
      <c r="C16" s="202" t="s">
        <v>398</v>
      </c>
      <c r="D16" s="234">
        <f>SUM(Y16,AT16,BO16)</f>
        <v>14174</v>
      </c>
      <c r="E16" s="234">
        <f>SUM(Z16,AU16,BP16)</f>
        <v>5330</v>
      </c>
      <c r="F16" s="234">
        <f>SUM(AA16,AV16,BQ16)</f>
        <v>20</v>
      </c>
      <c r="G16" s="234">
        <f>SUM(AB16,AW16,BR16)</f>
        <v>890</v>
      </c>
      <c r="H16" s="234">
        <f>SUM(AC16,AX16,BS16)</f>
        <v>1933</v>
      </c>
      <c r="I16" s="234">
        <f>SUM(AD16,AY16,BT16)</f>
        <v>1889</v>
      </c>
      <c r="J16" s="234">
        <f>SUM(AE16,AZ16,BU16)</f>
        <v>620</v>
      </c>
      <c r="K16" s="234">
        <f>SUM(AF16,BA16,BV16)</f>
        <v>2</v>
      </c>
      <c r="L16" s="234">
        <f>SUM(AG16,BB16,BW16)</f>
        <v>2199</v>
      </c>
      <c r="M16" s="234">
        <f>SUM(AH16,BC16,BX16)</f>
        <v>0</v>
      </c>
      <c r="N16" s="234">
        <f>SUM(AI16,BD16,BY16)</f>
        <v>35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8</v>
      </c>
      <c r="X16" s="234">
        <f>SUM(AS16,BN16,CI16)</f>
        <v>1248</v>
      </c>
      <c r="Y16" s="234">
        <f>SUM(Z16:AS16)</f>
        <v>6260</v>
      </c>
      <c r="Z16" s="234">
        <v>5330</v>
      </c>
      <c r="AA16" s="234">
        <v>20</v>
      </c>
      <c r="AB16" s="234">
        <v>890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17</v>
      </c>
      <c r="AJ16" s="234" t="s">
        <v>381</v>
      </c>
      <c r="AK16" s="234" t="s">
        <v>381</v>
      </c>
      <c r="AL16" s="234" t="s">
        <v>381</v>
      </c>
      <c r="AM16" s="234" t="s">
        <v>381</v>
      </c>
      <c r="AN16" s="234" t="s">
        <v>381</v>
      </c>
      <c r="AO16" s="234" t="s">
        <v>381</v>
      </c>
      <c r="AP16" s="234" t="s">
        <v>381</v>
      </c>
      <c r="AQ16" s="234" t="s">
        <v>381</v>
      </c>
      <c r="AR16" s="234">
        <v>0</v>
      </c>
      <c r="AS16" s="234">
        <v>3</v>
      </c>
      <c r="AT16" s="234">
        <f>'施設資源化量内訳'!D16</f>
        <v>7896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1933</v>
      </c>
      <c r="AY16" s="234">
        <f>'施設資源化量内訳'!I16</f>
        <v>1889</v>
      </c>
      <c r="AZ16" s="234">
        <f>'施設資源化量内訳'!J16</f>
        <v>620</v>
      </c>
      <c r="BA16" s="234">
        <f>'施設資源化量内訳'!K16</f>
        <v>2</v>
      </c>
      <c r="BB16" s="234">
        <f>'施設資源化量内訳'!L16</f>
        <v>2199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8</v>
      </c>
      <c r="BN16" s="234">
        <f>'施設資源化量内訳'!X16</f>
        <v>1245</v>
      </c>
      <c r="BO16" s="234">
        <f>SUM(BP16:CI16)</f>
        <v>18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18</v>
      </c>
      <c r="BZ16" s="234" t="s">
        <v>381</v>
      </c>
      <c r="CA16" s="234" t="s">
        <v>381</v>
      </c>
      <c r="CB16" s="234" t="s">
        <v>381</v>
      </c>
      <c r="CC16" s="234" t="s">
        <v>381</v>
      </c>
      <c r="CD16" s="234" t="s">
        <v>381</v>
      </c>
      <c r="CE16" s="234" t="s">
        <v>381</v>
      </c>
      <c r="CF16" s="234" t="s">
        <v>381</v>
      </c>
      <c r="CG16" s="234" t="s">
        <v>381</v>
      </c>
      <c r="CH16" s="234">
        <v>0</v>
      </c>
      <c r="CI16" s="234">
        <v>0</v>
      </c>
      <c r="CJ16" s="289" t="s">
        <v>399</v>
      </c>
    </row>
    <row r="17" spans="1:88" s="201" customFormat="1" ht="12" customHeight="1">
      <c r="A17" s="202" t="s">
        <v>377</v>
      </c>
      <c r="B17" s="203" t="s">
        <v>400</v>
      </c>
      <c r="C17" s="202" t="s">
        <v>401</v>
      </c>
      <c r="D17" s="234">
        <f>SUM(Y17,AT17,BO17)</f>
        <v>11644</v>
      </c>
      <c r="E17" s="234">
        <f>SUM(Z17,AU17,BP17)</f>
        <v>6760</v>
      </c>
      <c r="F17" s="234">
        <f>SUM(AA17,AV17,BQ17)</f>
        <v>0</v>
      </c>
      <c r="G17" s="234">
        <f>SUM(AB17,AW17,BR17)</f>
        <v>0</v>
      </c>
      <c r="H17" s="234">
        <f>SUM(AC17,AX17,BS17)</f>
        <v>1391</v>
      </c>
      <c r="I17" s="234">
        <f>SUM(AD17,AY17,BT17)</f>
        <v>801</v>
      </c>
      <c r="J17" s="234">
        <f>SUM(AE17,AZ17,BU17)</f>
        <v>247</v>
      </c>
      <c r="K17" s="234">
        <f>SUM(AF17,BA17,BV17)</f>
        <v>2210</v>
      </c>
      <c r="L17" s="234">
        <f>SUM(AG17,BB17,BW17)</f>
        <v>0</v>
      </c>
      <c r="M17" s="234">
        <f>SUM(AH17,BC17,BX17)</f>
        <v>122</v>
      </c>
      <c r="N17" s="234">
        <f>SUM(AI17,BD17,BY17)</f>
        <v>0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34</v>
      </c>
      <c r="X17" s="234">
        <f>SUM(AS17,BN17,CI17)</f>
        <v>79</v>
      </c>
      <c r="Y17" s="234">
        <f>SUM(Z17:AS17)</f>
        <v>1995</v>
      </c>
      <c r="Z17" s="234">
        <v>1689</v>
      </c>
      <c r="AA17" s="234">
        <v>0</v>
      </c>
      <c r="AB17" s="234">
        <v>0</v>
      </c>
      <c r="AC17" s="234">
        <v>272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381</v>
      </c>
      <c r="AK17" s="234" t="s">
        <v>381</v>
      </c>
      <c r="AL17" s="234" t="s">
        <v>381</v>
      </c>
      <c r="AM17" s="234" t="s">
        <v>381</v>
      </c>
      <c r="AN17" s="234" t="s">
        <v>381</v>
      </c>
      <c r="AO17" s="234" t="s">
        <v>381</v>
      </c>
      <c r="AP17" s="234" t="s">
        <v>381</v>
      </c>
      <c r="AQ17" s="234" t="s">
        <v>381</v>
      </c>
      <c r="AR17" s="234">
        <v>34</v>
      </c>
      <c r="AS17" s="234">
        <v>0</v>
      </c>
      <c r="AT17" s="234">
        <f>'施設資源化量内訳'!D17</f>
        <v>4352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1022</v>
      </c>
      <c r="AY17" s="234">
        <f>'施設資源化量内訳'!I17</f>
        <v>794</v>
      </c>
      <c r="AZ17" s="234">
        <f>'施設資源化量内訳'!J17</f>
        <v>247</v>
      </c>
      <c r="BA17" s="234">
        <f>'施設資源化量内訳'!K17</f>
        <v>2210</v>
      </c>
      <c r="BB17" s="234">
        <f>'施設資源化量内訳'!L17</f>
        <v>0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79</v>
      </c>
      <c r="BO17" s="234">
        <f>SUM(BP17:CI17)</f>
        <v>5297</v>
      </c>
      <c r="BP17" s="234">
        <v>5071</v>
      </c>
      <c r="BQ17" s="234">
        <v>0</v>
      </c>
      <c r="BR17" s="234">
        <v>0</v>
      </c>
      <c r="BS17" s="234">
        <v>97</v>
      </c>
      <c r="BT17" s="234">
        <v>7</v>
      </c>
      <c r="BU17" s="234">
        <v>0</v>
      </c>
      <c r="BV17" s="234">
        <v>0</v>
      </c>
      <c r="BW17" s="234">
        <v>0</v>
      </c>
      <c r="BX17" s="234">
        <v>122</v>
      </c>
      <c r="BY17" s="234">
        <v>0</v>
      </c>
      <c r="BZ17" s="234" t="s">
        <v>381</v>
      </c>
      <c r="CA17" s="234" t="s">
        <v>381</v>
      </c>
      <c r="CB17" s="234" t="s">
        <v>381</v>
      </c>
      <c r="CC17" s="234" t="s">
        <v>381</v>
      </c>
      <c r="CD17" s="234" t="s">
        <v>381</v>
      </c>
      <c r="CE17" s="234" t="s">
        <v>381</v>
      </c>
      <c r="CF17" s="234" t="s">
        <v>381</v>
      </c>
      <c r="CG17" s="234" t="s">
        <v>381</v>
      </c>
      <c r="CH17" s="234">
        <v>0</v>
      </c>
      <c r="CI17" s="234">
        <v>0</v>
      </c>
      <c r="CJ17" s="289" t="s">
        <v>382</v>
      </c>
    </row>
    <row r="18" spans="1:88" s="201" customFormat="1" ht="12" customHeight="1">
      <c r="A18" s="202" t="s">
        <v>377</v>
      </c>
      <c r="B18" s="203" t="s">
        <v>402</v>
      </c>
      <c r="C18" s="202" t="s">
        <v>403</v>
      </c>
      <c r="D18" s="234">
        <f>SUM(Y18,AT18,BO18)</f>
        <v>10957</v>
      </c>
      <c r="E18" s="234">
        <f>SUM(Z18,AU18,BP18)</f>
        <v>5229</v>
      </c>
      <c r="F18" s="234">
        <f>SUM(AA18,AV18,BQ18)</f>
        <v>39</v>
      </c>
      <c r="G18" s="234">
        <f>SUM(AB18,AW18,BR18)</f>
        <v>0</v>
      </c>
      <c r="H18" s="234">
        <f>SUM(AC18,AX18,BS18)</f>
        <v>1263</v>
      </c>
      <c r="I18" s="234">
        <f>SUM(AD18,AY18,BT18)</f>
        <v>876</v>
      </c>
      <c r="J18" s="234">
        <f>SUM(AE18,AZ18,BU18)</f>
        <v>160</v>
      </c>
      <c r="K18" s="234">
        <f>SUM(AF18,BA18,BV18)</f>
        <v>0</v>
      </c>
      <c r="L18" s="234">
        <f>SUM(AG18,BB18,BW18)</f>
        <v>1552</v>
      </c>
      <c r="M18" s="234">
        <f>SUM(AH18,BC18,BX18)</f>
        <v>166</v>
      </c>
      <c r="N18" s="234">
        <f>SUM(AI18,BD18,BY18)</f>
        <v>0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468</v>
      </c>
      <c r="U18" s="234">
        <f>SUM(AP18,BK18,CF18)</f>
        <v>0</v>
      </c>
      <c r="V18" s="234">
        <f>SUM(AQ18,BL18,CG18)</f>
        <v>0</v>
      </c>
      <c r="W18" s="234">
        <f>SUM(AR18,BM18,CH18)</f>
        <v>24</v>
      </c>
      <c r="X18" s="234">
        <f>SUM(AS18,BN18,CI18)</f>
        <v>1180</v>
      </c>
      <c r="Y18" s="234">
        <f>SUM(Z18:AS18)</f>
        <v>24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381</v>
      </c>
      <c r="AK18" s="234" t="s">
        <v>381</v>
      </c>
      <c r="AL18" s="234" t="s">
        <v>381</v>
      </c>
      <c r="AM18" s="234" t="s">
        <v>381</v>
      </c>
      <c r="AN18" s="234" t="s">
        <v>381</v>
      </c>
      <c r="AO18" s="234" t="s">
        <v>381</v>
      </c>
      <c r="AP18" s="234" t="s">
        <v>381</v>
      </c>
      <c r="AQ18" s="234" t="s">
        <v>381</v>
      </c>
      <c r="AR18" s="234">
        <v>24</v>
      </c>
      <c r="AS18" s="234">
        <v>0</v>
      </c>
      <c r="AT18" s="234">
        <f>'施設資源化量内訳'!D18</f>
        <v>7429</v>
      </c>
      <c r="AU18" s="234">
        <f>'施設資源化量内訳'!E18</f>
        <v>1825</v>
      </c>
      <c r="AV18" s="234">
        <f>'施設資源化量内訳'!F18</f>
        <v>5</v>
      </c>
      <c r="AW18" s="234">
        <f>'施設資源化量内訳'!G18</f>
        <v>0</v>
      </c>
      <c r="AX18" s="234">
        <f>'施設資源化量内訳'!H18</f>
        <v>1263</v>
      </c>
      <c r="AY18" s="234">
        <f>'施設資源化量内訳'!I18</f>
        <v>876</v>
      </c>
      <c r="AZ18" s="234">
        <f>'施設資源化量内訳'!J18</f>
        <v>160</v>
      </c>
      <c r="BA18" s="234">
        <f>'施設資源化量内訳'!K18</f>
        <v>0</v>
      </c>
      <c r="BB18" s="234">
        <f>'施設資源化量内訳'!L18</f>
        <v>1552</v>
      </c>
      <c r="BC18" s="234">
        <f>'施設資源化量内訳'!M18</f>
        <v>100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468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1180</v>
      </c>
      <c r="BO18" s="234">
        <f>SUM(BP18:CI18)</f>
        <v>3504</v>
      </c>
      <c r="BP18" s="234">
        <v>3404</v>
      </c>
      <c r="BQ18" s="234">
        <v>34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66</v>
      </c>
      <c r="BY18" s="234">
        <v>0</v>
      </c>
      <c r="BZ18" s="234" t="s">
        <v>381</v>
      </c>
      <c r="CA18" s="234" t="s">
        <v>381</v>
      </c>
      <c r="CB18" s="234" t="s">
        <v>381</v>
      </c>
      <c r="CC18" s="234" t="s">
        <v>381</v>
      </c>
      <c r="CD18" s="234" t="s">
        <v>381</v>
      </c>
      <c r="CE18" s="234" t="s">
        <v>381</v>
      </c>
      <c r="CF18" s="234" t="s">
        <v>381</v>
      </c>
      <c r="CG18" s="234" t="s">
        <v>381</v>
      </c>
      <c r="CH18" s="234">
        <v>0</v>
      </c>
      <c r="CI18" s="234">
        <v>0</v>
      </c>
      <c r="CJ18" s="289" t="s">
        <v>382</v>
      </c>
    </row>
    <row r="19" spans="1:88" s="201" customFormat="1" ht="12" customHeight="1">
      <c r="A19" s="202" t="s">
        <v>377</v>
      </c>
      <c r="B19" s="203" t="s">
        <v>404</v>
      </c>
      <c r="C19" s="202" t="s">
        <v>405</v>
      </c>
      <c r="D19" s="234">
        <f>SUM(Y19,AT19,BO19)</f>
        <v>10863</v>
      </c>
      <c r="E19" s="234">
        <f>SUM(Z19,AU19,BP19)</f>
        <v>5377</v>
      </c>
      <c r="F19" s="234">
        <f>SUM(AA19,AV19,BQ19)</f>
        <v>105</v>
      </c>
      <c r="G19" s="234">
        <f>SUM(AB19,AW19,BR19)</f>
        <v>0</v>
      </c>
      <c r="H19" s="234">
        <f>SUM(AC19,AX19,BS19)</f>
        <v>1068</v>
      </c>
      <c r="I19" s="234">
        <f>SUM(AD19,AY19,BT19)</f>
        <v>601</v>
      </c>
      <c r="J19" s="234">
        <f>SUM(AE19,AZ19,BU19)</f>
        <v>242</v>
      </c>
      <c r="K19" s="234">
        <f>SUM(AF19,BA19,BV19)</f>
        <v>0</v>
      </c>
      <c r="L19" s="234">
        <f>SUM(AG19,BB19,BW19)</f>
        <v>1168</v>
      </c>
      <c r="M19" s="234">
        <f>SUM(AH19,BC19,BX19)</f>
        <v>0</v>
      </c>
      <c r="N19" s="234">
        <f>SUM(AI19,BD19,BY19)</f>
        <v>107</v>
      </c>
      <c r="O19" s="234">
        <f>SUM(AJ19,BE19,BZ19)</f>
        <v>0</v>
      </c>
      <c r="P19" s="234">
        <f>SUM(AK19,BF19,CA19)</f>
        <v>0</v>
      </c>
      <c r="Q19" s="234">
        <f>SUM(AL19,BG19,CB19)</f>
        <v>713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1482</v>
      </c>
      <c r="Y19" s="234">
        <f>SUM(Z19:AS19)</f>
        <v>4347</v>
      </c>
      <c r="Z19" s="234">
        <v>784</v>
      </c>
      <c r="AA19" s="234">
        <v>0</v>
      </c>
      <c r="AB19" s="234">
        <v>0</v>
      </c>
      <c r="AC19" s="234">
        <v>256</v>
      </c>
      <c r="AD19" s="234">
        <v>583</v>
      </c>
      <c r="AE19" s="234">
        <v>241</v>
      </c>
      <c r="AF19" s="234">
        <v>0</v>
      </c>
      <c r="AG19" s="234">
        <v>1134</v>
      </c>
      <c r="AH19" s="234"/>
      <c r="AI19" s="234">
        <v>12</v>
      </c>
      <c r="AJ19" s="234" t="s">
        <v>381</v>
      </c>
      <c r="AK19" s="234" t="s">
        <v>381</v>
      </c>
      <c r="AL19" s="234" t="s">
        <v>381</v>
      </c>
      <c r="AM19" s="234" t="s">
        <v>381</v>
      </c>
      <c r="AN19" s="234" t="s">
        <v>381</v>
      </c>
      <c r="AO19" s="234" t="s">
        <v>381</v>
      </c>
      <c r="AP19" s="234" t="s">
        <v>381</v>
      </c>
      <c r="AQ19" s="234" t="s">
        <v>381</v>
      </c>
      <c r="AR19" s="234">
        <v>0</v>
      </c>
      <c r="AS19" s="234">
        <v>1337</v>
      </c>
      <c r="AT19" s="234">
        <f>'施設資源化量内訳'!D19</f>
        <v>1887</v>
      </c>
      <c r="AU19" s="234">
        <f>'施設資源化量内訳'!E19</f>
        <v>164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812</v>
      </c>
      <c r="AY19" s="234">
        <f>'施設資源化量内訳'!I19</f>
        <v>18</v>
      </c>
      <c r="AZ19" s="234">
        <f>'施設資源化量内訳'!J19</f>
        <v>1</v>
      </c>
      <c r="BA19" s="234">
        <f>'施設資源化量内訳'!K19</f>
        <v>0</v>
      </c>
      <c r="BB19" s="234">
        <f>'施設資源化量内訳'!L19</f>
        <v>34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713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145</v>
      </c>
      <c r="BO19" s="234">
        <f>SUM(BP19:CI19)</f>
        <v>4629</v>
      </c>
      <c r="BP19" s="234">
        <v>4429</v>
      </c>
      <c r="BQ19" s="234">
        <v>105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/>
      <c r="BY19" s="234">
        <v>95</v>
      </c>
      <c r="BZ19" s="234" t="s">
        <v>381</v>
      </c>
      <c r="CA19" s="234" t="s">
        <v>381</v>
      </c>
      <c r="CB19" s="234" t="s">
        <v>381</v>
      </c>
      <c r="CC19" s="234" t="s">
        <v>381</v>
      </c>
      <c r="CD19" s="234" t="s">
        <v>381</v>
      </c>
      <c r="CE19" s="234" t="s">
        <v>381</v>
      </c>
      <c r="CF19" s="234" t="s">
        <v>381</v>
      </c>
      <c r="CG19" s="234" t="s">
        <v>381</v>
      </c>
      <c r="CH19" s="234">
        <v>0</v>
      </c>
      <c r="CI19" s="234">
        <v>0</v>
      </c>
      <c r="CJ19" s="289" t="s">
        <v>382</v>
      </c>
    </row>
    <row r="20" spans="1:88" s="201" customFormat="1" ht="12" customHeight="1">
      <c r="A20" s="202" t="s">
        <v>377</v>
      </c>
      <c r="B20" s="203" t="s">
        <v>406</v>
      </c>
      <c r="C20" s="202" t="s">
        <v>407</v>
      </c>
      <c r="D20" s="234">
        <f>SUM(Y20,AT20,BO20)</f>
        <v>11390</v>
      </c>
      <c r="E20" s="234">
        <f>SUM(Z20,AU20,BP20)</f>
        <v>5802</v>
      </c>
      <c r="F20" s="234">
        <f>SUM(AA20,AV20,BQ20)</f>
        <v>20</v>
      </c>
      <c r="G20" s="234">
        <f>SUM(AB20,AW20,BR20)</f>
        <v>0</v>
      </c>
      <c r="H20" s="234">
        <f>SUM(AC20,AX20,BS20)</f>
        <v>1317</v>
      </c>
      <c r="I20" s="234">
        <f>SUM(AD20,AY20,BT20)</f>
        <v>874</v>
      </c>
      <c r="J20" s="234">
        <f>SUM(AE20,AZ20,BU20)</f>
        <v>137</v>
      </c>
      <c r="K20" s="234">
        <f>SUM(AF20,BA20,BV20)</f>
        <v>0</v>
      </c>
      <c r="L20" s="234">
        <f>SUM(AG20,BB20,BW20)</f>
        <v>1547</v>
      </c>
      <c r="M20" s="234">
        <f>SUM(AH20,BC20,BX20)</f>
        <v>0</v>
      </c>
      <c r="N20" s="234">
        <f>SUM(AI20,BD20,BY20)</f>
        <v>27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415</v>
      </c>
      <c r="U20" s="234">
        <f>SUM(AP20,BK20,CF20)</f>
        <v>0</v>
      </c>
      <c r="V20" s="234">
        <f>SUM(AQ20,BL20,CG20)</f>
        <v>0</v>
      </c>
      <c r="W20" s="234">
        <f>SUM(AR20,BM20,CH20)</f>
        <v>17</v>
      </c>
      <c r="X20" s="234">
        <f>SUM(AS20,BN20,CI20)</f>
        <v>1234</v>
      </c>
      <c r="Y20" s="234">
        <f>SUM(Z20:AS20)</f>
        <v>7588</v>
      </c>
      <c r="Z20" s="234">
        <v>5469</v>
      </c>
      <c r="AA20" s="234">
        <v>17</v>
      </c>
      <c r="AB20" s="234">
        <v>0</v>
      </c>
      <c r="AC20" s="234">
        <v>0</v>
      </c>
      <c r="AD20" s="234">
        <v>850</v>
      </c>
      <c r="AE20" s="234">
        <v>0</v>
      </c>
      <c r="AF20" s="234">
        <v>0</v>
      </c>
      <c r="AG20" s="234">
        <v>0</v>
      </c>
      <c r="AH20" s="234">
        <v>0</v>
      </c>
      <c r="AI20" s="234">
        <v>25</v>
      </c>
      <c r="AJ20" s="234" t="s">
        <v>381</v>
      </c>
      <c r="AK20" s="234" t="s">
        <v>381</v>
      </c>
      <c r="AL20" s="234" t="s">
        <v>381</v>
      </c>
      <c r="AM20" s="234" t="s">
        <v>381</v>
      </c>
      <c r="AN20" s="234" t="s">
        <v>381</v>
      </c>
      <c r="AO20" s="234" t="s">
        <v>381</v>
      </c>
      <c r="AP20" s="234" t="s">
        <v>381</v>
      </c>
      <c r="AQ20" s="234" t="s">
        <v>381</v>
      </c>
      <c r="AR20" s="234">
        <v>17</v>
      </c>
      <c r="AS20" s="234">
        <v>1210</v>
      </c>
      <c r="AT20" s="234">
        <f>'施設資源化量内訳'!D20</f>
        <v>3423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1300</v>
      </c>
      <c r="AY20" s="234">
        <f>'施設資源化量内訳'!I20</f>
        <v>0</v>
      </c>
      <c r="AZ20" s="234">
        <f>'施設資源化量内訳'!J20</f>
        <v>137</v>
      </c>
      <c r="BA20" s="234">
        <f>'施設資源化量内訳'!K20</f>
        <v>0</v>
      </c>
      <c r="BB20" s="234">
        <f>'施設資源化量内訳'!L20</f>
        <v>1547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415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24</v>
      </c>
      <c r="BO20" s="234">
        <f>SUM(BP20:CI20)</f>
        <v>379</v>
      </c>
      <c r="BP20" s="234">
        <v>333</v>
      </c>
      <c r="BQ20" s="234">
        <v>3</v>
      </c>
      <c r="BR20" s="234">
        <v>0</v>
      </c>
      <c r="BS20" s="234">
        <v>17</v>
      </c>
      <c r="BT20" s="234">
        <v>24</v>
      </c>
      <c r="BU20" s="234">
        <v>0</v>
      </c>
      <c r="BV20" s="234">
        <v>0</v>
      </c>
      <c r="BW20" s="234">
        <v>0</v>
      </c>
      <c r="BX20" s="234">
        <v>0</v>
      </c>
      <c r="BY20" s="234">
        <v>2</v>
      </c>
      <c r="BZ20" s="234" t="s">
        <v>381</v>
      </c>
      <c r="CA20" s="234" t="s">
        <v>381</v>
      </c>
      <c r="CB20" s="234" t="s">
        <v>381</v>
      </c>
      <c r="CC20" s="234" t="s">
        <v>381</v>
      </c>
      <c r="CD20" s="234" t="s">
        <v>381</v>
      </c>
      <c r="CE20" s="234" t="s">
        <v>381</v>
      </c>
      <c r="CF20" s="234" t="s">
        <v>381</v>
      </c>
      <c r="CG20" s="234" t="s">
        <v>381</v>
      </c>
      <c r="CH20" s="234">
        <v>0</v>
      </c>
      <c r="CI20" s="234">
        <v>0</v>
      </c>
      <c r="CJ20" s="289" t="s">
        <v>382</v>
      </c>
    </row>
    <row r="21" spans="1:88" s="201" customFormat="1" ht="12" customHeight="1">
      <c r="A21" s="202" t="s">
        <v>377</v>
      </c>
      <c r="B21" s="203" t="s">
        <v>408</v>
      </c>
      <c r="C21" s="202" t="s">
        <v>409</v>
      </c>
      <c r="D21" s="234">
        <f>SUM(Y21,AT21,BO21)</f>
        <v>19757</v>
      </c>
      <c r="E21" s="234">
        <f>SUM(Z21,AU21,BP21)</f>
        <v>3840</v>
      </c>
      <c r="F21" s="234">
        <f>SUM(AA21,AV21,BQ21)</f>
        <v>102</v>
      </c>
      <c r="G21" s="234">
        <f>SUM(AB21,AW21,BR21)</f>
        <v>0</v>
      </c>
      <c r="H21" s="234">
        <f>SUM(AC21,AX21,BS21)</f>
        <v>587</v>
      </c>
      <c r="I21" s="234">
        <f>SUM(AD21,AY21,BT21)</f>
        <v>673</v>
      </c>
      <c r="J21" s="234">
        <f>SUM(AE21,AZ21,BU21)</f>
        <v>188</v>
      </c>
      <c r="K21" s="234">
        <f>SUM(AF21,BA21,BV21)</f>
        <v>8</v>
      </c>
      <c r="L21" s="234">
        <f>SUM(AG21,BB21,BW21)</f>
        <v>0</v>
      </c>
      <c r="M21" s="234">
        <f>SUM(AH21,BC21,BX21)</f>
        <v>0</v>
      </c>
      <c r="N21" s="234">
        <f>SUM(AI21,BD21,BY21)</f>
        <v>14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14320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25</v>
      </c>
      <c r="Y21" s="234">
        <f>SUM(Z21:AS21)</f>
        <v>3119</v>
      </c>
      <c r="Z21" s="234">
        <v>3086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8</v>
      </c>
      <c r="AG21" s="234">
        <v>0</v>
      </c>
      <c r="AH21" s="234">
        <v>0</v>
      </c>
      <c r="AI21" s="234">
        <v>0</v>
      </c>
      <c r="AJ21" s="234" t="s">
        <v>381</v>
      </c>
      <c r="AK21" s="234" t="s">
        <v>381</v>
      </c>
      <c r="AL21" s="234" t="s">
        <v>381</v>
      </c>
      <c r="AM21" s="234" t="s">
        <v>381</v>
      </c>
      <c r="AN21" s="234" t="s">
        <v>381</v>
      </c>
      <c r="AO21" s="234" t="s">
        <v>381</v>
      </c>
      <c r="AP21" s="234" t="s">
        <v>381</v>
      </c>
      <c r="AQ21" s="234" t="s">
        <v>381</v>
      </c>
      <c r="AR21" s="234">
        <v>0</v>
      </c>
      <c r="AS21" s="234">
        <v>25</v>
      </c>
      <c r="AT21" s="234">
        <f>'施設資源化量内訳'!D21</f>
        <v>15746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566</v>
      </c>
      <c r="AY21" s="234">
        <f>'施設資源化量内訳'!I21</f>
        <v>672</v>
      </c>
      <c r="AZ21" s="234">
        <f>'施設資源化量内訳'!J21</f>
        <v>188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14320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0</v>
      </c>
      <c r="BO21" s="234">
        <f>SUM(BP21:CI21)</f>
        <v>892</v>
      </c>
      <c r="BP21" s="234">
        <v>754</v>
      </c>
      <c r="BQ21" s="234">
        <v>102</v>
      </c>
      <c r="BR21" s="234">
        <v>0</v>
      </c>
      <c r="BS21" s="234">
        <v>21</v>
      </c>
      <c r="BT21" s="234">
        <v>1</v>
      </c>
      <c r="BU21" s="234">
        <v>0</v>
      </c>
      <c r="BV21" s="234">
        <v>0</v>
      </c>
      <c r="BW21" s="234">
        <v>0</v>
      </c>
      <c r="BX21" s="234">
        <v>0</v>
      </c>
      <c r="BY21" s="234">
        <v>14</v>
      </c>
      <c r="BZ21" s="234" t="s">
        <v>381</v>
      </c>
      <c r="CA21" s="234" t="s">
        <v>381</v>
      </c>
      <c r="CB21" s="234" t="s">
        <v>381</v>
      </c>
      <c r="CC21" s="234" t="s">
        <v>381</v>
      </c>
      <c r="CD21" s="234" t="s">
        <v>381</v>
      </c>
      <c r="CE21" s="234" t="s">
        <v>381</v>
      </c>
      <c r="CF21" s="234" t="s">
        <v>381</v>
      </c>
      <c r="CG21" s="234" t="s">
        <v>381</v>
      </c>
      <c r="CH21" s="234">
        <v>0</v>
      </c>
      <c r="CI21" s="234">
        <v>0</v>
      </c>
      <c r="CJ21" s="289" t="s">
        <v>382</v>
      </c>
    </row>
    <row r="22" spans="1:88" s="201" customFormat="1" ht="12" customHeight="1">
      <c r="A22" s="202" t="s">
        <v>377</v>
      </c>
      <c r="B22" s="203" t="s">
        <v>410</v>
      </c>
      <c r="C22" s="202" t="s">
        <v>411</v>
      </c>
      <c r="D22" s="234">
        <f>SUM(Y22,AT22,BO22)</f>
        <v>5500</v>
      </c>
      <c r="E22" s="234">
        <f>SUM(Z22,AU22,BP22)</f>
        <v>2728</v>
      </c>
      <c r="F22" s="234">
        <f>SUM(AA22,AV22,BQ22)</f>
        <v>0</v>
      </c>
      <c r="G22" s="234">
        <f>SUM(AB22,AW22,BR22)</f>
        <v>426</v>
      </c>
      <c r="H22" s="234">
        <f>SUM(AC22,AX22,BS22)</f>
        <v>682</v>
      </c>
      <c r="I22" s="234">
        <f>SUM(AD22,AY22,BT22)</f>
        <v>531</v>
      </c>
      <c r="J22" s="234">
        <f>SUM(AE22,AZ22,BU22)</f>
        <v>150</v>
      </c>
      <c r="K22" s="234">
        <f>SUM(AF22,BA22,BV22)</f>
        <v>0</v>
      </c>
      <c r="L22" s="234">
        <f>SUM(AG22,BB22,BW22)</f>
        <v>865</v>
      </c>
      <c r="M22" s="234">
        <f>SUM(AH22,BC22,BX22)</f>
        <v>0</v>
      </c>
      <c r="N22" s="234">
        <f>SUM(AI22,BD22,BY22)</f>
        <v>118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0</v>
      </c>
      <c r="Y22" s="234">
        <f>SUM(Z22:AS22)</f>
        <v>1090</v>
      </c>
      <c r="Z22" s="234">
        <v>772</v>
      </c>
      <c r="AA22" s="234">
        <v>0</v>
      </c>
      <c r="AB22" s="234">
        <v>127</v>
      </c>
      <c r="AC22" s="234">
        <v>190</v>
      </c>
      <c r="AD22" s="234">
        <v>1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381</v>
      </c>
      <c r="AK22" s="234" t="s">
        <v>381</v>
      </c>
      <c r="AL22" s="234" t="s">
        <v>381</v>
      </c>
      <c r="AM22" s="234" t="s">
        <v>381</v>
      </c>
      <c r="AN22" s="234" t="s">
        <v>381</v>
      </c>
      <c r="AO22" s="234" t="s">
        <v>381</v>
      </c>
      <c r="AP22" s="234" t="s">
        <v>381</v>
      </c>
      <c r="AQ22" s="234" t="s">
        <v>381</v>
      </c>
      <c r="AR22" s="234">
        <v>0</v>
      </c>
      <c r="AS22" s="234">
        <v>0</v>
      </c>
      <c r="AT22" s="234">
        <f>'施設資源化量内訳'!D22</f>
        <v>2037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492</v>
      </c>
      <c r="AY22" s="234">
        <f>'施設資源化量内訳'!I22</f>
        <v>530</v>
      </c>
      <c r="AZ22" s="234">
        <f>'施設資源化量内訳'!J22</f>
        <v>150</v>
      </c>
      <c r="BA22" s="234">
        <f>'施設資源化量内訳'!K22</f>
        <v>0</v>
      </c>
      <c r="BB22" s="234">
        <f>'施設資源化量内訳'!L22</f>
        <v>865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2373</v>
      </c>
      <c r="BP22" s="234">
        <v>1956</v>
      </c>
      <c r="BQ22" s="234">
        <v>0</v>
      </c>
      <c r="BR22" s="234">
        <v>299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/>
      <c r="BY22" s="234">
        <v>118</v>
      </c>
      <c r="BZ22" s="234" t="s">
        <v>381</v>
      </c>
      <c r="CA22" s="234" t="s">
        <v>381</v>
      </c>
      <c r="CB22" s="234" t="s">
        <v>381</v>
      </c>
      <c r="CC22" s="234" t="s">
        <v>381</v>
      </c>
      <c r="CD22" s="234" t="s">
        <v>381</v>
      </c>
      <c r="CE22" s="234" t="s">
        <v>381</v>
      </c>
      <c r="CF22" s="234" t="s">
        <v>381</v>
      </c>
      <c r="CG22" s="234" t="s">
        <v>381</v>
      </c>
      <c r="CH22" s="234">
        <v>0</v>
      </c>
      <c r="CI22" s="234">
        <v>0</v>
      </c>
      <c r="CJ22" s="289" t="s">
        <v>382</v>
      </c>
    </row>
    <row r="23" spans="1:88" s="201" customFormat="1" ht="12" customHeight="1">
      <c r="A23" s="202" t="s">
        <v>377</v>
      </c>
      <c r="B23" s="203" t="s">
        <v>412</v>
      </c>
      <c r="C23" s="202" t="s">
        <v>413</v>
      </c>
      <c r="D23" s="234">
        <f>SUM(Y23,AT23,BO23)</f>
        <v>1880</v>
      </c>
      <c r="E23" s="234">
        <f>SUM(Z23,AU23,BP23)</f>
        <v>952</v>
      </c>
      <c r="F23" s="234">
        <f>SUM(AA23,AV23,BQ23)</f>
        <v>1</v>
      </c>
      <c r="G23" s="234">
        <f>SUM(AB23,AW23,BR23)</f>
        <v>0</v>
      </c>
      <c r="H23" s="234">
        <f>SUM(AC23,AX23,BS23)</f>
        <v>431</v>
      </c>
      <c r="I23" s="234">
        <f>SUM(AD23,AY23,BT23)</f>
        <v>424</v>
      </c>
      <c r="J23" s="234">
        <f>SUM(AE23,AZ23,BU23)</f>
        <v>49</v>
      </c>
      <c r="K23" s="234">
        <f>SUM(AF23,BA23,BV23)</f>
        <v>0</v>
      </c>
      <c r="L23" s="234">
        <f>SUM(AG23,BB23,BW23)</f>
        <v>0</v>
      </c>
      <c r="M23" s="234">
        <f>SUM(AH23,BC23,BX23)</f>
        <v>0</v>
      </c>
      <c r="N23" s="234">
        <f>SUM(AI23,BD23,BY23)</f>
        <v>0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10</v>
      </c>
      <c r="X23" s="234">
        <f>SUM(AS23,BN23,CI23)</f>
        <v>13</v>
      </c>
      <c r="Y23" s="234">
        <f>SUM(Z23:AS23)</f>
        <v>1167</v>
      </c>
      <c r="Z23" s="234">
        <v>729</v>
      </c>
      <c r="AA23" s="234">
        <v>1</v>
      </c>
      <c r="AB23" s="234">
        <v>0</v>
      </c>
      <c r="AC23" s="234">
        <v>0</v>
      </c>
      <c r="AD23" s="234">
        <v>415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381</v>
      </c>
      <c r="AK23" s="234" t="s">
        <v>381</v>
      </c>
      <c r="AL23" s="234" t="s">
        <v>381</v>
      </c>
      <c r="AM23" s="234" t="s">
        <v>381</v>
      </c>
      <c r="AN23" s="234" t="s">
        <v>381</v>
      </c>
      <c r="AO23" s="234" t="s">
        <v>381</v>
      </c>
      <c r="AP23" s="234" t="s">
        <v>381</v>
      </c>
      <c r="AQ23" s="234" t="s">
        <v>381</v>
      </c>
      <c r="AR23" s="234">
        <v>10</v>
      </c>
      <c r="AS23" s="234">
        <v>12</v>
      </c>
      <c r="AT23" s="234">
        <f>'施設資源化量内訳'!D23</f>
        <v>470</v>
      </c>
      <c r="AU23" s="234">
        <f>'施設資源化量内訳'!E23</f>
        <v>0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421</v>
      </c>
      <c r="AY23" s="234">
        <f>'施設資源化量内訳'!I23</f>
        <v>0</v>
      </c>
      <c r="AZ23" s="234">
        <f>'施設資源化量内訳'!J23</f>
        <v>49</v>
      </c>
      <c r="BA23" s="234">
        <f>'施設資源化量内訳'!K23</f>
        <v>0</v>
      </c>
      <c r="BB23" s="234">
        <f>'施設資源化量内訳'!L23</f>
        <v>0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0</v>
      </c>
      <c r="BO23" s="234">
        <f>SUM(BP23:CI23)</f>
        <v>243</v>
      </c>
      <c r="BP23" s="234">
        <v>223</v>
      </c>
      <c r="BQ23" s="234">
        <v>0</v>
      </c>
      <c r="BR23" s="234">
        <v>0</v>
      </c>
      <c r="BS23" s="234">
        <v>10</v>
      </c>
      <c r="BT23" s="234">
        <v>9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381</v>
      </c>
      <c r="CA23" s="234" t="s">
        <v>381</v>
      </c>
      <c r="CB23" s="234" t="s">
        <v>381</v>
      </c>
      <c r="CC23" s="234" t="s">
        <v>381</v>
      </c>
      <c r="CD23" s="234" t="s">
        <v>381</v>
      </c>
      <c r="CE23" s="234" t="s">
        <v>381</v>
      </c>
      <c r="CF23" s="234" t="s">
        <v>381</v>
      </c>
      <c r="CG23" s="234" t="s">
        <v>381</v>
      </c>
      <c r="CH23" s="234">
        <v>0</v>
      </c>
      <c r="CI23" s="234">
        <v>1</v>
      </c>
      <c r="CJ23" s="289" t="s">
        <v>399</v>
      </c>
    </row>
    <row r="24" spans="1:88" s="201" customFormat="1" ht="12" customHeight="1">
      <c r="A24" s="202" t="s">
        <v>377</v>
      </c>
      <c r="B24" s="203" t="s">
        <v>414</v>
      </c>
      <c r="C24" s="202" t="s">
        <v>415</v>
      </c>
      <c r="D24" s="234">
        <f>SUM(Y24,AT24,BO24)</f>
        <v>2548</v>
      </c>
      <c r="E24" s="234">
        <f>SUM(Z24,AU24,BP24)</f>
        <v>1266</v>
      </c>
      <c r="F24" s="234">
        <f>SUM(AA24,AV24,BQ24)</f>
        <v>6</v>
      </c>
      <c r="G24" s="234">
        <f>SUM(AB24,AW24,BR24)</f>
        <v>0</v>
      </c>
      <c r="H24" s="234">
        <f>SUM(AC24,AX24,BS24)</f>
        <v>553</v>
      </c>
      <c r="I24" s="234">
        <f>SUM(AD24,AY24,BT24)</f>
        <v>251</v>
      </c>
      <c r="J24" s="234">
        <f>SUM(AE24,AZ24,BU24)</f>
        <v>86</v>
      </c>
      <c r="K24" s="234">
        <f>SUM(AF24,BA24,BV24)</f>
        <v>0</v>
      </c>
      <c r="L24" s="234">
        <f>SUM(AG24,BB24,BW24)</f>
        <v>372</v>
      </c>
      <c r="M24" s="234">
        <f>SUM(AH24,BC24,BX24)</f>
        <v>0</v>
      </c>
      <c r="N24" s="234">
        <f>SUM(AI24,BD24,BY24)</f>
        <v>0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14</v>
      </c>
      <c r="Y24" s="234">
        <f>SUM(Z24:AS24)</f>
        <v>1537</v>
      </c>
      <c r="Z24" s="234">
        <v>1266</v>
      </c>
      <c r="AA24" s="234">
        <v>6</v>
      </c>
      <c r="AB24" s="234">
        <v>0</v>
      </c>
      <c r="AC24" s="234">
        <v>0</v>
      </c>
      <c r="AD24" s="234">
        <v>251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381</v>
      </c>
      <c r="AK24" s="234" t="s">
        <v>381</v>
      </c>
      <c r="AL24" s="234" t="s">
        <v>381</v>
      </c>
      <c r="AM24" s="234" t="s">
        <v>381</v>
      </c>
      <c r="AN24" s="234" t="s">
        <v>381</v>
      </c>
      <c r="AO24" s="234" t="s">
        <v>381</v>
      </c>
      <c r="AP24" s="234" t="s">
        <v>381</v>
      </c>
      <c r="AQ24" s="234" t="s">
        <v>381</v>
      </c>
      <c r="AR24" s="234">
        <v>0</v>
      </c>
      <c r="AS24" s="234">
        <v>14</v>
      </c>
      <c r="AT24" s="234">
        <f>'施設資源化量内訳'!D24</f>
        <v>1011</v>
      </c>
      <c r="AU24" s="234">
        <f>'施設資源化量内訳'!E24</f>
        <v>0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553</v>
      </c>
      <c r="AY24" s="234">
        <f>'施設資源化量内訳'!I24</f>
        <v>0</v>
      </c>
      <c r="AZ24" s="234">
        <f>'施設資源化量内訳'!J24</f>
        <v>86</v>
      </c>
      <c r="BA24" s="234">
        <f>'施設資源化量内訳'!K24</f>
        <v>0</v>
      </c>
      <c r="BB24" s="234">
        <f>'施設資源化量内訳'!L24</f>
        <v>372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381</v>
      </c>
      <c r="CA24" s="234" t="s">
        <v>381</v>
      </c>
      <c r="CB24" s="234" t="s">
        <v>381</v>
      </c>
      <c r="CC24" s="234" t="s">
        <v>381</v>
      </c>
      <c r="CD24" s="234" t="s">
        <v>381</v>
      </c>
      <c r="CE24" s="234" t="s">
        <v>381</v>
      </c>
      <c r="CF24" s="234" t="s">
        <v>381</v>
      </c>
      <c r="CG24" s="234" t="s">
        <v>381</v>
      </c>
      <c r="CH24" s="234">
        <v>0</v>
      </c>
      <c r="CI24" s="234">
        <v>0</v>
      </c>
      <c r="CJ24" s="289" t="s">
        <v>382</v>
      </c>
    </row>
    <row r="25" spans="1:88" s="201" customFormat="1" ht="12" customHeight="1">
      <c r="A25" s="202" t="s">
        <v>377</v>
      </c>
      <c r="B25" s="203" t="s">
        <v>416</v>
      </c>
      <c r="C25" s="202" t="s">
        <v>417</v>
      </c>
      <c r="D25" s="234">
        <f>SUM(Y25,AT25,BO25)</f>
        <v>4134</v>
      </c>
      <c r="E25" s="234">
        <f>SUM(Z25,AU25,BP25)</f>
        <v>2068</v>
      </c>
      <c r="F25" s="234">
        <f>SUM(AA25,AV25,BQ25)</f>
        <v>35</v>
      </c>
      <c r="G25" s="234">
        <f>SUM(AB25,AW25,BR25)</f>
        <v>0</v>
      </c>
      <c r="H25" s="234">
        <f>SUM(AC25,AX25,BS25)</f>
        <v>702</v>
      </c>
      <c r="I25" s="234">
        <f>SUM(AD25,AY25,BT25)</f>
        <v>389</v>
      </c>
      <c r="J25" s="234">
        <f>SUM(AE25,AZ25,BU25)</f>
        <v>174</v>
      </c>
      <c r="K25" s="234">
        <f>SUM(AF25,BA25,BV25)</f>
        <v>3</v>
      </c>
      <c r="L25" s="234">
        <f>SUM(AG25,BB25,BW25)</f>
        <v>231</v>
      </c>
      <c r="M25" s="234">
        <f>SUM(AH25,BC25,BX25)</f>
        <v>0</v>
      </c>
      <c r="N25" s="234">
        <f>SUM(AI25,BD25,BY25)</f>
        <v>34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498</v>
      </c>
      <c r="Y25" s="234">
        <f>SUM(Z25:AS25)</f>
        <v>531</v>
      </c>
      <c r="Z25" s="234">
        <v>221</v>
      </c>
      <c r="AA25" s="234">
        <v>0</v>
      </c>
      <c r="AB25" s="234">
        <v>0</v>
      </c>
      <c r="AC25" s="234">
        <v>137</v>
      </c>
      <c r="AD25" s="234">
        <v>100</v>
      </c>
      <c r="AE25" s="234">
        <v>42</v>
      </c>
      <c r="AF25" s="234">
        <v>3</v>
      </c>
      <c r="AG25" s="234">
        <v>0</v>
      </c>
      <c r="AH25" s="234">
        <v>0</v>
      </c>
      <c r="AI25" s="234">
        <v>4</v>
      </c>
      <c r="AJ25" s="234" t="s">
        <v>381</v>
      </c>
      <c r="AK25" s="234" t="s">
        <v>381</v>
      </c>
      <c r="AL25" s="234" t="s">
        <v>381</v>
      </c>
      <c r="AM25" s="234" t="s">
        <v>381</v>
      </c>
      <c r="AN25" s="234" t="s">
        <v>381</v>
      </c>
      <c r="AO25" s="234" t="s">
        <v>381</v>
      </c>
      <c r="AP25" s="234" t="s">
        <v>381</v>
      </c>
      <c r="AQ25" s="234" t="s">
        <v>381</v>
      </c>
      <c r="AR25" s="234">
        <v>0</v>
      </c>
      <c r="AS25" s="234">
        <v>24</v>
      </c>
      <c r="AT25" s="234">
        <f>'施設資源化量内訳'!D25</f>
        <v>1678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552</v>
      </c>
      <c r="AY25" s="234">
        <f>'施設資源化量内訳'!I25</f>
        <v>289</v>
      </c>
      <c r="AZ25" s="234">
        <f>'施設資源化量内訳'!J25</f>
        <v>132</v>
      </c>
      <c r="BA25" s="234">
        <f>'施設資源化量内訳'!K25</f>
        <v>0</v>
      </c>
      <c r="BB25" s="234">
        <f>'施設資源化量内訳'!L25</f>
        <v>231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474</v>
      </c>
      <c r="BO25" s="234">
        <f>SUM(BP25:CI25)</f>
        <v>1925</v>
      </c>
      <c r="BP25" s="234">
        <v>1847</v>
      </c>
      <c r="BQ25" s="234">
        <v>35</v>
      </c>
      <c r="BR25" s="234">
        <v>0</v>
      </c>
      <c r="BS25" s="234">
        <v>13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30</v>
      </c>
      <c r="BZ25" s="234" t="s">
        <v>381</v>
      </c>
      <c r="CA25" s="234" t="s">
        <v>381</v>
      </c>
      <c r="CB25" s="234" t="s">
        <v>381</v>
      </c>
      <c r="CC25" s="234" t="s">
        <v>381</v>
      </c>
      <c r="CD25" s="234" t="s">
        <v>381</v>
      </c>
      <c r="CE25" s="234" t="s">
        <v>381</v>
      </c>
      <c r="CF25" s="234" t="s">
        <v>381</v>
      </c>
      <c r="CG25" s="234" t="s">
        <v>381</v>
      </c>
      <c r="CH25" s="234">
        <v>0</v>
      </c>
      <c r="CI25" s="234">
        <v>0</v>
      </c>
      <c r="CJ25" s="289" t="s">
        <v>382</v>
      </c>
    </row>
    <row r="26" spans="1:88" s="201" customFormat="1" ht="12" customHeight="1">
      <c r="A26" s="202" t="s">
        <v>377</v>
      </c>
      <c r="B26" s="203" t="s">
        <v>418</v>
      </c>
      <c r="C26" s="202" t="s">
        <v>419</v>
      </c>
      <c r="D26" s="234">
        <f>SUM(Y26,AT26,BO26)</f>
        <v>3231</v>
      </c>
      <c r="E26" s="234">
        <f>SUM(Z26,AU26,BP26)</f>
        <v>1475</v>
      </c>
      <c r="F26" s="234">
        <f>SUM(AA26,AV26,BQ26)</f>
        <v>11</v>
      </c>
      <c r="G26" s="234">
        <f>SUM(AB26,AW26,BR26)</f>
        <v>75</v>
      </c>
      <c r="H26" s="234">
        <f>SUM(AC26,AX26,BS26)</f>
        <v>413</v>
      </c>
      <c r="I26" s="234">
        <f>SUM(AD26,AY26,BT26)</f>
        <v>454</v>
      </c>
      <c r="J26" s="234">
        <f>SUM(AE26,AZ26,BU26)</f>
        <v>107</v>
      </c>
      <c r="K26" s="234">
        <f>SUM(AF26,BA26,BV26)</f>
        <v>0</v>
      </c>
      <c r="L26" s="234">
        <f>SUM(AG26,BB26,BW26)</f>
        <v>507</v>
      </c>
      <c r="M26" s="234">
        <f>SUM(AH26,BC26,BX26)</f>
        <v>1</v>
      </c>
      <c r="N26" s="234">
        <f>SUM(AI26,BD26,BY26)</f>
        <v>0</v>
      </c>
      <c r="O26" s="234">
        <f>SUM(AJ26,BE26,BZ26)</f>
        <v>10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178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381</v>
      </c>
      <c r="AK26" s="234" t="s">
        <v>381</v>
      </c>
      <c r="AL26" s="234" t="s">
        <v>381</v>
      </c>
      <c r="AM26" s="234" t="s">
        <v>381</v>
      </c>
      <c r="AN26" s="234" t="s">
        <v>381</v>
      </c>
      <c r="AO26" s="234" t="s">
        <v>381</v>
      </c>
      <c r="AP26" s="234" t="s">
        <v>381</v>
      </c>
      <c r="AQ26" s="234" t="s">
        <v>381</v>
      </c>
      <c r="AR26" s="234">
        <v>0</v>
      </c>
      <c r="AS26" s="234">
        <v>0</v>
      </c>
      <c r="AT26" s="234">
        <f>'施設資源化量内訳'!D26</f>
        <v>2677</v>
      </c>
      <c r="AU26" s="234">
        <f>'施設資源化量内訳'!E26</f>
        <v>948</v>
      </c>
      <c r="AV26" s="234">
        <f>'施設資源化量内訳'!F26</f>
        <v>10</v>
      </c>
      <c r="AW26" s="234">
        <f>'施設資源化量内訳'!G26</f>
        <v>75</v>
      </c>
      <c r="AX26" s="234">
        <f>'施設資源化量内訳'!H26</f>
        <v>402</v>
      </c>
      <c r="AY26" s="234">
        <f>'施設資源化量内訳'!I26</f>
        <v>440</v>
      </c>
      <c r="AZ26" s="234">
        <f>'施設資源化量内訳'!J26</f>
        <v>107</v>
      </c>
      <c r="BA26" s="234">
        <f>'施設資源化量内訳'!K26</f>
        <v>0</v>
      </c>
      <c r="BB26" s="234">
        <f>'施設資源化量内訳'!L26</f>
        <v>507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10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178</v>
      </c>
      <c r="BO26" s="234">
        <f>SUM(BP26:CI26)</f>
        <v>554</v>
      </c>
      <c r="BP26" s="234">
        <v>527</v>
      </c>
      <c r="BQ26" s="234">
        <v>1</v>
      </c>
      <c r="BR26" s="234">
        <v>0</v>
      </c>
      <c r="BS26" s="234">
        <v>11</v>
      </c>
      <c r="BT26" s="234">
        <v>14</v>
      </c>
      <c r="BU26" s="234">
        <v>0</v>
      </c>
      <c r="BV26" s="234">
        <v>0</v>
      </c>
      <c r="BW26" s="234">
        <v>0</v>
      </c>
      <c r="BX26" s="234">
        <v>1</v>
      </c>
      <c r="BY26" s="234">
        <v>0</v>
      </c>
      <c r="BZ26" s="234" t="s">
        <v>381</v>
      </c>
      <c r="CA26" s="234" t="s">
        <v>381</v>
      </c>
      <c r="CB26" s="234" t="s">
        <v>381</v>
      </c>
      <c r="CC26" s="234" t="s">
        <v>381</v>
      </c>
      <c r="CD26" s="234" t="s">
        <v>381</v>
      </c>
      <c r="CE26" s="234" t="s">
        <v>381</v>
      </c>
      <c r="CF26" s="234" t="s">
        <v>381</v>
      </c>
      <c r="CG26" s="234" t="s">
        <v>381</v>
      </c>
      <c r="CH26" s="234">
        <v>0</v>
      </c>
      <c r="CI26" s="234">
        <v>0</v>
      </c>
      <c r="CJ26" s="289" t="s">
        <v>382</v>
      </c>
    </row>
    <row r="27" spans="1:88" s="201" customFormat="1" ht="12" customHeight="1">
      <c r="A27" s="202" t="s">
        <v>377</v>
      </c>
      <c r="B27" s="203" t="s">
        <v>420</v>
      </c>
      <c r="C27" s="202" t="s">
        <v>421</v>
      </c>
      <c r="D27" s="234">
        <f>SUM(Y27,AT27,BO27)</f>
        <v>4033</v>
      </c>
      <c r="E27" s="234">
        <f>SUM(Z27,AU27,BP27)</f>
        <v>1315</v>
      </c>
      <c r="F27" s="234">
        <f>SUM(AA27,AV27,BQ27)</f>
        <v>3</v>
      </c>
      <c r="G27" s="234">
        <f>SUM(AB27,AW27,BR27)</f>
        <v>0</v>
      </c>
      <c r="H27" s="234">
        <f>SUM(AC27,AX27,BS27)</f>
        <v>278</v>
      </c>
      <c r="I27" s="234">
        <f>SUM(AD27,AY27,BT27)</f>
        <v>314</v>
      </c>
      <c r="J27" s="234">
        <f>SUM(AE27,AZ27,BU27)</f>
        <v>75</v>
      </c>
      <c r="K27" s="234">
        <f>SUM(AF27,BA27,BV27)</f>
        <v>0</v>
      </c>
      <c r="L27" s="234">
        <f>SUM(AG27,BB27,BW27)</f>
        <v>370</v>
      </c>
      <c r="M27" s="234">
        <f>SUM(AH27,BC27,BX27)</f>
        <v>0</v>
      </c>
      <c r="N27" s="234">
        <f>SUM(AI27,BD27,BY27)</f>
        <v>20</v>
      </c>
      <c r="O27" s="234">
        <f>SUM(AJ27,BE27,BZ27)</f>
        <v>882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707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69</v>
      </c>
      <c r="Y27" s="234">
        <f>SUM(Z27:AS27)</f>
        <v>158</v>
      </c>
      <c r="Z27" s="234">
        <v>158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381</v>
      </c>
      <c r="AK27" s="234" t="s">
        <v>381</v>
      </c>
      <c r="AL27" s="234" t="s">
        <v>381</v>
      </c>
      <c r="AM27" s="234" t="s">
        <v>381</v>
      </c>
      <c r="AN27" s="234" t="s">
        <v>381</v>
      </c>
      <c r="AO27" s="234" t="s">
        <v>381</v>
      </c>
      <c r="AP27" s="234" t="s">
        <v>381</v>
      </c>
      <c r="AQ27" s="234" t="s">
        <v>381</v>
      </c>
      <c r="AR27" s="234">
        <v>0</v>
      </c>
      <c r="AS27" s="234">
        <v>0</v>
      </c>
      <c r="AT27" s="234">
        <f>'施設資源化量内訳'!D27</f>
        <v>2770</v>
      </c>
      <c r="AU27" s="234">
        <f>'施設資源化量内訳'!E27</f>
        <v>91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262</v>
      </c>
      <c r="AY27" s="234">
        <f>'施設資源化量内訳'!I27</f>
        <v>314</v>
      </c>
      <c r="AZ27" s="234">
        <f>'施設資源化量内訳'!J27</f>
        <v>75</v>
      </c>
      <c r="BA27" s="234">
        <f>'施設資源化量内訳'!K27</f>
        <v>0</v>
      </c>
      <c r="BB27" s="234">
        <f>'施設資源化量内訳'!L27</f>
        <v>370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882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707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69</v>
      </c>
      <c r="BO27" s="234">
        <f>SUM(BP27:CI27)</f>
        <v>1105</v>
      </c>
      <c r="BP27" s="234">
        <v>1066</v>
      </c>
      <c r="BQ27" s="234">
        <v>3</v>
      </c>
      <c r="BR27" s="234">
        <v>0</v>
      </c>
      <c r="BS27" s="234">
        <v>16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20</v>
      </c>
      <c r="BZ27" s="234" t="s">
        <v>381</v>
      </c>
      <c r="CA27" s="234" t="s">
        <v>381</v>
      </c>
      <c r="CB27" s="234" t="s">
        <v>381</v>
      </c>
      <c r="CC27" s="234" t="s">
        <v>381</v>
      </c>
      <c r="CD27" s="234" t="s">
        <v>381</v>
      </c>
      <c r="CE27" s="234" t="s">
        <v>381</v>
      </c>
      <c r="CF27" s="234" t="s">
        <v>381</v>
      </c>
      <c r="CG27" s="234" t="s">
        <v>381</v>
      </c>
      <c r="CH27" s="234">
        <v>0</v>
      </c>
      <c r="CI27" s="234">
        <v>0</v>
      </c>
      <c r="CJ27" s="289" t="s">
        <v>382</v>
      </c>
    </row>
    <row r="28" spans="1:88" s="201" customFormat="1" ht="12" customHeight="1">
      <c r="A28" s="202" t="s">
        <v>377</v>
      </c>
      <c r="B28" s="203" t="s">
        <v>422</v>
      </c>
      <c r="C28" s="202" t="s">
        <v>423</v>
      </c>
      <c r="D28" s="234">
        <f>SUM(Y28,AT28,BO28)</f>
        <v>3301</v>
      </c>
      <c r="E28" s="234">
        <f>SUM(Z28,AU28,BP28)</f>
        <v>1330</v>
      </c>
      <c r="F28" s="234">
        <f>SUM(AA28,AV28,BQ28)</f>
        <v>2</v>
      </c>
      <c r="G28" s="234">
        <f>SUM(AB28,AW28,BR28)</f>
        <v>0</v>
      </c>
      <c r="H28" s="234">
        <f>SUM(AC28,AX28,BS28)</f>
        <v>510</v>
      </c>
      <c r="I28" s="234">
        <f>SUM(AD28,AY28,BT28)</f>
        <v>323</v>
      </c>
      <c r="J28" s="234">
        <f>SUM(AE28,AZ28,BU28)</f>
        <v>120</v>
      </c>
      <c r="K28" s="234">
        <f>SUM(AF28,BA28,BV28)</f>
        <v>14</v>
      </c>
      <c r="L28" s="234">
        <f>SUM(AG28,BB28,BW28)</f>
        <v>409</v>
      </c>
      <c r="M28" s="234">
        <f>SUM(AH28,BC28,BX28)</f>
        <v>0</v>
      </c>
      <c r="N28" s="234">
        <f>SUM(AI28,BD28,BY28)</f>
        <v>18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575</v>
      </c>
      <c r="Y28" s="234">
        <f>SUM(Z28:AS28)</f>
        <v>1544</v>
      </c>
      <c r="Z28" s="234">
        <v>0</v>
      </c>
      <c r="AA28" s="234">
        <v>0</v>
      </c>
      <c r="AB28" s="234">
        <v>0</v>
      </c>
      <c r="AC28" s="234">
        <v>158</v>
      </c>
      <c r="AD28" s="234">
        <v>321</v>
      </c>
      <c r="AE28" s="234">
        <v>115</v>
      </c>
      <c r="AF28" s="234">
        <v>14</v>
      </c>
      <c r="AG28" s="234">
        <v>409</v>
      </c>
      <c r="AH28" s="234">
        <v>0</v>
      </c>
      <c r="AI28" s="234">
        <v>0</v>
      </c>
      <c r="AJ28" s="234" t="s">
        <v>381</v>
      </c>
      <c r="AK28" s="234" t="s">
        <v>381</v>
      </c>
      <c r="AL28" s="234" t="s">
        <v>381</v>
      </c>
      <c r="AM28" s="234" t="s">
        <v>381</v>
      </c>
      <c r="AN28" s="234" t="s">
        <v>381</v>
      </c>
      <c r="AO28" s="234" t="s">
        <v>381</v>
      </c>
      <c r="AP28" s="234" t="s">
        <v>381</v>
      </c>
      <c r="AQ28" s="234" t="s">
        <v>381</v>
      </c>
      <c r="AR28" s="234">
        <v>0</v>
      </c>
      <c r="AS28" s="234">
        <v>527</v>
      </c>
      <c r="AT28" s="234">
        <f>'施設資源化量内訳'!D28</f>
        <v>458</v>
      </c>
      <c r="AU28" s="234">
        <f>'施設資源化量内訳'!E28</f>
        <v>62</v>
      </c>
      <c r="AV28" s="234">
        <f>'施設資源化量内訳'!F28</f>
        <v>0</v>
      </c>
      <c r="AW28" s="234">
        <f>'施設資源化量内訳'!G28</f>
        <v>0</v>
      </c>
      <c r="AX28" s="234">
        <f>'施設資源化量内訳'!H28</f>
        <v>336</v>
      </c>
      <c r="AY28" s="234">
        <f>'施設資源化量内訳'!I28</f>
        <v>2</v>
      </c>
      <c r="AZ28" s="234">
        <f>'施設資源化量内訳'!J28</f>
        <v>5</v>
      </c>
      <c r="BA28" s="234">
        <f>'施設資源化量内訳'!K28</f>
        <v>0</v>
      </c>
      <c r="BB28" s="234">
        <f>'施設資源化量内訳'!L28</f>
        <v>0</v>
      </c>
      <c r="BC28" s="234">
        <f>'施設資源化量内訳'!M28</f>
        <v>0</v>
      </c>
      <c r="BD28" s="234">
        <f>'施設資源化量内訳'!N28</f>
        <v>5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48</v>
      </c>
      <c r="BO28" s="234">
        <f>SUM(BP28:CI28)</f>
        <v>1299</v>
      </c>
      <c r="BP28" s="234">
        <v>1268</v>
      </c>
      <c r="BQ28" s="234">
        <v>2</v>
      </c>
      <c r="BR28" s="234">
        <v>0</v>
      </c>
      <c r="BS28" s="234">
        <v>16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13</v>
      </c>
      <c r="BZ28" s="234" t="s">
        <v>381</v>
      </c>
      <c r="CA28" s="234" t="s">
        <v>381</v>
      </c>
      <c r="CB28" s="234" t="s">
        <v>381</v>
      </c>
      <c r="CC28" s="234" t="s">
        <v>381</v>
      </c>
      <c r="CD28" s="234" t="s">
        <v>381</v>
      </c>
      <c r="CE28" s="234" t="s">
        <v>381</v>
      </c>
      <c r="CF28" s="234" t="s">
        <v>381</v>
      </c>
      <c r="CG28" s="234" t="s">
        <v>381</v>
      </c>
      <c r="CH28" s="234">
        <v>0</v>
      </c>
      <c r="CI28" s="234">
        <v>0</v>
      </c>
      <c r="CJ28" s="289" t="s">
        <v>382</v>
      </c>
    </row>
    <row r="29" spans="1:88" s="201" customFormat="1" ht="12" customHeight="1">
      <c r="A29" s="202" t="s">
        <v>377</v>
      </c>
      <c r="B29" s="203" t="s">
        <v>424</v>
      </c>
      <c r="C29" s="202" t="s">
        <v>425</v>
      </c>
      <c r="D29" s="234">
        <f>SUM(Y29,AT29,BO29)</f>
        <v>4964</v>
      </c>
      <c r="E29" s="234">
        <f>SUM(Z29,AU29,BP29)</f>
        <v>1882</v>
      </c>
      <c r="F29" s="234">
        <f>SUM(AA29,AV29,BQ29)</f>
        <v>15</v>
      </c>
      <c r="G29" s="234">
        <f>SUM(AB29,AW29,BR29)</f>
        <v>117</v>
      </c>
      <c r="H29" s="234">
        <f>SUM(AC29,AX29,BS29)</f>
        <v>629</v>
      </c>
      <c r="I29" s="234">
        <f>SUM(AD29,AY29,BT29)</f>
        <v>439</v>
      </c>
      <c r="J29" s="234">
        <f>SUM(AE29,AZ29,BU29)</f>
        <v>119</v>
      </c>
      <c r="K29" s="234">
        <f>SUM(AF29,BA29,BV29)</f>
        <v>9</v>
      </c>
      <c r="L29" s="234">
        <f>SUM(AG29,BB29,BW29)</f>
        <v>864</v>
      </c>
      <c r="M29" s="234">
        <f>SUM(AH29,BC29,BX29)</f>
        <v>0</v>
      </c>
      <c r="N29" s="234">
        <f>SUM(AI29,BD29,BY29)</f>
        <v>165</v>
      </c>
      <c r="O29" s="234">
        <f>SUM(AJ29,BE29,BZ29)</f>
        <v>0</v>
      </c>
      <c r="P29" s="234">
        <f>SUM(AK29,BF29,CA29)</f>
        <v>0</v>
      </c>
      <c r="Q29" s="234">
        <f>SUM(AL29,BG29,CB29)</f>
        <v>0</v>
      </c>
      <c r="R29" s="234">
        <f>SUM(AM29,BH29,CC29)</f>
        <v>0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0</v>
      </c>
      <c r="X29" s="234">
        <f>SUM(AS29,BN29,CI29)</f>
        <v>725</v>
      </c>
      <c r="Y29" s="234">
        <f>SUM(Z29:AS29)</f>
        <v>2541</v>
      </c>
      <c r="Z29" s="234">
        <v>1627</v>
      </c>
      <c r="AA29" s="234">
        <v>14</v>
      </c>
      <c r="AB29" s="234">
        <v>117</v>
      </c>
      <c r="AC29" s="234">
        <v>19</v>
      </c>
      <c r="AD29" s="234">
        <v>431</v>
      </c>
      <c r="AE29" s="234">
        <v>0</v>
      </c>
      <c r="AF29" s="234">
        <v>9</v>
      </c>
      <c r="AG29" s="234">
        <v>0</v>
      </c>
      <c r="AH29" s="234">
        <v>0</v>
      </c>
      <c r="AI29" s="234">
        <v>163</v>
      </c>
      <c r="AJ29" s="234" t="s">
        <v>381</v>
      </c>
      <c r="AK29" s="234" t="s">
        <v>381</v>
      </c>
      <c r="AL29" s="234" t="s">
        <v>381</v>
      </c>
      <c r="AM29" s="234" t="s">
        <v>381</v>
      </c>
      <c r="AN29" s="234" t="s">
        <v>381</v>
      </c>
      <c r="AO29" s="234" t="s">
        <v>381</v>
      </c>
      <c r="AP29" s="234" t="s">
        <v>381</v>
      </c>
      <c r="AQ29" s="234" t="s">
        <v>381</v>
      </c>
      <c r="AR29" s="234">
        <v>0</v>
      </c>
      <c r="AS29" s="234">
        <v>161</v>
      </c>
      <c r="AT29" s="234">
        <f>'施設資源化量内訳'!D29</f>
        <v>2159</v>
      </c>
      <c r="AU29" s="234">
        <f>'施設資源化量内訳'!E29</f>
        <v>0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604</v>
      </c>
      <c r="AY29" s="234">
        <f>'施設資源化量内訳'!I29</f>
        <v>8</v>
      </c>
      <c r="AZ29" s="234">
        <f>'施設資源化量内訳'!J29</f>
        <v>119</v>
      </c>
      <c r="BA29" s="234">
        <f>'施設資源化量内訳'!K29</f>
        <v>0</v>
      </c>
      <c r="BB29" s="234">
        <f>'施設資源化量内訳'!L29</f>
        <v>864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0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564</v>
      </c>
      <c r="BO29" s="234">
        <f>SUM(BP29:CI29)</f>
        <v>264</v>
      </c>
      <c r="BP29" s="234">
        <v>255</v>
      </c>
      <c r="BQ29" s="234">
        <v>1</v>
      </c>
      <c r="BR29" s="234">
        <v>0</v>
      </c>
      <c r="BS29" s="234">
        <v>6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2</v>
      </c>
      <c r="BZ29" s="234" t="s">
        <v>381</v>
      </c>
      <c r="CA29" s="234" t="s">
        <v>381</v>
      </c>
      <c r="CB29" s="234" t="s">
        <v>381</v>
      </c>
      <c r="CC29" s="234" t="s">
        <v>381</v>
      </c>
      <c r="CD29" s="234" t="s">
        <v>381</v>
      </c>
      <c r="CE29" s="234" t="s">
        <v>381</v>
      </c>
      <c r="CF29" s="234" t="s">
        <v>381</v>
      </c>
      <c r="CG29" s="234" t="s">
        <v>381</v>
      </c>
      <c r="CH29" s="234">
        <v>0</v>
      </c>
      <c r="CI29" s="234">
        <v>0</v>
      </c>
      <c r="CJ29" s="289" t="s">
        <v>382</v>
      </c>
    </row>
    <row r="30" spans="1:88" s="201" customFormat="1" ht="12" customHeight="1">
      <c r="A30" s="202" t="s">
        <v>377</v>
      </c>
      <c r="B30" s="203" t="s">
        <v>426</v>
      </c>
      <c r="C30" s="202" t="s">
        <v>427</v>
      </c>
      <c r="D30" s="234">
        <f>SUM(Y30,AT30,BO30)</f>
        <v>4484</v>
      </c>
      <c r="E30" s="234">
        <f>SUM(Z30,AU30,BP30)</f>
        <v>1654</v>
      </c>
      <c r="F30" s="234">
        <f>SUM(AA30,AV30,BQ30)</f>
        <v>7</v>
      </c>
      <c r="G30" s="234">
        <f>SUM(AB30,AW30,BR30)</f>
        <v>0</v>
      </c>
      <c r="H30" s="234">
        <f>SUM(AC30,AX30,BS30)</f>
        <v>489</v>
      </c>
      <c r="I30" s="234">
        <f>SUM(AD30,AY30,BT30)</f>
        <v>518</v>
      </c>
      <c r="J30" s="234">
        <f>SUM(AE30,AZ30,BU30)</f>
        <v>105</v>
      </c>
      <c r="K30" s="234">
        <f>SUM(AF30,BA30,BV30)</f>
        <v>5</v>
      </c>
      <c r="L30" s="234">
        <f>SUM(AG30,BB30,BW30)</f>
        <v>545</v>
      </c>
      <c r="M30" s="234">
        <f>SUM(AH30,BC30,BX30)</f>
        <v>0</v>
      </c>
      <c r="N30" s="234">
        <f>SUM(AI30,BD30,BY30)</f>
        <v>32</v>
      </c>
      <c r="O30" s="234">
        <f>SUM(AJ30,BE30,BZ30)</f>
        <v>612</v>
      </c>
      <c r="P30" s="234">
        <f>SUM(AK30,BF30,CA30)</f>
        <v>0</v>
      </c>
      <c r="Q30" s="234">
        <f>SUM(AL30,BG30,CB30)</f>
        <v>4</v>
      </c>
      <c r="R30" s="234">
        <f>SUM(AM30,BH30,CC30)</f>
        <v>0</v>
      </c>
      <c r="S30" s="234">
        <f>SUM(AN30,BI30,CD30)</f>
        <v>0</v>
      </c>
      <c r="T30" s="234">
        <f>SUM(AO30,BJ30,CE30)</f>
        <v>398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115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381</v>
      </c>
      <c r="AK30" s="234" t="s">
        <v>381</v>
      </c>
      <c r="AL30" s="234" t="s">
        <v>381</v>
      </c>
      <c r="AM30" s="234" t="s">
        <v>381</v>
      </c>
      <c r="AN30" s="234" t="s">
        <v>381</v>
      </c>
      <c r="AO30" s="234" t="s">
        <v>381</v>
      </c>
      <c r="AP30" s="234" t="s">
        <v>381</v>
      </c>
      <c r="AQ30" s="234" t="s">
        <v>381</v>
      </c>
      <c r="AR30" s="234">
        <v>0</v>
      </c>
      <c r="AS30" s="234">
        <v>0</v>
      </c>
      <c r="AT30" s="234">
        <f>'施設資源化量内訳'!D30</f>
        <v>2881</v>
      </c>
      <c r="AU30" s="234">
        <f>'施設資源化量内訳'!E30</f>
        <v>108</v>
      </c>
      <c r="AV30" s="234">
        <f>'施設資源化量内訳'!F30</f>
        <v>0</v>
      </c>
      <c r="AW30" s="234">
        <f>'施設資源化量内訳'!G30</f>
        <v>0</v>
      </c>
      <c r="AX30" s="234">
        <f>'施設資源化量内訳'!H30</f>
        <v>471</v>
      </c>
      <c r="AY30" s="234">
        <f>'施設資源化量内訳'!I30</f>
        <v>518</v>
      </c>
      <c r="AZ30" s="234">
        <f>'施設資源化量内訳'!J30</f>
        <v>105</v>
      </c>
      <c r="BA30" s="234">
        <f>'施設資源化量内訳'!K30</f>
        <v>5</v>
      </c>
      <c r="BB30" s="234">
        <f>'施設資源化量内訳'!L30</f>
        <v>545</v>
      </c>
      <c r="BC30" s="234">
        <f>'施設資源化量内訳'!M30</f>
        <v>0</v>
      </c>
      <c r="BD30" s="234">
        <f>'施設資源化量内訳'!N30</f>
        <v>0</v>
      </c>
      <c r="BE30" s="234">
        <f>'施設資源化量内訳'!O30</f>
        <v>612</v>
      </c>
      <c r="BF30" s="234">
        <f>'施設資源化量内訳'!P30</f>
        <v>0</v>
      </c>
      <c r="BG30" s="234">
        <f>'施設資源化量内訳'!Q30</f>
        <v>4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398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115</v>
      </c>
      <c r="BO30" s="234">
        <f>SUM(BP30:CI30)</f>
        <v>1603</v>
      </c>
      <c r="BP30" s="234">
        <v>1546</v>
      </c>
      <c r="BQ30" s="234">
        <v>7</v>
      </c>
      <c r="BR30" s="234">
        <v>0</v>
      </c>
      <c r="BS30" s="234">
        <v>18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32</v>
      </c>
      <c r="BZ30" s="234" t="s">
        <v>381</v>
      </c>
      <c r="CA30" s="234" t="s">
        <v>381</v>
      </c>
      <c r="CB30" s="234" t="s">
        <v>381</v>
      </c>
      <c r="CC30" s="234" t="s">
        <v>381</v>
      </c>
      <c r="CD30" s="234" t="s">
        <v>381</v>
      </c>
      <c r="CE30" s="234" t="s">
        <v>381</v>
      </c>
      <c r="CF30" s="234" t="s">
        <v>381</v>
      </c>
      <c r="CG30" s="234" t="s">
        <v>381</v>
      </c>
      <c r="CH30" s="234">
        <v>0</v>
      </c>
      <c r="CI30" s="234">
        <v>0</v>
      </c>
      <c r="CJ30" s="289" t="s">
        <v>382</v>
      </c>
    </row>
    <row r="31" spans="1:88" s="201" customFormat="1" ht="12" customHeight="1">
      <c r="A31" s="202" t="s">
        <v>377</v>
      </c>
      <c r="B31" s="203" t="s">
        <v>428</v>
      </c>
      <c r="C31" s="202" t="s">
        <v>429</v>
      </c>
      <c r="D31" s="234">
        <f>SUM(Y31,AT31,BO31)</f>
        <v>921</v>
      </c>
      <c r="E31" s="234">
        <f>SUM(Z31,AU31,BP31)</f>
        <v>382</v>
      </c>
      <c r="F31" s="234">
        <f>SUM(AA31,AV31,BQ31)</f>
        <v>3</v>
      </c>
      <c r="G31" s="234">
        <f>SUM(AB31,AW31,BR31)</f>
        <v>0</v>
      </c>
      <c r="H31" s="234">
        <f>SUM(AC31,AX31,BS31)</f>
        <v>298</v>
      </c>
      <c r="I31" s="234">
        <f>SUM(AD31,AY31,BT31)</f>
        <v>224</v>
      </c>
      <c r="J31" s="234">
        <f>SUM(AE31,AZ31,BU31)</f>
        <v>14</v>
      </c>
      <c r="K31" s="234">
        <f>SUM(AF31,BA31,BV31)</f>
        <v>0</v>
      </c>
      <c r="L31" s="234">
        <f>SUM(AG31,BB31,BW31)</f>
        <v>0</v>
      </c>
      <c r="M31" s="234">
        <f>SUM(AH31,BC31,BX31)</f>
        <v>0</v>
      </c>
      <c r="N31" s="234">
        <f>SUM(AI31,BD31,BY31)</f>
        <v>0</v>
      </c>
      <c r="O31" s="234">
        <f>SUM(AJ31,BE31,BZ31)</f>
        <v>0</v>
      </c>
      <c r="P31" s="234">
        <f>SUM(AK31,BF31,CA31)</f>
        <v>0</v>
      </c>
      <c r="Q31" s="234">
        <f>SUM(AL31,BG31,CB31)</f>
        <v>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</v>
      </c>
      <c r="X31" s="234">
        <f>SUM(AS31,BN31,CI31)</f>
        <v>0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381</v>
      </c>
      <c r="AK31" s="234" t="s">
        <v>381</v>
      </c>
      <c r="AL31" s="234" t="s">
        <v>381</v>
      </c>
      <c r="AM31" s="234" t="s">
        <v>381</v>
      </c>
      <c r="AN31" s="234" t="s">
        <v>381</v>
      </c>
      <c r="AO31" s="234" t="s">
        <v>381</v>
      </c>
      <c r="AP31" s="234" t="s">
        <v>381</v>
      </c>
      <c r="AQ31" s="234" t="s">
        <v>381</v>
      </c>
      <c r="AR31" s="234">
        <v>0</v>
      </c>
      <c r="AS31" s="234">
        <v>0</v>
      </c>
      <c r="AT31" s="234">
        <f>'施設資源化量内訳'!D31</f>
        <v>870</v>
      </c>
      <c r="AU31" s="234">
        <f>'施設資源化量内訳'!E31</f>
        <v>339</v>
      </c>
      <c r="AV31" s="234">
        <f>'施設資源化量内訳'!F31</f>
        <v>3</v>
      </c>
      <c r="AW31" s="234">
        <f>'施設資源化量内訳'!G31</f>
        <v>0</v>
      </c>
      <c r="AX31" s="234">
        <f>'施設資源化量内訳'!H31</f>
        <v>297</v>
      </c>
      <c r="AY31" s="234">
        <f>'施設資源化量内訳'!I31</f>
        <v>217</v>
      </c>
      <c r="AZ31" s="234">
        <f>'施設資源化量内訳'!J31</f>
        <v>14</v>
      </c>
      <c r="BA31" s="234">
        <f>'施設資源化量内訳'!K31</f>
        <v>0</v>
      </c>
      <c r="BB31" s="234">
        <f>'施設資源化量内訳'!L31</f>
        <v>0</v>
      </c>
      <c r="BC31" s="234">
        <f>'施設資源化量内訳'!M31</f>
        <v>0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0</v>
      </c>
      <c r="BO31" s="234">
        <f>SUM(BP31:CI31)</f>
        <v>51</v>
      </c>
      <c r="BP31" s="234">
        <v>43</v>
      </c>
      <c r="BQ31" s="234">
        <v>0</v>
      </c>
      <c r="BR31" s="234">
        <v>0</v>
      </c>
      <c r="BS31" s="234">
        <v>1</v>
      </c>
      <c r="BT31" s="234">
        <v>7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 t="s">
        <v>381</v>
      </c>
      <c r="CA31" s="234" t="s">
        <v>381</v>
      </c>
      <c r="CB31" s="234" t="s">
        <v>381</v>
      </c>
      <c r="CC31" s="234" t="s">
        <v>381</v>
      </c>
      <c r="CD31" s="234" t="s">
        <v>381</v>
      </c>
      <c r="CE31" s="234" t="s">
        <v>381</v>
      </c>
      <c r="CF31" s="234" t="s">
        <v>381</v>
      </c>
      <c r="CG31" s="234" t="s">
        <v>381</v>
      </c>
      <c r="CH31" s="234">
        <v>0</v>
      </c>
      <c r="CI31" s="234">
        <v>0</v>
      </c>
      <c r="CJ31" s="289" t="s">
        <v>382</v>
      </c>
    </row>
    <row r="32" spans="1:88" s="201" customFormat="1" ht="12" customHeight="1">
      <c r="A32" s="202" t="s">
        <v>377</v>
      </c>
      <c r="B32" s="203" t="s">
        <v>430</v>
      </c>
      <c r="C32" s="202" t="s">
        <v>431</v>
      </c>
      <c r="D32" s="234">
        <f>SUM(Y32,AT32,BO32)</f>
        <v>490</v>
      </c>
      <c r="E32" s="234">
        <f>SUM(Z32,AU32,BP32)</f>
        <v>248</v>
      </c>
      <c r="F32" s="234">
        <f>SUM(AA32,AV32,BQ32)</f>
        <v>2</v>
      </c>
      <c r="G32" s="234">
        <f>SUM(AB32,AW32,BR32)</f>
        <v>0</v>
      </c>
      <c r="H32" s="234">
        <f>SUM(AC32,AX32,BS32)</f>
        <v>132</v>
      </c>
      <c r="I32" s="234">
        <f>SUM(AD32,AY32,BT32)</f>
        <v>102</v>
      </c>
      <c r="J32" s="234">
        <f>SUM(AE32,AZ32,BU32)</f>
        <v>6</v>
      </c>
      <c r="K32" s="234">
        <f>SUM(AF32,BA32,BV32)</f>
        <v>0</v>
      </c>
      <c r="L32" s="234">
        <f>SUM(AG32,BB32,BW32)</f>
        <v>0</v>
      </c>
      <c r="M32" s="234">
        <f>SUM(AH32,BC32,BX32)</f>
        <v>0</v>
      </c>
      <c r="N32" s="234">
        <f>SUM(AI32,BD32,BY32)</f>
        <v>0</v>
      </c>
      <c r="O32" s="234">
        <f>SUM(AJ32,BE32,BZ32)</f>
        <v>0</v>
      </c>
      <c r="P32" s="234">
        <f>SUM(AK32,BF32,CA32)</f>
        <v>0</v>
      </c>
      <c r="Q32" s="234">
        <f>SUM(AL32,BG32,CB32)</f>
        <v>0</v>
      </c>
      <c r="R32" s="234">
        <f>SUM(AM32,BH32,CC32)</f>
        <v>0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0</v>
      </c>
      <c r="W32" s="234">
        <f>SUM(AR32,BM32,CH32)</f>
        <v>0</v>
      </c>
      <c r="X32" s="234">
        <f>SUM(AS32,BN32,CI32)</f>
        <v>0</v>
      </c>
      <c r="Y32" s="234">
        <f>SUM(Z32:AS32)</f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381</v>
      </c>
      <c r="AK32" s="234" t="s">
        <v>381</v>
      </c>
      <c r="AL32" s="234" t="s">
        <v>381</v>
      </c>
      <c r="AM32" s="234" t="s">
        <v>381</v>
      </c>
      <c r="AN32" s="234" t="s">
        <v>381</v>
      </c>
      <c r="AO32" s="234" t="s">
        <v>381</v>
      </c>
      <c r="AP32" s="234" t="s">
        <v>381</v>
      </c>
      <c r="AQ32" s="234" t="s">
        <v>381</v>
      </c>
      <c r="AR32" s="234">
        <v>0</v>
      </c>
      <c r="AS32" s="234">
        <v>0</v>
      </c>
      <c r="AT32" s="234">
        <f>'施設資源化量内訳'!D32</f>
        <v>376</v>
      </c>
      <c r="AU32" s="234">
        <f>'施設資源化量内訳'!E32</f>
        <v>145</v>
      </c>
      <c r="AV32" s="234">
        <f>'施設資源化量内訳'!F32</f>
        <v>2</v>
      </c>
      <c r="AW32" s="234">
        <f>'施設資源化量内訳'!G32</f>
        <v>0</v>
      </c>
      <c r="AX32" s="234">
        <f>'施設資源化量内訳'!H32</f>
        <v>130</v>
      </c>
      <c r="AY32" s="234">
        <f>'施設資源化量内訳'!I32</f>
        <v>93</v>
      </c>
      <c r="AZ32" s="234">
        <f>'施設資源化量内訳'!J32</f>
        <v>6</v>
      </c>
      <c r="BA32" s="234">
        <f>'施設資源化量内訳'!K32</f>
        <v>0</v>
      </c>
      <c r="BB32" s="234">
        <f>'施設資源化量内訳'!L32</f>
        <v>0</v>
      </c>
      <c r="BC32" s="234">
        <f>'施設資源化量内訳'!M32</f>
        <v>0</v>
      </c>
      <c r="BD32" s="234">
        <f>'施設資源化量内訳'!N32</f>
        <v>0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0</v>
      </c>
      <c r="BH32" s="234">
        <f>'施設資源化量内訳'!R32</f>
        <v>0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0</v>
      </c>
      <c r="BM32" s="234">
        <f>'施設資源化量内訳'!W32</f>
        <v>0</v>
      </c>
      <c r="BN32" s="234">
        <f>'施設資源化量内訳'!X32</f>
        <v>0</v>
      </c>
      <c r="BO32" s="234">
        <f>SUM(BP32:CI32)</f>
        <v>114</v>
      </c>
      <c r="BP32" s="234">
        <v>103</v>
      </c>
      <c r="BQ32" s="234">
        <v>0</v>
      </c>
      <c r="BR32" s="234">
        <v>0</v>
      </c>
      <c r="BS32" s="234">
        <v>2</v>
      </c>
      <c r="BT32" s="234">
        <v>9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 t="s">
        <v>381</v>
      </c>
      <c r="CA32" s="234" t="s">
        <v>381</v>
      </c>
      <c r="CB32" s="234" t="s">
        <v>381</v>
      </c>
      <c r="CC32" s="234" t="s">
        <v>381</v>
      </c>
      <c r="CD32" s="234" t="s">
        <v>381</v>
      </c>
      <c r="CE32" s="234" t="s">
        <v>381</v>
      </c>
      <c r="CF32" s="234" t="s">
        <v>381</v>
      </c>
      <c r="CG32" s="234" t="s">
        <v>381</v>
      </c>
      <c r="CH32" s="234">
        <v>0</v>
      </c>
      <c r="CI32" s="234">
        <v>0</v>
      </c>
      <c r="CJ32" s="289" t="s">
        <v>399</v>
      </c>
    </row>
    <row r="33" spans="1:88" s="201" customFormat="1" ht="12" customHeight="1">
      <c r="A33" s="202" t="s">
        <v>377</v>
      </c>
      <c r="B33" s="203" t="s">
        <v>432</v>
      </c>
      <c r="C33" s="202" t="s">
        <v>433</v>
      </c>
      <c r="D33" s="234">
        <f>SUM(Y33,AT33,BO33)</f>
        <v>434</v>
      </c>
      <c r="E33" s="234">
        <f>SUM(Z33,AU33,BP33)</f>
        <v>220</v>
      </c>
      <c r="F33" s="234">
        <f>SUM(AA33,AV33,BQ33)</f>
        <v>0</v>
      </c>
      <c r="G33" s="234">
        <f>SUM(AB33,AW33,BR33)</f>
        <v>0</v>
      </c>
      <c r="H33" s="234">
        <f>SUM(AC33,AX33,BS33)</f>
        <v>65</v>
      </c>
      <c r="I33" s="234">
        <f>SUM(AD33,AY33,BT33)</f>
        <v>56</v>
      </c>
      <c r="J33" s="234">
        <f>SUM(AE33,AZ33,BU33)</f>
        <v>21</v>
      </c>
      <c r="K33" s="234">
        <f>SUM(AF33,BA33,BV33)</f>
        <v>0</v>
      </c>
      <c r="L33" s="234">
        <f>SUM(AG33,BB33,BW33)</f>
        <v>0</v>
      </c>
      <c r="M33" s="234">
        <f>SUM(AH33,BC33,BX33)</f>
        <v>0</v>
      </c>
      <c r="N33" s="234">
        <f>SUM(AI33,BD33,BY33)</f>
        <v>0</v>
      </c>
      <c r="O33" s="234">
        <f>SUM(AJ33,BE33,BZ33)</f>
        <v>0</v>
      </c>
      <c r="P33" s="234">
        <f>SUM(AK33,BF33,CA33)</f>
        <v>0</v>
      </c>
      <c r="Q33" s="234">
        <f>SUM(AL33,BG33,CB33)</f>
        <v>0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0</v>
      </c>
      <c r="X33" s="234">
        <f>SUM(AS33,BN33,CI33)</f>
        <v>72</v>
      </c>
      <c r="Y33" s="234">
        <f>SUM(Z33:AS33)</f>
        <v>367</v>
      </c>
      <c r="Z33" s="234">
        <v>220</v>
      </c>
      <c r="AA33" s="234">
        <v>0</v>
      </c>
      <c r="AB33" s="234">
        <v>0</v>
      </c>
      <c r="AC33" s="234">
        <v>65</v>
      </c>
      <c r="AD33" s="234">
        <v>56</v>
      </c>
      <c r="AE33" s="234">
        <v>21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381</v>
      </c>
      <c r="AK33" s="234" t="s">
        <v>381</v>
      </c>
      <c r="AL33" s="234" t="s">
        <v>381</v>
      </c>
      <c r="AM33" s="234" t="s">
        <v>381</v>
      </c>
      <c r="AN33" s="234" t="s">
        <v>381</v>
      </c>
      <c r="AO33" s="234" t="s">
        <v>381</v>
      </c>
      <c r="AP33" s="234" t="s">
        <v>381</v>
      </c>
      <c r="AQ33" s="234" t="s">
        <v>381</v>
      </c>
      <c r="AR33" s="234">
        <v>0</v>
      </c>
      <c r="AS33" s="234">
        <v>5</v>
      </c>
      <c r="AT33" s="234">
        <f>'施設資源化量内訳'!D33</f>
        <v>67</v>
      </c>
      <c r="AU33" s="234">
        <f>'施設資源化量内訳'!E33</f>
        <v>0</v>
      </c>
      <c r="AV33" s="234">
        <f>'施設資源化量内訳'!F33</f>
        <v>0</v>
      </c>
      <c r="AW33" s="234">
        <f>'施設資源化量内訳'!G33</f>
        <v>0</v>
      </c>
      <c r="AX33" s="234">
        <f>'施設資源化量内訳'!H33</f>
        <v>0</v>
      </c>
      <c r="AY33" s="234">
        <f>'施設資源化量内訳'!I33</f>
        <v>0</v>
      </c>
      <c r="AZ33" s="234">
        <f>'施設資源化量内訳'!J33</f>
        <v>0</v>
      </c>
      <c r="BA33" s="234">
        <f>'施設資源化量内訳'!K33</f>
        <v>0</v>
      </c>
      <c r="BB33" s="234">
        <f>'施設資源化量内訳'!L33</f>
        <v>0</v>
      </c>
      <c r="BC33" s="234">
        <f>'施設資源化量内訳'!M33</f>
        <v>0</v>
      </c>
      <c r="BD33" s="234">
        <f>'施設資源化量内訳'!N33</f>
        <v>0</v>
      </c>
      <c r="BE33" s="234">
        <f>'施設資源化量内訳'!O33</f>
        <v>0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67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 t="s">
        <v>381</v>
      </c>
      <c r="CA33" s="234" t="s">
        <v>381</v>
      </c>
      <c r="CB33" s="234" t="s">
        <v>381</v>
      </c>
      <c r="CC33" s="234" t="s">
        <v>381</v>
      </c>
      <c r="CD33" s="234" t="s">
        <v>381</v>
      </c>
      <c r="CE33" s="234" t="s">
        <v>381</v>
      </c>
      <c r="CF33" s="234" t="s">
        <v>381</v>
      </c>
      <c r="CG33" s="234" t="s">
        <v>381</v>
      </c>
      <c r="CH33" s="234">
        <v>0</v>
      </c>
      <c r="CI33" s="234">
        <v>0</v>
      </c>
      <c r="CJ33" s="289" t="s">
        <v>399</v>
      </c>
    </row>
    <row r="34" spans="1:88" s="201" customFormat="1" ht="12" customHeight="1">
      <c r="A34" s="202" t="s">
        <v>377</v>
      </c>
      <c r="B34" s="203" t="s">
        <v>434</v>
      </c>
      <c r="C34" s="202" t="s">
        <v>435</v>
      </c>
      <c r="D34" s="234">
        <f>SUM(Y34,AT34,BO34)</f>
        <v>412</v>
      </c>
      <c r="E34" s="234">
        <f>SUM(Z34,AU34,BP34)</f>
        <v>217</v>
      </c>
      <c r="F34" s="234">
        <f>SUM(AA34,AV34,BQ34)</f>
        <v>0</v>
      </c>
      <c r="G34" s="234">
        <f>SUM(AB34,AW34,BR34)</f>
        <v>0</v>
      </c>
      <c r="H34" s="234">
        <f>SUM(AC34,AX34,BS34)</f>
        <v>129</v>
      </c>
      <c r="I34" s="234">
        <f>SUM(AD34,AY34,BT34)</f>
        <v>49</v>
      </c>
      <c r="J34" s="234">
        <f>SUM(AE34,AZ34,BU34)</f>
        <v>15</v>
      </c>
      <c r="K34" s="234">
        <f>SUM(AF34,BA34,BV34)</f>
        <v>0</v>
      </c>
      <c r="L34" s="234">
        <f>SUM(AG34,BB34,BW34)</f>
        <v>0</v>
      </c>
      <c r="M34" s="234">
        <f>SUM(AH34,BC34,BX34)</f>
        <v>0</v>
      </c>
      <c r="N34" s="234">
        <f>SUM(AI34,BD34,BY34)</f>
        <v>0</v>
      </c>
      <c r="O34" s="234">
        <f>SUM(AJ34,BE34,BZ34)</f>
        <v>0</v>
      </c>
      <c r="P34" s="234">
        <f>SUM(AK34,BF34,CA34)</f>
        <v>0</v>
      </c>
      <c r="Q34" s="234">
        <f>SUM(AL34,BG34,CB34)</f>
        <v>0</v>
      </c>
      <c r="R34" s="234">
        <f>SUM(AM34,BH34,CC34)</f>
        <v>0</v>
      </c>
      <c r="S34" s="234">
        <f>SUM(AN34,BI34,CD34)</f>
        <v>0</v>
      </c>
      <c r="T34" s="234">
        <f>SUM(AO34,BJ34,CE34)</f>
        <v>0</v>
      </c>
      <c r="U34" s="234">
        <f>SUM(AP34,BK34,CF34)</f>
        <v>0</v>
      </c>
      <c r="V34" s="234">
        <f>SUM(AQ34,BL34,CG34)</f>
        <v>0</v>
      </c>
      <c r="W34" s="234">
        <f>SUM(AR34,BM34,CH34)</f>
        <v>2</v>
      </c>
      <c r="X34" s="234">
        <f>SUM(AS34,BN34,CI34)</f>
        <v>0</v>
      </c>
      <c r="Y34" s="234">
        <f>SUM(Z34:AS34)</f>
        <v>219</v>
      </c>
      <c r="Z34" s="234">
        <v>217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381</v>
      </c>
      <c r="AK34" s="234" t="s">
        <v>381</v>
      </c>
      <c r="AL34" s="234" t="s">
        <v>381</v>
      </c>
      <c r="AM34" s="234" t="s">
        <v>381</v>
      </c>
      <c r="AN34" s="234" t="s">
        <v>381</v>
      </c>
      <c r="AO34" s="234" t="s">
        <v>381</v>
      </c>
      <c r="AP34" s="234" t="s">
        <v>381</v>
      </c>
      <c r="AQ34" s="234" t="s">
        <v>381</v>
      </c>
      <c r="AR34" s="234">
        <v>2</v>
      </c>
      <c r="AS34" s="234">
        <v>0</v>
      </c>
      <c r="AT34" s="234">
        <f>'施設資源化量内訳'!D34</f>
        <v>193</v>
      </c>
      <c r="AU34" s="234">
        <f>'施設資源化量内訳'!E34</f>
        <v>0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129</v>
      </c>
      <c r="AY34" s="234">
        <f>'施設資源化量内訳'!I34</f>
        <v>49</v>
      </c>
      <c r="AZ34" s="234">
        <f>'施設資源化量内訳'!J34</f>
        <v>15</v>
      </c>
      <c r="BA34" s="234">
        <f>'施設資源化量内訳'!K34</f>
        <v>0</v>
      </c>
      <c r="BB34" s="234">
        <f>'施設資源化量内訳'!L34</f>
        <v>0</v>
      </c>
      <c r="BC34" s="234">
        <f>'施設資源化量内訳'!M34</f>
        <v>0</v>
      </c>
      <c r="BD34" s="234">
        <f>'施設資源化量内訳'!N34</f>
        <v>0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0</v>
      </c>
      <c r="BI34" s="234">
        <f>'施設資源化量内訳'!S34</f>
        <v>0</v>
      </c>
      <c r="BJ34" s="234">
        <f>'施設資源化量内訳'!T34</f>
        <v>0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 t="s">
        <v>381</v>
      </c>
      <c r="CA34" s="234" t="s">
        <v>381</v>
      </c>
      <c r="CB34" s="234" t="s">
        <v>381</v>
      </c>
      <c r="CC34" s="234" t="s">
        <v>381</v>
      </c>
      <c r="CD34" s="234" t="s">
        <v>381</v>
      </c>
      <c r="CE34" s="234" t="s">
        <v>381</v>
      </c>
      <c r="CF34" s="234" t="s">
        <v>381</v>
      </c>
      <c r="CG34" s="234" t="s">
        <v>381</v>
      </c>
      <c r="CH34" s="234">
        <v>0</v>
      </c>
      <c r="CI34" s="234">
        <v>0</v>
      </c>
      <c r="CJ34" s="289" t="s">
        <v>382</v>
      </c>
    </row>
    <row r="35" spans="1:88" s="201" customFormat="1" ht="12" customHeight="1">
      <c r="A35" s="202" t="s">
        <v>377</v>
      </c>
      <c r="B35" s="203" t="s">
        <v>436</v>
      </c>
      <c r="C35" s="202" t="s">
        <v>437</v>
      </c>
      <c r="D35" s="234">
        <f>SUM(Y35,AT35,BO35)</f>
        <v>839</v>
      </c>
      <c r="E35" s="234">
        <f>SUM(Z35,AU35,BP35)</f>
        <v>540</v>
      </c>
      <c r="F35" s="234">
        <f>SUM(AA35,AV35,BQ35)</f>
        <v>3</v>
      </c>
      <c r="G35" s="234">
        <f>SUM(AB35,AW35,BR35)</f>
        <v>0</v>
      </c>
      <c r="H35" s="234">
        <f>SUM(AC35,AX35,BS35)</f>
        <v>44</v>
      </c>
      <c r="I35" s="234">
        <f>SUM(AD35,AY35,BT35)</f>
        <v>96</v>
      </c>
      <c r="J35" s="234">
        <f>SUM(AE35,AZ35,BU35)</f>
        <v>22</v>
      </c>
      <c r="K35" s="234">
        <f>SUM(AF35,BA35,BV35)</f>
        <v>1</v>
      </c>
      <c r="L35" s="234">
        <f>SUM(AG35,BB35,BW35)</f>
        <v>8</v>
      </c>
      <c r="M35" s="234">
        <f>SUM(AH35,BC35,BX35)</f>
        <v>0</v>
      </c>
      <c r="N35" s="234">
        <f>SUM(AI35,BD35,BY35)</f>
        <v>0</v>
      </c>
      <c r="O35" s="234">
        <f>SUM(AJ35,BE35,BZ35)</f>
        <v>0</v>
      </c>
      <c r="P35" s="234">
        <f>SUM(AK35,BF35,CA35)</f>
        <v>0</v>
      </c>
      <c r="Q35" s="234">
        <f>SUM(AL35,BG35,CB35)</f>
        <v>0</v>
      </c>
      <c r="R35" s="234">
        <f>SUM(AM35,BH35,CC35)</f>
        <v>0</v>
      </c>
      <c r="S35" s="234">
        <f>SUM(AN35,BI35,CD35)</f>
        <v>0</v>
      </c>
      <c r="T35" s="234">
        <f>SUM(AO35,BJ35,CE35)</f>
        <v>0</v>
      </c>
      <c r="U35" s="234">
        <f>SUM(AP35,BK35,CF35)</f>
        <v>0</v>
      </c>
      <c r="V35" s="234">
        <f>SUM(AQ35,BL35,CG35)</f>
        <v>0</v>
      </c>
      <c r="W35" s="234">
        <f>SUM(AR35,BM35,CH35)</f>
        <v>4</v>
      </c>
      <c r="X35" s="234">
        <f>SUM(AS35,BN35,CI35)</f>
        <v>121</v>
      </c>
      <c r="Y35" s="234">
        <f>SUM(Z35:AS35)</f>
        <v>408</v>
      </c>
      <c r="Z35" s="234">
        <v>406</v>
      </c>
      <c r="AA35" s="234">
        <v>2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381</v>
      </c>
      <c r="AK35" s="234" t="s">
        <v>381</v>
      </c>
      <c r="AL35" s="234" t="s">
        <v>381</v>
      </c>
      <c r="AM35" s="234" t="s">
        <v>381</v>
      </c>
      <c r="AN35" s="234" t="s">
        <v>381</v>
      </c>
      <c r="AO35" s="234" t="s">
        <v>381</v>
      </c>
      <c r="AP35" s="234" t="s">
        <v>381</v>
      </c>
      <c r="AQ35" s="234" t="s">
        <v>381</v>
      </c>
      <c r="AR35" s="234">
        <v>0</v>
      </c>
      <c r="AS35" s="234">
        <v>0</v>
      </c>
      <c r="AT35" s="234">
        <f>'施設資源化量内訳'!D35</f>
        <v>296</v>
      </c>
      <c r="AU35" s="234">
        <f>'施設資源化量内訳'!E35</f>
        <v>0</v>
      </c>
      <c r="AV35" s="234">
        <f>'施設資源化量内訳'!F35</f>
        <v>0</v>
      </c>
      <c r="AW35" s="234">
        <f>'施設資源化量内訳'!G35</f>
        <v>0</v>
      </c>
      <c r="AX35" s="234">
        <f>'施設資源化量内訳'!H35</f>
        <v>44</v>
      </c>
      <c r="AY35" s="234">
        <f>'施設資源化量内訳'!I35</f>
        <v>96</v>
      </c>
      <c r="AZ35" s="234">
        <f>'施設資源化量内訳'!J35</f>
        <v>22</v>
      </c>
      <c r="BA35" s="234">
        <f>'施設資源化量内訳'!K35</f>
        <v>1</v>
      </c>
      <c r="BB35" s="234">
        <f>'施設資源化量内訳'!L35</f>
        <v>8</v>
      </c>
      <c r="BC35" s="234">
        <f>'施設資源化量内訳'!M35</f>
        <v>0</v>
      </c>
      <c r="BD35" s="234">
        <f>'施設資源化量内訳'!N35</f>
        <v>0</v>
      </c>
      <c r="BE35" s="234">
        <f>'施設資源化量内訳'!O35</f>
        <v>0</v>
      </c>
      <c r="BF35" s="234">
        <f>'施設資源化量内訳'!P35</f>
        <v>0</v>
      </c>
      <c r="BG35" s="234">
        <f>'施設資源化量内訳'!Q35</f>
        <v>0</v>
      </c>
      <c r="BH35" s="234">
        <f>'施設資源化量内訳'!R35</f>
        <v>0</v>
      </c>
      <c r="BI35" s="234">
        <f>'施設資源化量内訳'!S35</f>
        <v>0</v>
      </c>
      <c r="BJ35" s="234">
        <f>'施設資源化量内訳'!T35</f>
        <v>0</v>
      </c>
      <c r="BK35" s="234">
        <f>'施設資源化量内訳'!U35</f>
        <v>0</v>
      </c>
      <c r="BL35" s="234">
        <f>'施設資源化量内訳'!V35</f>
        <v>0</v>
      </c>
      <c r="BM35" s="234">
        <f>'施設資源化量内訳'!W35</f>
        <v>4</v>
      </c>
      <c r="BN35" s="234">
        <f>'施設資源化量内訳'!X35</f>
        <v>121</v>
      </c>
      <c r="BO35" s="234">
        <f>SUM(BP35:CI35)</f>
        <v>135</v>
      </c>
      <c r="BP35" s="234">
        <v>134</v>
      </c>
      <c r="BQ35" s="234">
        <v>1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 t="s">
        <v>381</v>
      </c>
      <c r="CA35" s="234" t="s">
        <v>381</v>
      </c>
      <c r="CB35" s="234" t="s">
        <v>381</v>
      </c>
      <c r="CC35" s="234" t="s">
        <v>381</v>
      </c>
      <c r="CD35" s="234" t="s">
        <v>381</v>
      </c>
      <c r="CE35" s="234" t="s">
        <v>381</v>
      </c>
      <c r="CF35" s="234" t="s">
        <v>381</v>
      </c>
      <c r="CG35" s="234" t="s">
        <v>381</v>
      </c>
      <c r="CH35" s="234">
        <v>0</v>
      </c>
      <c r="CI35" s="234">
        <v>0</v>
      </c>
      <c r="CJ35" s="289" t="s">
        <v>382</v>
      </c>
    </row>
    <row r="36" spans="1:88" s="201" customFormat="1" ht="12" customHeight="1">
      <c r="A36" s="202" t="s">
        <v>377</v>
      </c>
      <c r="B36" s="203" t="s">
        <v>438</v>
      </c>
      <c r="C36" s="202" t="s">
        <v>439</v>
      </c>
      <c r="D36" s="234">
        <f>SUM(Y36,AT36,BO36)</f>
        <v>3672</v>
      </c>
      <c r="E36" s="234">
        <f>SUM(Z36,AU36,BP36)</f>
        <v>1387</v>
      </c>
      <c r="F36" s="234">
        <f>SUM(AA36,AV36,BQ36)</f>
        <v>2</v>
      </c>
      <c r="G36" s="234">
        <f>SUM(AB36,AW36,BR36)</f>
        <v>0</v>
      </c>
      <c r="H36" s="234">
        <f>SUM(AC36,AX36,BS36)</f>
        <v>434</v>
      </c>
      <c r="I36" s="234">
        <f>SUM(AD36,AY36,BT36)</f>
        <v>344</v>
      </c>
      <c r="J36" s="234">
        <f>SUM(AE36,AZ36,BU36)</f>
        <v>67</v>
      </c>
      <c r="K36" s="234">
        <f>SUM(AF36,BA36,BV36)</f>
        <v>3</v>
      </c>
      <c r="L36" s="234">
        <f>SUM(AG36,BB36,BW36)</f>
        <v>0</v>
      </c>
      <c r="M36" s="234">
        <f>SUM(AH36,BC36,BX36)</f>
        <v>0</v>
      </c>
      <c r="N36" s="234">
        <f>SUM(AI36,BD36,BY36)</f>
        <v>7</v>
      </c>
      <c r="O36" s="234">
        <f>SUM(AJ36,BE36,BZ36)</f>
        <v>0</v>
      </c>
      <c r="P36" s="234">
        <f>SUM(AK36,BF36,CA36)</f>
        <v>0</v>
      </c>
      <c r="Q36" s="234">
        <f>SUM(AL36,BG36,CB36)</f>
        <v>0</v>
      </c>
      <c r="R36" s="234">
        <f>SUM(AM36,BH36,CC36)</f>
        <v>0</v>
      </c>
      <c r="S36" s="234">
        <f>SUM(AN36,BI36,CD36)</f>
        <v>0</v>
      </c>
      <c r="T36" s="234">
        <f>SUM(AO36,BJ36,CE36)</f>
        <v>1428</v>
      </c>
      <c r="U36" s="234">
        <f>SUM(AP36,BK36,CF36)</f>
        <v>0</v>
      </c>
      <c r="V36" s="234">
        <f>SUM(AQ36,BL36,CG36)</f>
        <v>0</v>
      </c>
      <c r="W36" s="234">
        <f>SUM(AR36,BM36,CH36)</f>
        <v>0</v>
      </c>
      <c r="X36" s="234">
        <f>SUM(AS36,BN36,CI36)</f>
        <v>0</v>
      </c>
      <c r="Y36" s="234">
        <f>SUM(Z36:AS36)</f>
        <v>1064</v>
      </c>
      <c r="Z36" s="234">
        <v>718</v>
      </c>
      <c r="AA36" s="234">
        <v>2</v>
      </c>
      <c r="AB36" s="234">
        <v>0</v>
      </c>
      <c r="AC36" s="234">
        <v>0</v>
      </c>
      <c r="AD36" s="234">
        <v>344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381</v>
      </c>
      <c r="AK36" s="234" t="s">
        <v>381</v>
      </c>
      <c r="AL36" s="234" t="s">
        <v>381</v>
      </c>
      <c r="AM36" s="234" t="s">
        <v>381</v>
      </c>
      <c r="AN36" s="234" t="s">
        <v>381</v>
      </c>
      <c r="AO36" s="234" t="s">
        <v>381</v>
      </c>
      <c r="AP36" s="234" t="s">
        <v>381</v>
      </c>
      <c r="AQ36" s="234" t="s">
        <v>381</v>
      </c>
      <c r="AR36" s="234">
        <v>0</v>
      </c>
      <c r="AS36" s="234">
        <v>0</v>
      </c>
      <c r="AT36" s="234">
        <f>'施設資源化量内訳'!D36</f>
        <v>1932</v>
      </c>
      <c r="AU36" s="234">
        <f>'施設資源化量内訳'!E36</f>
        <v>0</v>
      </c>
      <c r="AV36" s="234">
        <f>'施設資源化量内訳'!F36</f>
        <v>0</v>
      </c>
      <c r="AW36" s="234">
        <f>'施設資源化量内訳'!G36</f>
        <v>0</v>
      </c>
      <c r="AX36" s="234">
        <f>'施設資源化量内訳'!H36</f>
        <v>434</v>
      </c>
      <c r="AY36" s="234">
        <f>'施設資源化量内訳'!I36</f>
        <v>0</v>
      </c>
      <c r="AZ36" s="234">
        <f>'施設資源化量内訳'!J36</f>
        <v>67</v>
      </c>
      <c r="BA36" s="234">
        <f>'施設資源化量内訳'!K36</f>
        <v>3</v>
      </c>
      <c r="BB36" s="234">
        <f>'施設資源化量内訳'!L36</f>
        <v>0</v>
      </c>
      <c r="BC36" s="234">
        <f>'施設資源化量内訳'!M36</f>
        <v>0</v>
      </c>
      <c r="BD36" s="234">
        <f>'施設資源化量内訳'!N36</f>
        <v>0</v>
      </c>
      <c r="BE36" s="234">
        <f>'施設資源化量内訳'!O36</f>
        <v>0</v>
      </c>
      <c r="BF36" s="234">
        <f>'施設資源化量内訳'!P36</f>
        <v>0</v>
      </c>
      <c r="BG36" s="234">
        <f>'施設資源化量内訳'!Q36</f>
        <v>0</v>
      </c>
      <c r="BH36" s="234">
        <f>'施設資源化量内訳'!R36</f>
        <v>0</v>
      </c>
      <c r="BI36" s="234">
        <f>'施設資源化量内訳'!S36</f>
        <v>0</v>
      </c>
      <c r="BJ36" s="234">
        <f>'施設資源化量内訳'!T36</f>
        <v>1428</v>
      </c>
      <c r="BK36" s="234">
        <f>'施設資源化量内訳'!U36</f>
        <v>0</v>
      </c>
      <c r="BL36" s="234">
        <f>'施設資源化量内訳'!V36</f>
        <v>0</v>
      </c>
      <c r="BM36" s="234">
        <f>'施設資源化量内訳'!W36</f>
        <v>0</v>
      </c>
      <c r="BN36" s="234">
        <f>'施設資源化量内訳'!X36</f>
        <v>0</v>
      </c>
      <c r="BO36" s="234">
        <f>SUM(BP36:CI36)</f>
        <v>676</v>
      </c>
      <c r="BP36" s="234">
        <v>669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/>
      <c r="BY36" s="234">
        <v>7</v>
      </c>
      <c r="BZ36" s="234" t="s">
        <v>381</v>
      </c>
      <c r="CA36" s="234" t="s">
        <v>381</v>
      </c>
      <c r="CB36" s="234" t="s">
        <v>381</v>
      </c>
      <c r="CC36" s="234" t="s">
        <v>381</v>
      </c>
      <c r="CD36" s="234" t="s">
        <v>381</v>
      </c>
      <c r="CE36" s="234" t="s">
        <v>381</v>
      </c>
      <c r="CF36" s="234" t="s">
        <v>381</v>
      </c>
      <c r="CG36" s="234" t="s">
        <v>381</v>
      </c>
      <c r="CH36" s="234">
        <v>0</v>
      </c>
      <c r="CI36" s="234">
        <v>0</v>
      </c>
      <c r="CJ36" s="289" t="s">
        <v>382</v>
      </c>
    </row>
    <row r="37" spans="1:88" s="201" customFormat="1" ht="12" customHeight="1">
      <c r="A37" s="202" t="s">
        <v>377</v>
      </c>
      <c r="B37" s="203" t="s">
        <v>440</v>
      </c>
      <c r="C37" s="202" t="s">
        <v>441</v>
      </c>
      <c r="D37" s="234">
        <f>SUM(Y37,AT37,BO37)</f>
        <v>2482</v>
      </c>
      <c r="E37" s="234">
        <f>SUM(Z37,AU37,BP37)</f>
        <v>613</v>
      </c>
      <c r="F37" s="234">
        <f>SUM(AA37,AV37,BQ37)</f>
        <v>0</v>
      </c>
      <c r="G37" s="234">
        <f>SUM(AB37,AW37,BR37)</f>
        <v>0</v>
      </c>
      <c r="H37" s="234">
        <f>SUM(AC37,AX37,BS37)</f>
        <v>139</v>
      </c>
      <c r="I37" s="234">
        <f>SUM(AD37,AY37,BT37)</f>
        <v>215</v>
      </c>
      <c r="J37" s="234">
        <f>SUM(AE37,AZ37,BU37)</f>
        <v>69</v>
      </c>
      <c r="K37" s="234">
        <f>SUM(AF37,BA37,BV37)</f>
        <v>0</v>
      </c>
      <c r="L37" s="234">
        <f>SUM(AG37,BB37,BW37)</f>
        <v>488</v>
      </c>
      <c r="M37" s="234">
        <f>SUM(AH37,BC37,BX37)</f>
        <v>56</v>
      </c>
      <c r="N37" s="234">
        <f>SUM(AI37,BD37,BY37)</f>
        <v>50</v>
      </c>
      <c r="O37" s="234">
        <f>SUM(AJ37,BE37,BZ37)</f>
        <v>0</v>
      </c>
      <c r="P37" s="234">
        <f>SUM(AK37,BF37,CA37)</f>
        <v>0</v>
      </c>
      <c r="Q37" s="234">
        <f>SUM(AL37,BG37,CB37)</f>
        <v>0</v>
      </c>
      <c r="R37" s="234">
        <f>SUM(AM37,BH37,CC37)</f>
        <v>0</v>
      </c>
      <c r="S37" s="234">
        <f>SUM(AN37,BI37,CD37)</f>
        <v>0</v>
      </c>
      <c r="T37" s="234">
        <f>SUM(AO37,BJ37,CE37)</f>
        <v>0</v>
      </c>
      <c r="U37" s="234">
        <f>SUM(AP37,BK37,CF37)</f>
        <v>0</v>
      </c>
      <c r="V37" s="234">
        <f>SUM(AQ37,BL37,CG37)</f>
        <v>0</v>
      </c>
      <c r="W37" s="234">
        <f>SUM(AR37,BM37,CH37)</f>
        <v>0</v>
      </c>
      <c r="X37" s="234">
        <f>SUM(AS37,BN37,CI37)</f>
        <v>852</v>
      </c>
      <c r="Y37" s="234">
        <f>SUM(Z37:AS37)</f>
        <v>1226</v>
      </c>
      <c r="Z37" s="234">
        <v>0</v>
      </c>
      <c r="AA37" s="234">
        <v>0</v>
      </c>
      <c r="AB37" s="234">
        <v>0</v>
      </c>
      <c r="AC37" s="234">
        <v>139</v>
      </c>
      <c r="AD37" s="234">
        <v>215</v>
      </c>
      <c r="AE37" s="234">
        <v>0</v>
      </c>
      <c r="AF37" s="234">
        <v>0</v>
      </c>
      <c r="AG37" s="234">
        <v>0</v>
      </c>
      <c r="AH37" s="234">
        <v>0</v>
      </c>
      <c r="AI37" s="234">
        <v>42</v>
      </c>
      <c r="AJ37" s="234" t="s">
        <v>381</v>
      </c>
      <c r="AK37" s="234" t="s">
        <v>381</v>
      </c>
      <c r="AL37" s="234" t="s">
        <v>381</v>
      </c>
      <c r="AM37" s="234" t="s">
        <v>381</v>
      </c>
      <c r="AN37" s="234" t="s">
        <v>381</v>
      </c>
      <c r="AO37" s="234" t="s">
        <v>381</v>
      </c>
      <c r="AP37" s="234" t="s">
        <v>381</v>
      </c>
      <c r="AQ37" s="234" t="s">
        <v>381</v>
      </c>
      <c r="AR37" s="234">
        <v>0</v>
      </c>
      <c r="AS37" s="234">
        <v>830</v>
      </c>
      <c r="AT37" s="234">
        <f>'施設資源化量内訳'!D37</f>
        <v>635</v>
      </c>
      <c r="AU37" s="234">
        <f>'施設資源化量内訳'!E37</f>
        <v>0</v>
      </c>
      <c r="AV37" s="234">
        <f>'施設資源化量内訳'!F37</f>
        <v>0</v>
      </c>
      <c r="AW37" s="234">
        <f>'施設資源化量内訳'!G37</f>
        <v>0</v>
      </c>
      <c r="AX37" s="234">
        <f>'施設資源化量内訳'!H37</f>
        <v>0</v>
      </c>
      <c r="AY37" s="234">
        <f>'施設資源化量内訳'!I37</f>
        <v>0</v>
      </c>
      <c r="AZ37" s="234">
        <f>'施設資源化量内訳'!J37</f>
        <v>69</v>
      </c>
      <c r="BA37" s="234">
        <f>'施設資源化量内訳'!K37</f>
        <v>0</v>
      </c>
      <c r="BB37" s="234">
        <f>'施設資源化量内訳'!L37</f>
        <v>488</v>
      </c>
      <c r="BC37" s="234">
        <f>'施設資源化量内訳'!M37</f>
        <v>56</v>
      </c>
      <c r="BD37" s="234">
        <f>'施設資源化量内訳'!N37</f>
        <v>0</v>
      </c>
      <c r="BE37" s="234">
        <f>'施設資源化量内訳'!O37</f>
        <v>0</v>
      </c>
      <c r="BF37" s="234">
        <f>'施設資源化量内訳'!P37</f>
        <v>0</v>
      </c>
      <c r="BG37" s="234">
        <f>'施設資源化量内訳'!Q37</f>
        <v>0</v>
      </c>
      <c r="BH37" s="234">
        <f>'施設資源化量内訳'!R37</f>
        <v>0</v>
      </c>
      <c r="BI37" s="234">
        <f>'施設資源化量内訳'!S37</f>
        <v>0</v>
      </c>
      <c r="BJ37" s="234">
        <f>'施設資源化量内訳'!T37</f>
        <v>0</v>
      </c>
      <c r="BK37" s="234">
        <f>'施設資源化量内訳'!U37</f>
        <v>0</v>
      </c>
      <c r="BL37" s="234">
        <f>'施設資源化量内訳'!V37</f>
        <v>0</v>
      </c>
      <c r="BM37" s="234">
        <f>'施設資源化量内訳'!W37</f>
        <v>0</v>
      </c>
      <c r="BN37" s="234">
        <f>'施設資源化量内訳'!X37</f>
        <v>22</v>
      </c>
      <c r="BO37" s="234">
        <f>SUM(BP37:CI37)</f>
        <v>621</v>
      </c>
      <c r="BP37" s="234">
        <v>613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8</v>
      </c>
      <c r="BZ37" s="234" t="s">
        <v>381</v>
      </c>
      <c r="CA37" s="234" t="s">
        <v>381</v>
      </c>
      <c r="CB37" s="234" t="s">
        <v>381</v>
      </c>
      <c r="CC37" s="234" t="s">
        <v>381</v>
      </c>
      <c r="CD37" s="234" t="s">
        <v>381</v>
      </c>
      <c r="CE37" s="234" t="s">
        <v>381</v>
      </c>
      <c r="CF37" s="234" t="s">
        <v>381</v>
      </c>
      <c r="CG37" s="234" t="s">
        <v>381</v>
      </c>
      <c r="CH37" s="234">
        <v>0</v>
      </c>
      <c r="CI37" s="234">
        <v>0</v>
      </c>
      <c r="CJ37" s="289" t="s">
        <v>399</v>
      </c>
    </row>
    <row r="38" spans="1:88" s="201" customFormat="1" ht="12" customHeight="1">
      <c r="A38" s="202" t="s">
        <v>377</v>
      </c>
      <c r="B38" s="203" t="s">
        <v>442</v>
      </c>
      <c r="C38" s="202" t="s">
        <v>443</v>
      </c>
      <c r="D38" s="234">
        <f>SUM(Y38,AT38,BO38)</f>
        <v>3199</v>
      </c>
      <c r="E38" s="234">
        <f>SUM(Z38,AU38,BP38)</f>
        <v>1425</v>
      </c>
      <c r="F38" s="234">
        <f>SUM(AA38,AV38,BQ38)</f>
        <v>11</v>
      </c>
      <c r="G38" s="234">
        <f>SUM(AB38,AW38,BR38)</f>
        <v>9</v>
      </c>
      <c r="H38" s="234">
        <f>SUM(AC38,AX38,BS38)</f>
        <v>327</v>
      </c>
      <c r="I38" s="234">
        <f>SUM(AD38,AY38,BT38)</f>
        <v>223</v>
      </c>
      <c r="J38" s="234">
        <f>SUM(AE38,AZ38,BU38)</f>
        <v>92</v>
      </c>
      <c r="K38" s="234">
        <f>SUM(AF38,BA38,BV38)</f>
        <v>46</v>
      </c>
      <c r="L38" s="234">
        <f>SUM(AG38,BB38,BW38)</f>
        <v>524</v>
      </c>
      <c r="M38" s="234">
        <f>SUM(AH38,BC38,BX38)</f>
        <v>289</v>
      </c>
      <c r="N38" s="234">
        <f>SUM(AI38,BD38,BY38)</f>
        <v>149</v>
      </c>
      <c r="O38" s="234">
        <f>SUM(AJ38,BE38,BZ38)</f>
        <v>0</v>
      </c>
      <c r="P38" s="234">
        <f>SUM(AK38,BF38,CA38)</f>
        <v>0</v>
      </c>
      <c r="Q38" s="234">
        <f>SUM(AL38,BG38,CB38)</f>
        <v>0</v>
      </c>
      <c r="R38" s="234">
        <f>SUM(AM38,BH38,CC38)</f>
        <v>0</v>
      </c>
      <c r="S38" s="234">
        <f>SUM(AN38,BI38,CD38)</f>
        <v>0</v>
      </c>
      <c r="T38" s="234">
        <f>SUM(AO38,BJ38,CE38)</f>
        <v>0</v>
      </c>
      <c r="U38" s="234">
        <f>SUM(AP38,BK38,CF38)</f>
        <v>0</v>
      </c>
      <c r="V38" s="234">
        <f>SUM(AQ38,BL38,CG38)</f>
        <v>0</v>
      </c>
      <c r="W38" s="234">
        <f>SUM(AR38,BM38,CH38)</f>
        <v>2</v>
      </c>
      <c r="X38" s="234">
        <f>SUM(AS38,BN38,CI38)</f>
        <v>102</v>
      </c>
      <c r="Y38" s="234">
        <f>SUM(Z38:AS38)</f>
        <v>2124</v>
      </c>
      <c r="Z38" s="234">
        <v>1425</v>
      </c>
      <c r="AA38" s="234">
        <v>11</v>
      </c>
      <c r="AB38" s="234">
        <v>9</v>
      </c>
      <c r="AC38" s="234">
        <v>203</v>
      </c>
      <c r="AD38" s="234">
        <v>223</v>
      </c>
      <c r="AE38" s="234">
        <v>0</v>
      </c>
      <c r="AF38" s="234">
        <v>0</v>
      </c>
      <c r="AG38" s="234">
        <v>0</v>
      </c>
      <c r="AH38" s="234">
        <v>0</v>
      </c>
      <c r="AI38" s="234">
        <v>149</v>
      </c>
      <c r="AJ38" s="234" t="s">
        <v>381</v>
      </c>
      <c r="AK38" s="234" t="s">
        <v>381</v>
      </c>
      <c r="AL38" s="234" t="s">
        <v>381</v>
      </c>
      <c r="AM38" s="234" t="s">
        <v>381</v>
      </c>
      <c r="AN38" s="234" t="s">
        <v>381</v>
      </c>
      <c r="AO38" s="234" t="s">
        <v>381</v>
      </c>
      <c r="AP38" s="234" t="s">
        <v>381</v>
      </c>
      <c r="AQ38" s="234" t="s">
        <v>381</v>
      </c>
      <c r="AR38" s="234">
        <v>2</v>
      </c>
      <c r="AS38" s="234">
        <v>102</v>
      </c>
      <c r="AT38" s="234">
        <f>'施設資源化量内訳'!D38</f>
        <v>1075</v>
      </c>
      <c r="AU38" s="234">
        <f>'施設資源化量内訳'!E38</f>
        <v>0</v>
      </c>
      <c r="AV38" s="234">
        <f>'施設資源化量内訳'!F38</f>
        <v>0</v>
      </c>
      <c r="AW38" s="234">
        <f>'施設資源化量内訳'!G38</f>
        <v>0</v>
      </c>
      <c r="AX38" s="234">
        <f>'施設資源化量内訳'!H38</f>
        <v>124</v>
      </c>
      <c r="AY38" s="234">
        <f>'施設資源化量内訳'!I38</f>
        <v>0</v>
      </c>
      <c r="AZ38" s="234">
        <f>'施設資源化量内訳'!J38</f>
        <v>92</v>
      </c>
      <c r="BA38" s="234">
        <f>'施設資源化量内訳'!K38</f>
        <v>46</v>
      </c>
      <c r="BB38" s="234">
        <f>'施設資源化量内訳'!L38</f>
        <v>524</v>
      </c>
      <c r="BC38" s="234">
        <f>'施設資源化量内訳'!M38</f>
        <v>289</v>
      </c>
      <c r="BD38" s="234">
        <f>'施設資源化量内訳'!N38</f>
        <v>0</v>
      </c>
      <c r="BE38" s="234">
        <f>'施設資源化量内訳'!O38</f>
        <v>0</v>
      </c>
      <c r="BF38" s="234">
        <f>'施設資源化量内訳'!P38</f>
        <v>0</v>
      </c>
      <c r="BG38" s="234">
        <f>'施設資源化量内訳'!Q38</f>
        <v>0</v>
      </c>
      <c r="BH38" s="234">
        <f>'施設資源化量内訳'!R38</f>
        <v>0</v>
      </c>
      <c r="BI38" s="234">
        <f>'施設資源化量内訳'!S38</f>
        <v>0</v>
      </c>
      <c r="BJ38" s="234">
        <f>'施設資源化量内訳'!T38</f>
        <v>0</v>
      </c>
      <c r="BK38" s="234">
        <f>'施設資源化量内訳'!U38</f>
        <v>0</v>
      </c>
      <c r="BL38" s="234">
        <f>'施設資源化量内訳'!V38</f>
        <v>0</v>
      </c>
      <c r="BM38" s="234">
        <f>'施設資源化量内訳'!W38</f>
        <v>0</v>
      </c>
      <c r="BN38" s="234">
        <f>'施設資源化量内訳'!X38</f>
        <v>0</v>
      </c>
      <c r="BO38" s="234">
        <f>SUM(BP38:CI38)</f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 t="s">
        <v>381</v>
      </c>
      <c r="CA38" s="234" t="s">
        <v>381</v>
      </c>
      <c r="CB38" s="234" t="s">
        <v>381</v>
      </c>
      <c r="CC38" s="234" t="s">
        <v>381</v>
      </c>
      <c r="CD38" s="234" t="s">
        <v>381</v>
      </c>
      <c r="CE38" s="234" t="s">
        <v>381</v>
      </c>
      <c r="CF38" s="234" t="s">
        <v>381</v>
      </c>
      <c r="CG38" s="234" t="s">
        <v>381</v>
      </c>
      <c r="CH38" s="234">
        <v>0</v>
      </c>
      <c r="CI38" s="234">
        <v>0</v>
      </c>
      <c r="CJ38" s="289" t="s">
        <v>382</v>
      </c>
    </row>
    <row r="39" spans="1:88" s="201" customFormat="1" ht="12" customHeight="1">
      <c r="A39" s="202" t="s">
        <v>377</v>
      </c>
      <c r="B39" s="203" t="s">
        <v>444</v>
      </c>
      <c r="C39" s="202" t="s">
        <v>445</v>
      </c>
      <c r="D39" s="234">
        <f>SUM(Y39,AT39,BO39)</f>
        <v>5067</v>
      </c>
      <c r="E39" s="234">
        <f>SUM(Z39,AU39,BP39)</f>
        <v>883</v>
      </c>
      <c r="F39" s="234">
        <f>SUM(AA39,AV39,BQ39)</f>
        <v>45</v>
      </c>
      <c r="G39" s="234">
        <f>SUM(AB39,AW39,BR39)</f>
        <v>0</v>
      </c>
      <c r="H39" s="234">
        <f>SUM(AC39,AX39,BS39)</f>
        <v>327</v>
      </c>
      <c r="I39" s="234">
        <f>SUM(AD39,AY39,BT39)</f>
        <v>252</v>
      </c>
      <c r="J39" s="234">
        <f>SUM(AE39,AZ39,BU39)</f>
        <v>46</v>
      </c>
      <c r="K39" s="234">
        <f>SUM(AF39,BA39,BV39)</f>
        <v>0</v>
      </c>
      <c r="L39" s="234">
        <f>SUM(AG39,BB39,BW39)</f>
        <v>0</v>
      </c>
      <c r="M39" s="234">
        <f>SUM(AH39,BC39,BX39)</f>
        <v>0</v>
      </c>
      <c r="N39" s="234">
        <f>SUM(AI39,BD39,BY39)</f>
        <v>0</v>
      </c>
      <c r="O39" s="234">
        <f>SUM(AJ39,BE39,BZ39)</f>
        <v>0</v>
      </c>
      <c r="P39" s="234">
        <f>SUM(AK39,BF39,CA39)</f>
        <v>0</v>
      </c>
      <c r="Q39" s="234">
        <f>SUM(AL39,BG39,CB39)</f>
        <v>0</v>
      </c>
      <c r="R39" s="234">
        <f>SUM(AM39,BH39,CC39)</f>
        <v>3506</v>
      </c>
      <c r="S39" s="234">
        <f>SUM(AN39,BI39,CD39)</f>
        <v>0</v>
      </c>
      <c r="T39" s="234">
        <f>SUM(AO39,BJ39,CE39)</f>
        <v>0</v>
      </c>
      <c r="U39" s="234">
        <f>SUM(AP39,BK39,CF39)</f>
        <v>0</v>
      </c>
      <c r="V39" s="234">
        <f>SUM(AQ39,BL39,CG39)</f>
        <v>0</v>
      </c>
      <c r="W39" s="234">
        <f>SUM(AR39,BM39,CH39)</f>
        <v>0</v>
      </c>
      <c r="X39" s="234">
        <f>SUM(AS39,BN39,CI39)</f>
        <v>8</v>
      </c>
      <c r="Y39" s="234">
        <f>SUM(Z39:AS39)</f>
        <v>260</v>
      </c>
      <c r="Z39" s="234">
        <v>0</v>
      </c>
      <c r="AA39" s="234">
        <v>0</v>
      </c>
      <c r="AB39" s="234">
        <v>0</v>
      </c>
      <c r="AC39" s="234">
        <v>0</v>
      </c>
      <c r="AD39" s="234">
        <v>252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381</v>
      </c>
      <c r="AK39" s="234" t="s">
        <v>381</v>
      </c>
      <c r="AL39" s="234" t="s">
        <v>381</v>
      </c>
      <c r="AM39" s="234" t="s">
        <v>381</v>
      </c>
      <c r="AN39" s="234" t="s">
        <v>381</v>
      </c>
      <c r="AO39" s="234" t="s">
        <v>381</v>
      </c>
      <c r="AP39" s="234" t="s">
        <v>381</v>
      </c>
      <c r="AQ39" s="234" t="s">
        <v>381</v>
      </c>
      <c r="AR39" s="234">
        <v>0</v>
      </c>
      <c r="AS39" s="234">
        <v>8</v>
      </c>
      <c r="AT39" s="234">
        <f>'施設資源化量内訳'!D39</f>
        <v>4514</v>
      </c>
      <c r="AU39" s="234">
        <f>'施設資源化量内訳'!E39</f>
        <v>641</v>
      </c>
      <c r="AV39" s="234">
        <f>'施設資源化量内訳'!F39</f>
        <v>0</v>
      </c>
      <c r="AW39" s="234">
        <f>'施設資源化量内訳'!G39</f>
        <v>0</v>
      </c>
      <c r="AX39" s="234">
        <f>'施設資源化量内訳'!H39</f>
        <v>321</v>
      </c>
      <c r="AY39" s="234">
        <f>'施設資源化量内訳'!I39</f>
        <v>0</v>
      </c>
      <c r="AZ39" s="234">
        <f>'施設資源化量内訳'!J39</f>
        <v>46</v>
      </c>
      <c r="BA39" s="234">
        <f>'施設資源化量内訳'!K39</f>
        <v>0</v>
      </c>
      <c r="BB39" s="234">
        <f>'施設資源化量内訳'!L39</f>
        <v>0</v>
      </c>
      <c r="BC39" s="234">
        <f>'施設資源化量内訳'!M39</f>
        <v>0</v>
      </c>
      <c r="BD39" s="234">
        <f>'施設資源化量内訳'!N39</f>
        <v>0</v>
      </c>
      <c r="BE39" s="234">
        <f>'施設資源化量内訳'!O39</f>
        <v>0</v>
      </c>
      <c r="BF39" s="234">
        <f>'施設資源化量内訳'!P39</f>
        <v>0</v>
      </c>
      <c r="BG39" s="234">
        <f>'施設資源化量内訳'!Q39</f>
        <v>0</v>
      </c>
      <c r="BH39" s="234">
        <f>'施設資源化量内訳'!R39</f>
        <v>3506</v>
      </c>
      <c r="BI39" s="234">
        <f>'施設資源化量内訳'!S39</f>
        <v>0</v>
      </c>
      <c r="BJ39" s="234">
        <f>'施設資源化量内訳'!T39</f>
        <v>0</v>
      </c>
      <c r="BK39" s="234">
        <f>'施設資源化量内訳'!U39</f>
        <v>0</v>
      </c>
      <c r="BL39" s="234">
        <f>'施設資源化量内訳'!V39</f>
        <v>0</v>
      </c>
      <c r="BM39" s="234">
        <f>'施設資源化量内訳'!W39</f>
        <v>0</v>
      </c>
      <c r="BN39" s="234">
        <f>'施設資源化量内訳'!X39</f>
        <v>0</v>
      </c>
      <c r="BO39" s="234">
        <f>SUM(BP39:CI39)</f>
        <v>293</v>
      </c>
      <c r="BP39" s="234">
        <v>242</v>
      </c>
      <c r="BQ39" s="234">
        <v>45</v>
      </c>
      <c r="BR39" s="234">
        <v>0</v>
      </c>
      <c r="BS39" s="234">
        <v>6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 t="s">
        <v>381</v>
      </c>
      <c r="CA39" s="234" t="s">
        <v>381</v>
      </c>
      <c r="CB39" s="234" t="s">
        <v>381</v>
      </c>
      <c r="CC39" s="234" t="s">
        <v>381</v>
      </c>
      <c r="CD39" s="234" t="s">
        <v>381</v>
      </c>
      <c r="CE39" s="234" t="s">
        <v>381</v>
      </c>
      <c r="CF39" s="234" t="s">
        <v>381</v>
      </c>
      <c r="CG39" s="234" t="s">
        <v>381</v>
      </c>
      <c r="CH39" s="234">
        <v>0</v>
      </c>
      <c r="CI39" s="234">
        <v>0</v>
      </c>
      <c r="CJ39" s="289" t="s">
        <v>382</v>
      </c>
    </row>
    <row r="40" spans="1:88" s="201" customFormat="1" ht="12" customHeight="1">
      <c r="A40" s="202" t="s">
        <v>377</v>
      </c>
      <c r="B40" s="203" t="s">
        <v>446</v>
      </c>
      <c r="C40" s="202" t="s">
        <v>447</v>
      </c>
      <c r="D40" s="234">
        <f>SUM(Y40,AT40,BO40)</f>
        <v>1805</v>
      </c>
      <c r="E40" s="234">
        <f>SUM(Z40,AU40,BP40)</f>
        <v>746</v>
      </c>
      <c r="F40" s="234">
        <f>SUM(AA40,AV40,BQ40)</f>
        <v>0</v>
      </c>
      <c r="G40" s="234">
        <f>SUM(AB40,AW40,BR40)</f>
        <v>0</v>
      </c>
      <c r="H40" s="234">
        <f>SUM(AC40,AX40,BS40)</f>
        <v>286</v>
      </c>
      <c r="I40" s="234">
        <f>SUM(AD40,AY40,BT40)</f>
        <v>331</v>
      </c>
      <c r="J40" s="234">
        <f>SUM(AE40,AZ40,BU40)</f>
        <v>53</v>
      </c>
      <c r="K40" s="234">
        <f>SUM(AF40,BA40,BV40)</f>
        <v>7</v>
      </c>
      <c r="L40" s="234">
        <f>SUM(AG40,BB40,BW40)</f>
        <v>323</v>
      </c>
      <c r="M40" s="234">
        <f>SUM(AH40,BC40,BX40)</f>
        <v>0</v>
      </c>
      <c r="N40" s="234">
        <f>SUM(AI40,BD40,BY40)</f>
        <v>0</v>
      </c>
      <c r="O40" s="234">
        <f>SUM(AJ40,BE40,BZ40)</f>
        <v>0</v>
      </c>
      <c r="P40" s="234">
        <f>SUM(AK40,BF40,CA40)</f>
        <v>0</v>
      </c>
      <c r="Q40" s="234">
        <f>SUM(AL40,BG40,CB40)</f>
        <v>5</v>
      </c>
      <c r="R40" s="234">
        <f>SUM(AM40,BH40,CC40)</f>
        <v>0</v>
      </c>
      <c r="S40" s="234">
        <f>SUM(AN40,BI40,CD40)</f>
        <v>0</v>
      </c>
      <c r="T40" s="234">
        <f>SUM(AO40,BJ40,CE40)</f>
        <v>0</v>
      </c>
      <c r="U40" s="234">
        <f>SUM(AP40,BK40,CF40)</f>
        <v>0</v>
      </c>
      <c r="V40" s="234">
        <f>SUM(AQ40,BL40,CG40)</f>
        <v>0</v>
      </c>
      <c r="W40" s="234">
        <f>SUM(AR40,BM40,CH40)</f>
        <v>0</v>
      </c>
      <c r="X40" s="234">
        <f>SUM(AS40,BN40,CI40)</f>
        <v>54</v>
      </c>
      <c r="Y40" s="234">
        <f>SUM(Z40:AS40)</f>
        <v>0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381</v>
      </c>
      <c r="AK40" s="234" t="s">
        <v>381</v>
      </c>
      <c r="AL40" s="234" t="s">
        <v>381</v>
      </c>
      <c r="AM40" s="234" t="s">
        <v>381</v>
      </c>
      <c r="AN40" s="234" t="s">
        <v>381</v>
      </c>
      <c r="AO40" s="234" t="s">
        <v>381</v>
      </c>
      <c r="AP40" s="234" t="s">
        <v>381</v>
      </c>
      <c r="AQ40" s="234" t="s">
        <v>381</v>
      </c>
      <c r="AR40" s="234">
        <v>0</v>
      </c>
      <c r="AS40" s="234">
        <v>0</v>
      </c>
      <c r="AT40" s="234">
        <f>'施設資源化量内訳'!D40</f>
        <v>1114</v>
      </c>
      <c r="AU40" s="234">
        <f>'施設資源化量内訳'!E40</f>
        <v>55</v>
      </c>
      <c r="AV40" s="234">
        <f>'施設資源化量内訳'!F40</f>
        <v>0</v>
      </c>
      <c r="AW40" s="234">
        <f>'施設資源化量内訳'!G40</f>
        <v>0</v>
      </c>
      <c r="AX40" s="234">
        <f>'施設資源化量内訳'!H40</f>
        <v>286</v>
      </c>
      <c r="AY40" s="234">
        <f>'施設資源化量内訳'!I40</f>
        <v>331</v>
      </c>
      <c r="AZ40" s="234">
        <f>'施設資源化量内訳'!J40</f>
        <v>53</v>
      </c>
      <c r="BA40" s="234">
        <f>'施設資源化量内訳'!K40</f>
        <v>7</v>
      </c>
      <c r="BB40" s="234">
        <f>'施設資源化量内訳'!L40</f>
        <v>323</v>
      </c>
      <c r="BC40" s="234">
        <f>'施設資源化量内訳'!M40</f>
        <v>0</v>
      </c>
      <c r="BD40" s="234">
        <f>'施設資源化量内訳'!N40</f>
        <v>0</v>
      </c>
      <c r="BE40" s="234">
        <f>'施設資源化量内訳'!O40</f>
        <v>0</v>
      </c>
      <c r="BF40" s="234">
        <f>'施設資源化量内訳'!P40</f>
        <v>0</v>
      </c>
      <c r="BG40" s="234">
        <f>'施設資源化量内訳'!Q40</f>
        <v>5</v>
      </c>
      <c r="BH40" s="234">
        <f>'施設資源化量内訳'!R40</f>
        <v>0</v>
      </c>
      <c r="BI40" s="234">
        <f>'施設資源化量内訳'!S40</f>
        <v>0</v>
      </c>
      <c r="BJ40" s="234">
        <f>'施設資源化量内訳'!T40</f>
        <v>0</v>
      </c>
      <c r="BK40" s="234">
        <f>'施設資源化量内訳'!U40</f>
        <v>0</v>
      </c>
      <c r="BL40" s="234">
        <f>'施設資源化量内訳'!V40</f>
        <v>0</v>
      </c>
      <c r="BM40" s="234">
        <f>'施設資源化量内訳'!W40</f>
        <v>0</v>
      </c>
      <c r="BN40" s="234">
        <f>'施設資源化量内訳'!X40</f>
        <v>54</v>
      </c>
      <c r="BO40" s="234">
        <f>SUM(BP40:CI40)</f>
        <v>691</v>
      </c>
      <c r="BP40" s="234">
        <v>691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 t="s">
        <v>381</v>
      </c>
      <c r="CA40" s="234" t="s">
        <v>381</v>
      </c>
      <c r="CB40" s="234" t="s">
        <v>381</v>
      </c>
      <c r="CC40" s="234" t="s">
        <v>381</v>
      </c>
      <c r="CD40" s="234" t="s">
        <v>381</v>
      </c>
      <c r="CE40" s="234" t="s">
        <v>381</v>
      </c>
      <c r="CF40" s="234" t="s">
        <v>381</v>
      </c>
      <c r="CG40" s="234" t="s">
        <v>381</v>
      </c>
      <c r="CH40" s="234">
        <v>0</v>
      </c>
      <c r="CI40" s="234">
        <v>0</v>
      </c>
      <c r="CJ40" s="289" t="s">
        <v>382</v>
      </c>
    </row>
    <row r="41" spans="1:88" s="201" customFormat="1" ht="12" customHeight="1">
      <c r="A41" s="202" t="s">
        <v>377</v>
      </c>
      <c r="B41" s="203" t="s">
        <v>448</v>
      </c>
      <c r="C41" s="202" t="s">
        <v>449</v>
      </c>
      <c r="D41" s="234">
        <f>SUM(Y41,AT41,BO41)</f>
        <v>880</v>
      </c>
      <c r="E41" s="234">
        <f>SUM(Z41,AU41,BP41)</f>
        <v>502</v>
      </c>
      <c r="F41" s="234">
        <f>SUM(AA41,AV41,BQ41)</f>
        <v>2</v>
      </c>
      <c r="G41" s="234">
        <f>SUM(AB41,AW41,BR41)</f>
        <v>0</v>
      </c>
      <c r="H41" s="234">
        <f>SUM(AC41,AX41,BS41)</f>
        <v>174</v>
      </c>
      <c r="I41" s="234">
        <f>SUM(AD41,AY41,BT41)</f>
        <v>61</v>
      </c>
      <c r="J41" s="234">
        <f>SUM(AE41,AZ41,BU41)</f>
        <v>17</v>
      </c>
      <c r="K41" s="234">
        <f>SUM(AF41,BA41,BV41)</f>
        <v>4</v>
      </c>
      <c r="L41" s="234">
        <f>SUM(AG41,BB41,BW41)</f>
        <v>0</v>
      </c>
      <c r="M41" s="234">
        <f>SUM(AH41,BC41,BX41)</f>
        <v>0</v>
      </c>
      <c r="N41" s="234">
        <f>SUM(AI41,BD41,BY41)</f>
        <v>0</v>
      </c>
      <c r="O41" s="234">
        <f>SUM(AJ41,BE41,BZ41)</f>
        <v>0</v>
      </c>
      <c r="P41" s="234">
        <f>SUM(AK41,BF41,CA41)</f>
        <v>0</v>
      </c>
      <c r="Q41" s="234">
        <f>SUM(AL41,BG41,CB41)</f>
        <v>100</v>
      </c>
      <c r="R41" s="234">
        <f>SUM(AM41,BH41,CC41)</f>
        <v>0</v>
      </c>
      <c r="S41" s="234">
        <f>SUM(AN41,BI41,CD41)</f>
        <v>0</v>
      </c>
      <c r="T41" s="234">
        <f>SUM(AO41,BJ41,CE41)</f>
        <v>0</v>
      </c>
      <c r="U41" s="234">
        <f>SUM(AP41,BK41,CF41)</f>
        <v>0</v>
      </c>
      <c r="V41" s="234">
        <f>SUM(AQ41,BL41,CG41)</f>
        <v>0</v>
      </c>
      <c r="W41" s="234">
        <f>SUM(AR41,BM41,CH41)</f>
        <v>2</v>
      </c>
      <c r="X41" s="234">
        <f>SUM(AS41,BN41,CI41)</f>
        <v>18</v>
      </c>
      <c r="Y41" s="234">
        <f>SUM(Z41:AS41)</f>
        <v>404</v>
      </c>
      <c r="Z41" s="234">
        <v>311</v>
      </c>
      <c r="AA41" s="234">
        <v>2</v>
      </c>
      <c r="AB41" s="234">
        <v>0</v>
      </c>
      <c r="AC41" s="234">
        <v>20</v>
      </c>
      <c r="AD41" s="234">
        <v>50</v>
      </c>
      <c r="AE41" s="234">
        <v>17</v>
      </c>
      <c r="AF41" s="234">
        <v>4</v>
      </c>
      <c r="AG41" s="234">
        <v>0</v>
      </c>
      <c r="AH41" s="234">
        <v>0</v>
      </c>
      <c r="AI41" s="234">
        <v>0</v>
      </c>
      <c r="AJ41" s="234" t="s">
        <v>381</v>
      </c>
      <c r="AK41" s="234" t="s">
        <v>381</v>
      </c>
      <c r="AL41" s="234" t="s">
        <v>381</v>
      </c>
      <c r="AM41" s="234" t="s">
        <v>381</v>
      </c>
      <c r="AN41" s="234" t="s">
        <v>381</v>
      </c>
      <c r="AO41" s="234" t="s">
        <v>381</v>
      </c>
      <c r="AP41" s="234" t="s">
        <v>381</v>
      </c>
      <c r="AQ41" s="234" t="s">
        <v>381</v>
      </c>
      <c r="AR41" s="234">
        <v>0</v>
      </c>
      <c r="AS41" s="234">
        <v>0</v>
      </c>
      <c r="AT41" s="234">
        <f>'施設資源化量内訳'!D41</f>
        <v>258</v>
      </c>
      <c r="AU41" s="234">
        <f>'施設資源化量内訳'!E41</f>
        <v>0</v>
      </c>
      <c r="AV41" s="234">
        <f>'施設資源化量内訳'!F41</f>
        <v>0</v>
      </c>
      <c r="AW41" s="234">
        <f>'施設資源化量内訳'!G41</f>
        <v>0</v>
      </c>
      <c r="AX41" s="234">
        <f>'施設資源化量内訳'!H41</f>
        <v>139</v>
      </c>
      <c r="AY41" s="234">
        <f>'施設資源化量内訳'!I41</f>
        <v>0</v>
      </c>
      <c r="AZ41" s="234">
        <f>'施設資源化量内訳'!J41</f>
        <v>0</v>
      </c>
      <c r="BA41" s="234">
        <f>'施設資源化量内訳'!K41</f>
        <v>0</v>
      </c>
      <c r="BB41" s="234">
        <f>'施設資源化量内訳'!L41</f>
        <v>0</v>
      </c>
      <c r="BC41" s="234">
        <f>'施設資源化量内訳'!M41</f>
        <v>0</v>
      </c>
      <c r="BD41" s="234">
        <f>'施設資源化量内訳'!N41</f>
        <v>0</v>
      </c>
      <c r="BE41" s="234">
        <f>'施設資源化量内訳'!O41</f>
        <v>0</v>
      </c>
      <c r="BF41" s="234">
        <f>'施設資源化量内訳'!P41</f>
        <v>0</v>
      </c>
      <c r="BG41" s="234">
        <f>'施設資源化量内訳'!Q41</f>
        <v>100</v>
      </c>
      <c r="BH41" s="234">
        <f>'施設資源化量内訳'!R41</f>
        <v>0</v>
      </c>
      <c r="BI41" s="234">
        <f>'施設資源化量内訳'!S41</f>
        <v>0</v>
      </c>
      <c r="BJ41" s="234">
        <f>'施設資源化量内訳'!T41</f>
        <v>0</v>
      </c>
      <c r="BK41" s="234">
        <f>'施設資源化量内訳'!U41</f>
        <v>0</v>
      </c>
      <c r="BL41" s="234">
        <f>'施設資源化量内訳'!V41</f>
        <v>0</v>
      </c>
      <c r="BM41" s="234">
        <f>'施設資源化量内訳'!W41</f>
        <v>2</v>
      </c>
      <c r="BN41" s="234">
        <f>'施設資源化量内訳'!X41</f>
        <v>17</v>
      </c>
      <c r="BO41" s="234">
        <f>SUM(BP41:CI41)</f>
        <v>218</v>
      </c>
      <c r="BP41" s="234">
        <v>191</v>
      </c>
      <c r="BQ41" s="234">
        <v>0</v>
      </c>
      <c r="BR41" s="234">
        <v>0</v>
      </c>
      <c r="BS41" s="234">
        <v>15</v>
      </c>
      <c r="BT41" s="234">
        <v>11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 t="s">
        <v>381</v>
      </c>
      <c r="CA41" s="234" t="s">
        <v>381</v>
      </c>
      <c r="CB41" s="234" t="s">
        <v>381</v>
      </c>
      <c r="CC41" s="234" t="s">
        <v>381</v>
      </c>
      <c r="CD41" s="234" t="s">
        <v>381</v>
      </c>
      <c r="CE41" s="234" t="s">
        <v>381</v>
      </c>
      <c r="CF41" s="234" t="s">
        <v>381</v>
      </c>
      <c r="CG41" s="234" t="s">
        <v>381</v>
      </c>
      <c r="CH41" s="234">
        <v>0</v>
      </c>
      <c r="CI41" s="234">
        <v>1</v>
      </c>
      <c r="CJ41" s="289" t="s">
        <v>399</v>
      </c>
    </row>
    <row r="42" spans="1:88" s="201" customFormat="1" ht="12" customHeight="1">
      <c r="A42" s="202" t="s">
        <v>377</v>
      </c>
      <c r="B42" s="203" t="s">
        <v>450</v>
      </c>
      <c r="C42" s="202" t="s">
        <v>451</v>
      </c>
      <c r="D42" s="234">
        <f>SUM(Y42,AT42,BO42)</f>
        <v>1180</v>
      </c>
      <c r="E42" s="234">
        <f>SUM(Z42,AU42,BP42)</f>
        <v>679</v>
      </c>
      <c r="F42" s="234">
        <f>SUM(AA42,AV42,BQ42)</f>
        <v>0</v>
      </c>
      <c r="G42" s="234">
        <f>SUM(AB42,AW42,BR42)</f>
        <v>0</v>
      </c>
      <c r="H42" s="234">
        <f>SUM(AC42,AX42,BS42)</f>
        <v>146</v>
      </c>
      <c r="I42" s="234">
        <f>SUM(AD42,AY42,BT42)</f>
        <v>119</v>
      </c>
      <c r="J42" s="234">
        <f>SUM(AE42,AZ42,BU42)</f>
        <v>29</v>
      </c>
      <c r="K42" s="234">
        <f>SUM(AF42,BA42,BV42)</f>
        <v>0</v>
      </c>
      <c r="L42" s="234">
        <f>SUM(AG42,BB42,BW42)</f>
        <v>198</v>
      </c>
      <c r="M42" s="234">
        <f>SUM(AH42,BC42,BX42)</f>
        <v>0</v>
      </c>
      <c r="N42" s="234">
        <f>SUM(AI42,BD42,BY42)</f>
        <v>0</v>
      </c>
      <c r="O42" s="234">
        <f>SUM(AJ42,BE42,BZ42)</f>
        <v>0</v>
      </c>
      <c r="P42" s="234">
        <f>SUM(AK42,BF42,CA42)</f>
        <v>0</v>
      </c>
      <c r="Q42" s="234">
        <f>SUM(AL42,BG42,CB42)</f>
        <v>0</v>
      </c>
      <c r="R42" s="234">
        <f>SUM(AM42,BH42,CC42)</f>
        <v>0</v>
      </c>
      <c r="S42" s="234">
        <f>SUM(AN42,BI42,CD42)</f>
        <v>0</v>
      </c>
      <c r="T42" s="234">
        <f>SUM(AO42,BJ42,CE42)</f>
        <v>0</v>
      </c>
      <c r="U42" s="234">
        <f>SUM(AP42,BK42,CF42)</f>
        <v>0</v>
      </c>
      <c r="V42" s="234">
        <f>SUM(AQ42,BL42,CG42)</f>
        <v>0</v>
      </c>
      <c r="W42" s="234">
        <f>SUM(AR42,BM42,CH42)</f>
        <v>0</v>
      </c>
      <c r="X42" s="234">
        <f>SUM(AS42,BN42,CI42)</f>
        <v>9</v>
      </c>
      <c r="Y42" s="234">
        <f>SUM(Z42:AS42)</f>
        <v>119</v>
      </c>
      <c r="Z42" s="234">
        <v>0</v>
      </c>
      <c r="AA42" s="234">
        <v>0</v>
      </c>
      <c r="AB42" s="234">
        <v>0</v>
      </c>
      <c r="AC42" s="234">
        <v>0</v>
      </c>
      <c r="AD42" s="234">
        <v>119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381</v>
      </c>
      <c r="AK42" s="234" t="s">
        <v>381</v>
      </c>
      <c r="AL42" s="234" t="s">
        <v>381</v>
      </c>
      <c r="AM42" s="234" t="s">
        <v>381</v>
      </c>
      <c r="AN42" s="234" t="s">
        <v>381</v>
      </c>
      <c r="AO42" s="234" t="s">
        <v>381</v>
      </c>
      <c r="AP42" s="234" t="s">
        <v>381</v>
      </c>
      <c r="AQ42" s="234" t="s">
        <v>381</v>
      </c>
      <c r="AR42" s="234">
        <v>0</v>
      </c>
      <c r="AS42" s="234">
        <v>0</v>
      </c>
      <c r="AT42" s="234">
        <f>'施設資源化量内訳'!D42</f>
        <v>382</v>
      </c>
      <c r="AU42" s="234">
        <f>'施設資源化量内訳'!E42</f>
        <v>0</v>
      </c>
      <c r="AV42" s="234">
        <f>'施設資源化量内訳'!F42</f>
        <v>0</v>
      </c>
      <c r="AW42" s="234">
        <f>'施設資源化量内訳'!G42</f>
        <v>0</v>
      </c>
      <c r="AX42" s="234">
        <f>'施設資源化量内訳'!H42</f>
        <v>146</v>
      </c>
      <c r="AY42" s="234">
        <f>'施設資源化量内訳'!I42</f>
        <v>0</v>
      </c>
      <c r="AZ42" s="234">
        <f>'施設資源化量内訳'!J42</f>
        <v>29</v>
      </c>
      <c r="BA42" s="234">
        <f>'施設資源化量内訳'!K42</f>
        <v>0</v>
      </c>
      <c r="BB42" s="234">
        <f>'施設資源化量内訳'!L42</f>
        <v>198</v>
      </c>
      <c r="BC42" s="234">
        <f>'施設資源化量内訳'!M42</f>
        <v>0</v>
      </c>
      <c r="BD42" s="234">
        <f>'施設資源化量内訳'!N42</f>
        <v>0</v>
      </c>
      <c r="BE42" s="234">
        <f>'施設資源化量内訳'!O42</f>
        <v>0</v>
      </c>
      <c r="BF42" s="234">
        <f>'施設資源化量内訳'!P42</f>
        <v>0</v>
      </c>
      <c r="BG42" s="234">
        <f>'施設資源化量内訳'!Q42</f>
        <v>0</v>
      </c>
      <c r="BH42" s="234">
        <f>'施設資源化量内訳'!R42</f>
        <v>0</v>
      </c>
      <c r="BI42" s="234">
        <f>'施設資源化量内訳'!S42</f>
        <v>0</v>
      </c>
      <c r="BJ42" s="234">
        <f>'施設資源化量内訳'!T42</f>
        <v>0</v>
      </c>
      <c r="BK42" s="234">
        <f>'施設資源化量内訳'!U42</f>
        <v>0</v>
      </c>
      <c r="BL42" s="234">
        <f>'施設資源化量内訳'!V42</f>
        <v>0</v>
      </c>
      <c r="BM42" s="234">
        <f>'施設資源化量内訳'!W42</f>
        <v>0</v>
      </c>
      <c r="BN42" s="234">
        <f>'施設資源化量内訳'!X42</f>
        <v>9</v>
      </c>
      <c r="BO42" s="234">
        <f>SUM(BP42:CI42)</f>
        <v>679</v>
      </c>
      <c r="BP42" s="234">
        <v>679</v>
      </c>
      <c r="BQ42" s="234">
        <v>0</v>
      </c>
      <c r="BR42" s="234">
        <v>0</v>
      </c>
      <c r="BS42" s="234">
        <v>0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 t="s">
        <v>381</v>
      </c>
      <c r="CA42" s="234" t="s">
        <v>381</v>
      </c>
      <c r="CB42" s="234" t="s">
        <v>381</v>
      </c>
      <c r="CC42" s="234" t="s">
        <v>381</v>
      </c>
      <c r="CD42" s="234" t="s">
        <v>381</v>
      </c>
      <c r="CE42" s="234" t="s">
        <v>381</v>
      </c>
      <c r="CF42" s="234" t="s">
        <v>381</v>
      </c>
      <c r="CG42" s="234" t="s">
        <v>381</v>
      </c>
      <c r="CH42" s="234">
        <v>0</v>
      </c>
      <c r="CI42" s="234">
        <v>0</v>
      </c>
      <c r="CJ42" s="289" t="s">
        <v>382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452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453</v>
      </c>
      <c r="B2" s="314" t="s">
        <v>454</v>
      </c>
      <c r="C2" s="314" t="s">
        <v>455</v>
      </c>
      <c r="D2" s="390" t="s">
        <v>456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158</v>
      </c>
      <c r="E3" s="328" t="s">
        <v>457</v>
      </c>
      <c r="F3" s="328" t="s">
        <v>458</v>
      </c>
      <c r="G3" s="328" t="s">
        <v>459</v>
      </c>
      <c r="H3" s="328" t="s">
        <v>460</v>
      </c>
      <c r="I3" s="328" t="s">
        <v>461</v>
      </c>
      <c r="J3" s="328" t="s">
        <v>462</v>
      </c>
      <c r="K3" s="328" t="s">
        <v>463</v>
      </c>
      <c r="L3" s="328" t="s">
        <v>464</v>
      </c>
      <c r="M3" s="328" t="s">
        <v>465</v>
      </c>
      <c r="N3" s="328" t="s">
        <v>466</v>
      </c>
      <c r="O3" s="328" t="s">
        <v>467</v>
      </c>
      <c r="P3" s="328" t="s">
        <v>468</v>
      </c>
      <c r="Q3" s="328" t="s">
        <v>469</v>
      </c>
      <c r="R3" s="298" t="s">
        <v>470</v>
      </c>
      <c r="S3" s="298" t="s">
        <v>471</v>
      </c>
      <c r="T3" s="328" t="s">
        <v>472</v>
      </c>
      <c r="U3" s="328" t="s">
        <v>473</v>
      </c>
      <c r="V3" s="328" t="s">
        <v>474</v>
      </c>
      <c r="W3" s="328" t="s">
        <v>475</v>
      </c>
      <c r="X3" s="328" t="s">
        <v>320</v>
      </c>
      <c r="Y3" s="392" t="s">
        <v>476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477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478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479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480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481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482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457</v>
      </c>
      <c r="AA4" s="328" t="s">
        <v>458</v>
      </c>
      <c r="AB4" s="328" t="s">
        <v>459</v>
      </c>
      <c r="AC4" s="328" t="s">
        <v>460</v>
      </c>
      <c r="AD4" s="328" t="s">
        <v>461</v>
      </c>
      <c r="AE4" s="328" t="s">
        <v>462</v>
      </c>
      <c r="AF4" s="328" t="s">
        <v>463</v>
      </c>
      <c r="AG4" s="328" t="s">
        <v>464</v>
      </c>
      <c r="AH4" s="328" t="s">
        <v>483</v>
      </c>
      <c r="AI4" s="328" t="s">
        <v>466</v>
      </c>
      <c r="AJ4" s="328" t="s">
        <v>467</v>
      </c>
      <c r="AK4" s="328" t="s">
        <v>468</v>
      </c>
      <c r="AL4" s="328" t="s">
        <v>469</v>
      </c>
      <c r="AM4" s="328" t="s">
        <v>470</v>
      </c>
      <c r="AN4" s="328" t="s">
        <v>471</v>
      </c>
      <c r="AO4" s="328" t="s">
        <v>472</v>
      </c>
      <c r="AP4" s="328" t="s">
        <v>473</v>
      </c>
      <c r="AQ4" s="328" t="s">
        <v>474</v>
      </c>
      <c r="AR4" s="328" t="s">
        <v>475</v>
      </c>
      <c r="AS4" s="328" t="s">
        <v>320</v>
      </c>
      <c r="AT4" s="331" t="s">
        <v>158</v>
      </c>
      <c r="AU4" s="328" t="s">
        <v>457</v>
      </c>
      <c r="AV4" s="328" t="s">
        <v>458</v>
      </c>
      <c r="AW4" s="328" t="s">
        <v>459</v>
      </c>
      <c r="AX4" s="328" t="s">
        <v>460</v>
      </c>
      <c r="AY4" s="328" t="s">
        <v>461</v>
      </c>
      <c r="AZ4" s="328" t="s">
        <v>462</v>
      </c>
      <c r="BA4" s="328" t="s">
        <v>463</v>
      </c>
      <c r="BB4" s="328" t="s">
        <v>464</v>
      </c>
      <c r="BC4" s="328" t="s">
        <v>483</v>
      </c>
      <c r="BD4" s="328" t="s">
        <v>466</v>
      </c>
      <c r="BE4" s="328" t="s">
        <v>467</v>
      </c>
      <c r="BF4" s="328" t="s">
        <v>468</v>
      </c>
      <c r="BG4" s="328" t="s">
        <v>469</v>
      </c>
      <c r="BH4" s="328" t="s">
        <v>470</v>
      </c>
      <c r="BI4" s="328" t="s">
        <v>471</v>
      </c>
      <c r="BJ4" s="328" t="s">
        <v>472</v>
      </c>
      <c r="BK4" s="328" t="s">
        <v>473</v>
      </c>
      <c r="BL4" s="328" t="s">
        <v>474</v>
      </c>
      <c r="BM4" s="328" t="s">
        <v>475</v>
      </c>
      <c r="BN4" s="328" t="s">
        <v>320</v>
      </c>
      <c r="BO4" s="331" t="s">
        <v>158</v>
      </c>
      <c r="BP4" s="328" t="s">
        <v>457</v>
      </c>
      <c r="BQ4" s="328" t="s">
        <v>458</v>
      </c>
      <c r="BR4" s="328" t="s">
        <v>459</v>
      </c>
      <c r="BS4" s="328" t="s">
        <v>460</v>
      </c>
      <c r="BT4" s="328" t="s">
        <v>461</v>
      </c>
      <c r="BU4" s="328" t="s">
        <v>462</v>
      </c>
      <c r="BV4" s="328" t="s">
        <v>463</v>
      </c>
      <c r="BW4" s="328" t="s">
        <v>464</v>
      </c>
      <c r="BX4" s="328" t="s">
        <v>483</v>
      </c>
      <c r="BY4" s="328" t="s">
        <v>466</v>
      </c>
      <c r="BZ4" s="328" t="s">
        <v>467</v>
      </c>
      <c r="CA4" s="328" t="s">
        <v>468</v>
      </c>
      <c r="CB4" s="328" t="s">
        <v>469</v>
      </c>
      <c r="CC4" s="328" t="s">
        <v>470</v>
      </c>
      <c r="CD4" s="328" t="s">
        <v>471</v>
      </c>
      <c r="CE4" s="328" t="s">
        <v>472</v>
      </c>
      <c r="CF4" s="328" t="s">
        <v>473</v>
      </c>
      <c r="CG4" s="328" t="s">
        <v>474</v>
      </c>
      <c r="CH4" s="328" t="s">
        <v>475</v>
      </c>
      <c r="CI4" s="328" t="s">
        <v>320</v>
      </c>
      <c r="CJ4" s="331" t="s">
        <v>158</v>
      </c>
      <c r="CK4" s="328" t="s">
        <v>457</v>
      </c>
      <c r="CL4" s="328" t="s">
        <v>458</v>
      </c>
      <c r="CM4" s="328" t="s">
        <v>459</v>
      </c>
      <c r="CN4" s="328" t="s">
        <v>460</v>
      </c>
      <c r="CO4" s="328" t="s">
        <v>461</v>
      </c>
      <c r="CP4" s="328" t="s">
        <v>462</v>
      </c>
      <c r="CQ4" s="328" t="s">
        <v>463</v>
      </c>
      <c r="CR4" s="328" t="s">
        <v>464</v>
      </c>
      <c r="CS4" s="328" t="s">
        <v>483</v>
      </c>
      <c r="CT4" s="328" t="s">
        <v>466</v>
      </c>
      <c r="CU4" s="328" t="s">
        <v>467</v>
      </c>
      <c r="CV4" s="328" t="s">
        <v>468</v>
      </c>
      <c r="CW4" s="328" t="s">
        <v>469</v>
      </c>
      <c r="CX4" s="328" t="s">
        <v>470</v>
      </c>
      <c r="CY4" s="328" t="s">
        <v>471</v>
      </c>
      <c r="CZ4" s="328" t="s">
        <v>472</v>
      </c>
      <c r="DA4" s="328" t="s">
        <v>473</v>
      </c>
      <c r="DB4" s="328" t="s">
        <v>474</v>
      </c>
      <c r="DC4" s="328" t="s">
        <v>475</v>
      </c>
      <c r="DD4" s="328" t="s">
        <v>320</v>
      </c>
      <c r="DE4" s="331" t="s">
        <v>158</v>
      </c>
      <c r="DF4" s="328" t="s">
        <v>457</v>
      </c>
      <c r="DG4" s="328" t="s">
        <v>458</v>
      </c>
      <c r="DH4" s="328" t="s">
        <v>459</v>
      </c>
      <c r="DI4" s="328" t="s">
        <v>460</v>
      </c>
      <c r="DJ4" s="328" t="s">
        <v>461</v>
      </c>
      <c r="DK4" s="328" t="s">
        <v>462</v>
      </c>
      <c r="DL4" s="328" t="s">
        <v>463</v>
      </c>
      <c r="DM4" s="328" t="s">
        <v>464</v>
      </c>
      <c r="DN4" s="328" t="s">
        <v>483</v>
      </c>
      <c r="DO4" s="328" t="s">
        <v>466</v>
      </c>
      <c r="DP4" s="328" t="s">
        <v>467</v>
      </c>
      <c r="DQ4" s="328" t="s">
        <v>468</v>
      </c>
      <c r="DR4" s="328" t="s">
        <v>469</v>
      </c>
      <c r="DS4" s="328" t="s">
        <v>470</v>
      </c>
      <c r="DT4" s="328" t="s">
        <v>471</v>
      </c>
      <c r="DU4" s="328" t="s">
        <v>472</v>
      </c>
      <c r="DV4" s="328" t="s">
        <v>473</v>
      </c>
      <c r="DW4" s="328" t="s">
        <v>474</v>
      </c>
      <c r="DX4" s="328" t="s">
        <v>475</v>
      </c>
      <c r="DY4" s="328" t="s">
        <v>320</v>
      </c>
      <c r="DZ4" s="331" t="s">
        <v>158</v>
      </c>
      <c r="EA4" s="328" t="s">
        <v>457</v>
      </c>
      <c r="EB4" s="328" t="s">
        <v>458</v>
      </c>
      <c r="EC4" s="328" t="s">
        <v>459</v>
      </c>
      <c r="ED4" s="328" t="s">
        <v>460</v>
      </c>
      <c r="EE4" s="328" t="s">
        <v>461</v>
      </c>
      <c r="EF4" s="328" t="s">
        <v>462</v>
      </c>
      <c r="EG4" s="328" t="s">
        <v>463</v>
      </c>
      <c r="EH4" s="328" t="s">
        <v>464</v>
      </c>
      <c r="EI4" s="328" t="s">
        <v>483</v>
      </c>
      <c r="EJ4" s="328" t="s">
        <v>466</v>
      </c>
      <c r="EK4" s="328" t="s">
        <v>467</v>
      </c>
      <c r="EL4" s="328" t="s">
        <v>468</v>
      </c>
      <c r="EM4" s="328" t="s">
        <v>469</v>
      </c>
      <c r="EN4" s="328" t="s">
        <v>470</v>
      </c>
      <c r="EO4" s="328" t="s">
        <v>471</v>
      </c>
      <c r="EP4" s="328" t="s">
        <v>472</v>
      </c>
      <c r="EQ4" s="328" t="s">
        <v>473</v>
      </c>
      <c r="ER4" s="328" t="s">
        <v>474</v>
      </c>
      <c r="ES4" s="328" t="s">
        <v>475</v>
      </c>
      <c r="ET4" s="328" t="s">
        <v>320</v>
      </c>
      <c r="EU4" s="331" t="s">
        <v>158</v>
      </c>
      <c r="EV4" s="328" t="s">
        <v>457</v>
      </c>
      <c r="EW4" s="328" t="s">
        <v>458</v>
      </c>
      <c r="EX4" s="328" t="s">
        <v>459</v>
      </c>
      <c r="EY4" s="328" t="s">
        <v>460</v>
      </c>
      <c r="EZ4" s="328" t="s">
        <v>461</v>
      </c>
      <c r="FA4" s="328" t="s">
        <v>462</v>
      </c>
      <c r="FB4" s="328" t="s">
        <v>463</v>
      </c>
      <c r="FC4" s="328" t="s">
        <v>464</v>
      </c>
      <c r="FD4" s="328" t="s">
        <v>483</v>
      </c>
      <c r="FE4" s="328" t="s">
        <v>466</v>
      </c>
      <c r="FF4" s="328" t="s">
        <v>467</v>
      </c>
      <c r="FG4" s="328" t="s">
        <v>468</v>
      </c>
      <c r="FH4" s="328" t="s">
        <v>469</v>
      </c>
      <c r="FI4" s="328" t="s">
        <v>470</v>
      </c>
      <c r="FJ4" s="328" t="s">
        <v>471</v>
      </c>
      <c r="FK4" s="328" t="s">
        <v>472</v>
      </c>
      <c r="FL4" s="328" t="s">
        <v>473</v>
      </c>
      <c r="FM4" s="328" t="s">
        <v>474</v>
      </c>
      <c r="FN4" s="328" t="s">
        <v>475</v>
      </c>
      <c r="FO4" s="328" t="s">
        <v>320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299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299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299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299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299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299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299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299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SUM(D8:D42)</f>
        <v>133272</v>
      </c>
      <c r="E7" s="231">
        <f>SUM(E8:E42)</f>
        <v>4592</v>
      </c>
      <c r="F7" s="231">
        <f>SUM(F8:F42)</f>
        <v>20</v>
      </c>
      <c r="G7" s="231">
        <f>SUM(G8:G42)</f>
        <v>75</v>
      </c>
      <c r="H7" s="231">
        <f>SUM(H8:H42)</f>
        <v>26503</v>
      </c>
      <c r="I7" s="231">
        <f>SUM(I8:I42)</f>
        <v>13201</v>
      </c>
      <c r="J7" s="231">
        <f>SUM(J8:J42)</f>
        <v>5896</v>
      </c>
      <c r="K7" s="231">
        <f>SUM(K8:K42)</f>
        <v>2306</v>
      </c>
      <c r="L7" s="231">
        <f>SUM(L8:L42)</f>
        <v>21747</v>
      </c>
      <c r="M7" s="231">
        <f>SUM(M8:M42)</f>
        <v>518</v>
      </c>
      <c r="N7" s="231">
        <f>SUM(N8:N42)</f>
        <v>5</v>
      </c>
      <c r="O7" s="231">
        <f>SUM(O8:O42)</f>
        <v>1635</v>
      </c>
      <c r="P7" s="231">
        <f>SUM(P8:P42)</f>
        <v>0</v>
      </c>
      <c r="Q7" s="231">
        <f>SUM(Q8:Q42)</f>
        <v>20092</v>
      </c>
      <c r="R7" s="231">
        <f>SUM(R8:R42)</f>
        <v>17826</v>
      </c>
      <c r="S7" s="231">
        <f>SUM(S8:S42)</f>
        <v>0</v>
      </c>
      <c r="T7" s="231">
        <f>SUM(T8:T42)</f>
        <v>8042</v>
      </c>
      <c r="U7" s="231">
        <f>SUM(U8:U42)</f>
        <v>0</v>
      </c>
      <c r="V7" s="231">
        <f>SUM(V8:V42)</f>
        <v>187</v>
      </c>
      <c r="W7" s="231">
        <f>SUM(W8:W42)</f>
        <v>20</v>
      </c>
      <c r="X7" s="231">
        <f>SUM(X8:X42)</f>
        <v>10607</v>
      </c>
      <c r="Y7" s="231">
        <f>SUM(Y8:Y42)</f>
        <v>36317</v>
      </c>
      <c r="Z7" s="231">
        <f>SUM(Z8:Z42)</f>
        <v>0</v>
      </c>
      <c r="AA7" s="231">
        <f>SUM(AA8:AA42)</f>
        <v>0</v>
      </c>
      <c r="AB7" s="231">
        <f>SUM(AB8:AB42)</f>
        <v>0</v>
      </c>
      <c r="AC7" s="231">
        <f>SUM(AC8:AC42)</f>
        <v>2321</v>
      </c>
      <c r="AD7" s="231">
        <f>SUM(AD8:AD42)</f>
        <v>0</v>
      </c>
      <c r="AE7" s="231">
        <f>SUM(AE8:AE42)</f>
        <v>0</v>
      </c>
      <c r="AF7" s="231">
        <f>SUM(AF8:AF42)</f>
        <v>0</v>
      </c>
      <c r="AG7" s="231">
        <f>SUM(AG8:AG42)</f>
        <v>0</v>
      </c>
      <c r="AH7" s="231">
        <f>SUM(AH8:AH42)</f>
        <v>0</v>
      </c>
      <c r="AI7" s="231">
        <f>SUM(AI8:AI42)</f>
        <v>0</v>
      </c>
      <c r="AJ7" s="231">
        <f>SUM(AJ8:AJ42)</f>
        <v>0</v>
      </c>
      <c r="AK7" s="231">
        <f>SUM(AK8:AK42)</f>
        <v>0</v>
      </c>
      <c r="AL7" s="231">
        <f>SUM(AL8:AL42)</f>
        <v>20092</v>
      </c>
      <c r="AM7" s="231">
        <f>SUM(AM8:AM42)</f>
        <v>0</v>
      </c>
      <c r="AN7" s="231">
        <f>SUM(AN8:AN42)</f>
        <v>0</v>
      </c>
      <c r="AO7" s="231">
        <f>SUM(AO8:AO42)</f>
        <v>8042</v>
      </c>
      <c r="AP7" s="231">
        <f>SUM(AP8:AP42)</f>
        <v>0</v>
      </c>
      <c r="AQ7" s="231">
        <f>SUM(AQ8:AQ42)</f>
        <v>187</v>
      </c>
      <c r="AR7" s="231">
        <f>SUM(AR8:AR42)</f>
        <v>0</v>
      </c>
      <c r="AS7" s="231">
        <f>SUM(AS8:AS42)</f>
        <v>5675</v>
      </c>
      <c r="AT7" s="231">
        <f>SUM(AT8:AT42)</f>
        <v>14915</v>
      </c>
      <c r="AU7" s="231">
        <f>SUM(AU8:AU42)</f>
        <v>62</v>
      </c>
      <c r="AV7" s="231">
        <f>SUM(AV8:AV42)</f>
        <v>0</v>
      </c>
      <c r="AW7" s="231">
        <f>SUM(AW8:AW42)</f>
        <v>0</v>
      </c>
      <c r="AX7" s="231">
        <f>SUM(AX8:AX42)</f>
        <v>14444</v>
      </c>
      <c r="AY7" s="231">
        <f>SUM(AY8:AY42)</f>
        <v>2</v>
      </c>
      <c r="AZ7" s="231">
        <f>SUM(AZ8:AZ42)</f>
        <v>5</v>
      </c>
      <c r="BA7" s="231">
        <f>SUM(BA8:BA42)</f>
        <v>0</v>
      </c>
      <c r="BB7" s="231">
        <f>SUM(BB8:BB42)</f>
        <v>0</v>
      </c>
      <c r="BC7" s="231">
        <f>SUM(BC8:BC42)</f>
        <v>73</v>
      </c>
      <c r="BD7" s="231">
        <f>SUM(BD8:BD42)</f>
        <v>5</v>
      </c>
      <c r="BE7" s="231">
        <f>SUM(BE8:BE42)</f>
        <v>0</v>
      </c>
      <c r="BF7" s="231">
        <f>SUM(BF8:BF42)</f>
        <v>0</v>
      </c>
      <c r="BG7" s="231">
        <f>SUM(BG8:BG42)</f>
        <v>0</v>
      </c>
      <c r="BH7" s="231">
        <f>SUM(BH8:BH42)</f>
        <v>0</v>
      </c>
      <c r="BI7" s="231">
        <f>SUM(BI8:BI42)</f>
        <v>0</v>
      </c>
      <c r="BJ7" s="231">
        <f>SUM(BJ8:BJ42)</f>
        <v>0</v>
      </c>
      <c r="BK7" s="231">
        <f>SUM(BK8:BK42)</f>
        <v>0</v>
      </c>
      <c r="BL7" s="231">
        <f>SUM(BL8:BL42)</f>
        <v>0</v>
      </c>
      <c r="BM7" s="231">
        <f>SUM(BM8:BM42)</f>
        <v>0</v>
      </c>
      <c r="BN7" s="231">
        <f>SUM(BN8:BN42)</f>
        <v>324</v>
      </c>
      <c r="BO7" s="231">
        <f>SUM(BO8:BO42)</f>
        <v>168</v>
      </c>
      <c r="BP7" s="231">
        <f>SUM(BP8:BP42)</f>
        <v>0</v>
      </c>
      <c r="BQ7" s="231">
        <f>SUM(BQ8:BQ42)</f>
        <v>0</v>
      </c>
      <c r="BR7" s="231">
        <f>SUM(BR8:BR42)</f>
        <v>0</v>
      </c>
      <c r="BS7" s="231">
        <f>SUM(BS8:BS42)</f>
        <v>0</v>
      </c>
      <c r="BT7" s="231">
        <f>SUM(BT8:BT42)</f>
        <v>0</v>
      </c>
      <c r="BU7" s="231">
        <f>SUM(BU8:BU42)</f>
        <v>0</v>
      </c>
      <c r="BV7" s="231">
        <f>SUM(BV8:BV42)</f>
        <v>0</v>
      </c>
      <c r="BW7" s="231">
        <f>SUM(BW8:BW42)</f>
        <v>0</v>
      </c>
      <c r="BX7" s="231">
        <f>SUM(BX8:BX42)</f>
        <v>0</v>
      </c>
      <c r="BY7" s="231">
        <f>SUM(BY8:BY42)</f>
        <v>0</v>
      </c>
      <c r="BZ7" s="231">
        <f>SUM(BZ8:BZ42)</f>
        <v>131</v>
      </c>
      <c r="CA7" s="231">
        <f>SUM(CA8:CA42)</f>
        <v>0</v>
      </c>
      <c r="CB7" s="231">
        <f>SUM(CB8:CB42)</f>
        <v>0</v>
      </c>
      <c r="CC7" s="231">
        <f>SUM(CC8:CC42)</f>
        <v>0</v>
      </c>
      <c r="CD7" s="231">
        <f>SUM(CD8:CD42)</f>
        <v>0</v>
      </c>
      <c r="CE7" s="231">
        <f>SUM(CE8:CE42)</f>
        <v>0</v>
      </c>
      <c r="CF7" s="231">
        <f>SUM(CF8:CF42)</f>
        <v>0</v>
      </c>
      <c r="CG7" s="231">
        <f>SUM(CG8:CG42)</f>
        <v>0</v>
      </c>
      <c r="CH7" s="231">
        <f>SUM(CH8:CH42)</f>
        <v>0</v>
      </c>
      <c r="CI7" s="231">
        <f>SUM(CI8:CI42)</f>
        <v>37</v>
      </c>
      <c r="CJ7" s="231">
        <f>SUM(CJ8:CJ42)</f>
        <v>0</v>
      </c>
      <c r="CK7" s="231">
        <f>SUM(CK8:CK42)</f>
        <v>0</v>
      </c>
      <c r="CL7" s="231">
        <f>SUM(CL8:CL42)</f>
        <v>0</v>
      </c>
      <c r="CM7" s="231">
        <f>SUM(CM8:CM42)</f>
        <v>0</v>
      </c>
      <c r="CN7" s="231">
        <f>SUM(CN8:CN42)</f>
        <v>0</v>
      </c>
      <c r="CO7" s="231">
        <f>SUM(CO8:CO42)</f>
        <v>0</v>
      </c>
      <c r="CP7" s="231">
        <f>SUM(CP8:CP42)</f>
        <v>0</v>
      </c>
      <c r="CQ7" s="231">
        <f>SUM(CQ8:CQ42)</f>
        <v>0</v>
      </c>
      <c r="CR7" s="231">
        <f>SUM(CR8:CR42)</f>
        <v>0</v>
      </c>
      <c r="CS7" s="231">
        <f>SUM(CS8:CS42)</f>
        <v>0</v>
      </c>
      <c r="CT7" s="231">
        <f>SUM(CT8:CT42)</f>
        <v>0</v>
      </c>
      <c r="CU7" s="231">
        <f>SUM(CU8:CU42)</f>
        <v>0</v>
      </c>
      <c r="CV7" s="231">
        <f>SUM(CV8:CV42)</f>
        <v>0</v>
      </c>
      <c r="CW7" s="231">
        <f>SUM(CW8:CW42)</f>
        <v>0</v>
      </c>
      <c r="CX7" s="231">
        <f>SUM(CX8:CX42)</f>
        <v>0</v>
      </c>
      <c r="CY7" s="231">
        <f>SUM(CY8:CY42)</f>
        <v>0</v>
      </c>
      <c r="CZ7" s="231">
        <f>SUM(CZ8:CZ42)</f>
        <v>0</v>
      </c>
      <c r="DA7" s="231">
        <f>SUM(DA8:DA42)</f>
        <v>0</v>
      </c>
      <c r="DB7" s="231">
        <f>SUM(DB8:DB42)</f>
        <v>0</v>
      </c>
      <c r="DC7" s="231">
        <f>SUM(DC8:DC42)</f>
        <v>0</v>
      </c>
      <c r="DD7" s="231">
        <f>SUM(DD8:DD42)</f>
        <v>0</v>
      </c>
      <c r="DE7" s="231">
        <f>SUM(DE8:DE42)</f>
        <v>0</v>
      </c>
      <c r="DF7" s="231">
        <f>SUM(DF8:DF42)</f>
        <v>0</v>
      </c>
      <c r="DG7" s="231">
        <f>SUM(DG8:DG42)</f>
        <v>0</v>
      </c>
      <c r="DH7" s="231">
        <f>SUM(DH8:DH42)</f>
        <v>0</v>
      </c>
      <c r="DI7" s="231">
        <f>SUM(DI8:DI42)</f>
        <v>0</v>
      </c>
      <c r="DJ7" s="231">
        <f>SUM(DJ8:DJ42)</f>
        <v>0</v>
      </c>
      <c r="DK7" s="231">
        <f>SUM(DK8:DK42)</f>
        <v>0</v>
      </c>
      <c r="DL7" s="231">
        <f>SUM(DL8:DL42)</f>
        <v>0</v>
      </c>
      <c r="DM7" s="231">
        <f>SUM(DM8:DM42)</f>
        <v>0</v>
      </c>
      <c r="DN7" s="231">
        <f>SUM(DN8:DN42)</f>
        <v>0</v>
      </c>
      <c r="DO7" s="231">
        <f>SUM(DO8:DO42)</f>
        <v>0</v>
      </c>
      <c r="DP7" s="231">
        <f>SUM(DP8:DP42)</f>
        <v>0</v>
      </c>
      <c r="DQ7" s="231">
        <f>SUM(DQ8:DQ42)</f>
        <v>0</v>
      </c>
      <c r="DR7" s="231">
        <f>SUM(DR8:DR42)</f>
        <v>0</v>
      </c>
      <c r="DS7" s="231">
        <f>SUM(DS8:DS42)</f>
        <v>0</v>
      </c>
      <c r="DT7" s="231">
        <f>SUM(DT8:DT42)</f>
        <v>0</v>
      </c>
      <c r="DU7" s="231">
        <f>SUM(DU8:DU42)</f>
        <v>0</v>
      </c>
      <c r="DV7" s="231">
        <f>SUM(DV8:DV42)</f>
        <v>0</v>
      </c>
      <c r="DW7" s="231">
        <f>SUM(DW8:DW42)</f>
        <v>0</v>
      </c>
      <c r="DX7" s="231">
        <f>SUM(DX8:DX42)</f>
        <v>0</v>
      </c>
      <c r="DY7" s="231">
        <f>SUM(DY8:DY42)</f>
        <v>0</v>
      </c>
      <c r="DZ7" s="231">
        <f>SUM(DZ8:DZ42)</f>
        <v>17826</v>
      </c>
      <c r="EA7" s="231">
        <f>SUM(EA8:EA42)</f>
        <v>0</v>
      </c>
      <c r="EB7" s="231">
        <f>SUM(EB8:EB42)</f>
        <v>0</v>
      </c>
      <c r="EC7" s="231">
        <f>SUM(EC8:EC42)</f>
        <v>0</v>
      </c>
      <c r="ED7" s="231">
        <f>SUM(ED8:ED42)</f>
        <v>0</v>
      </c>
      <c r="EE7" s="231">
        <f>SUM(EE8:EE42)</f>
        <v>0</v>
      </c>
      <c r="EF7" s="231">
        <f>SUM(EF8:EF42)</f>
        <v>0</v>
      </c>
      <c r="EG7" s="231">
        <f>SUM(EG8:EG42)</f>
        <v>0</v>
      </c>
      <c r="EH7" s="231">
        <f>SUM(EH8:EH42)</f>
        <v>0</v>
      </c>
      <c r="EI7" s="231">
        <f>SUM(EI8:EI42)</f>
        <v>0</v>
      </c>
      <c r="EJ7" s="231">
        <f>SUM(EJ8:EJ42)</f>
        <v>0</v>
      </c>
      <c r="EK7" s="231">
        <f>SUM(EK8:EK42)</f>
        <v>0</v>
      </c>
      <c r="EL7" s="231">
        <f>SUM(EL8:EL42)</f>
        <v>0</v>
      </c>
      <c r="EM7" s="231">
        <f>SUM(EM8:EM42)</f>
        <v>0</v>
      </c>
      <c r="EN7" s="231">
        <f>SUM(EN8:EN42)</f>
        <v>17826</v>
      </c>
      <c r="EO7" s="231">
        <f>SUM(EO8:EO42)</f>
        <v>0</v>
      </c>
      <c r="EP7" s="231">
        <f>SUM(EP8:EP42)</f>
        <v>0</v>
      </c>
      <c r="EQ7" s="231">
        <f>SUM(EQ8:EQ42)</f>
        <v>0</v>
      </c>
      <c r="ER7" s="231">
        <f>SUM(ER8:ER42)</f>
        <v>0</v>
      </c>
      <c r="ES7" s="231">
        <f>SUM(ES8:ES42)</f>
        <v>0</v>
      </c>
      <c r="ET7" s="231">
        <f>SUM(ET8:ET42)</f>
        <v>0</v>
      </c>
      <c r="EU7" s="231">
        <f>SUM(EU8:EU42)</f>
        <v>64046</v>
      </c>
      <c r="EV7" s="231">
        <f>SUM(EV8:EV42)</f>
        <v>4530</v>
      </c>
      <c r="EW7" s="231">
        <f>SUM(EW8:EW42)</f>
        <v>20</v>
      </c>
      <c r="EX7" s="231">
        <f>SUM(EX8:EX42)</f>
        <v>75</v>
      </c>
      <c r="EY7" s="231">
        <f>SUM(EY8:EY42)</f>
        <v>9738</v>
      </c>
      <c r="EZ7" s="231">
        <f>SUM(EZ8:EZ42)</f>
        <v>13199</v>
      </c>
      <c r="FA7" s="231">
        <f>SUM(FA8:FA42)</f>
        <v>5891</v>
      </c>
      <c r="FB7" s="231">
        <f>SUM(FB8:FB42)</f>
        <v>2306</v>
      </c>
      <c r="FC7" s="231">
        <f>SUM(FC8:FC42)</f>
        <v>21747</v>
      </c>
      <c r="FD7" s="231">
        <f>SUM(FD8:FD42)</f>
        <v>445</v>
      </c>
      <c r="FE7" s="231">
        <f>SUM(FE8:FE42)</f>
        <v>0</v>
      </c>
      <c r="FF7" s="231">
        <f>SUM(FF8:FF42)</f>
        <v>1504</v>
      </c>
      <c r="FG7" s="231">
        <f>SUM(FG8:FG42)</f>
        <v>0</v>
      </c>
      <c r="FH7" s="231">
        <f>SUM(FH8:FH42)</f>
        <v>0</v>
      </c>
      <c r="FI7" s="231">
        <f>SUM(FI8:FI42)</f>
        <v>0</v>
      </c>
      <c r="FJ7" s="231">
        <f>SUM(FJ8:FJ42)</f>
        <v>0</v>
      </c>
      <c r="FK7" s="231">
        <f>SUM(FK8:FK42)</f>
        <v>0</v>
      </c>
      <c r="FL7" s="231">
        <f>SUM(FL8:FL42)</f>
        <v>0</v>
      </c>
      <c r="FM7" s="231">
        <f>SUM(FM8:FM42)</f>
        <v>0</v>
      </c>
      <c r="FN7" s="231">
        <f>SUM(FN8:FN42)</f>
        <v>20</v>
      </c>
      <c r="FO7" s="231">
        <f>SUM(FO8:FO42)</f>
        <v>4571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12696</v>
      </c>
      <c r="E8" s="232">
        <f>SUM(Z8,AU8,BP8,CK8,DF8,EA8,EV8)</f>
        <v>0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4133</v>
      </c>
      <c r="I8" s="232">
        <f>SUM(AD8,AY8,BT8,CO8,DJ8,EE8,EZ8)</f>
        <v>0</v>
      </c>
      <c r="J8" s="232">
        <f>SUM(AE8,AZ8,BU8,CP8,DK8,EF8,FA8)</f>
        <v>659</v>
      </c>
      <c r="K8" s="232">
        <f>SUM(AF8,BA8,BV8,CQ8,DL8,EG8,FB8)</f>
        <v>0</v>
      </c>
      <c r="L8" s="232">
        <f>SUM(AG8,BB8,BW8,CR8,DM8,EH8,FC8)</f>
        <v>0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7771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133</v>
      </c>
      <c r="Y8" s="232">
        <f>SUM(Z8:AS8)</f>
        <v>7771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484</v>
      </c>
      <c r="AK8" s="232" t="s">
        <v>484</v>
      </c>
      <c r="AL8" s="232">
        <v>7771</v>
      </c>
      <c r="AM8" s="233" t="s">
        <v>484</v>
      </c>
      <c r="AN8" s="233" t="s">
        <v>484</v>
      </c>
      <c r="AO8" s="232">
        <v>0</v>
      </c>
      <c r="AP8" s="232" t="s">
        <v>484</v>
      </c>
      <c r="AQ8" s="232">
        <v>0</v>
      </c>
      <c r="AR8" s="233" t="s">
        <v>484</v>
      </c>
      <c r="AS8" s="232">
        <v>0</v>
      </c>
      <c r="AT8" s="232">
        <f>SUM(AU8:BN8)</f>
        <v>4133</v>
      </c>
      <c r="AU8" s="232">
        <v>0</v>
      </c>
      <c r="AV8" s="232">
        <v>0</v>
      </c>
      <c r="AW8" s="232">
        <v>0</v>
      </c>
      <c r="AX8" s="232">
        <v>4133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484</v>
      </c>
      <c r="BF8" s="232" t="s">
        <v>484</v>
      </c>
      <c r="BG8" s="233" t="s">
        <v>484</v>
      </c>
      <c r="BH8" s="233" t="s">
        <v>484</v>
      </c>
      <c r="BI8" s="233" t="s">
        <v>484</v>
      </c>
      <c r="BJ8" s="233" t="s">
        <v>484</v>
      </c>
      <c r="BK8" s="233" t="s">
        <v>484</v>
      </c>
      <c r="BL8" s="233" t="s">
        <v>484</v>
      </c>
      <c r="BM8" s="233" t="s">
        <v>484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484</v>
      </c>
      <c r="CC8" s="233" t="s">
        <v>484</v>
      </c>
      <c r="CD8" s="233" t="s">
        <v>484</v>
      </c>
      <c r="CE8" s="233" t="s">
        <v>484</v>
      </c>
      <c r="CF8" s="233" t="s">
        <v>484</v>
      </c>
      <c r="CG8" s="233" t="s">
        <v>484</v>
      </c>
      <c r="CH8" s="233" t="s">
        <v>484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484</v>
      </c>
      <c r="CX8" s="233" t="s">
        <v>484</v>
      </c>
      <c r="CY8" s="233" t="s">
        <v>484</v>
      </c>
      <c r="CZ8" s="233" t="s">
        <v>484</v>
      </c>
      <c r="DA8" s="233" t="s">
        <v>484</v>
      </c>
      <c r="DB8" s="233" t="s">
        <v>484</v>
      </c>
      <c r="DC8" s="233" t="s">
        <v>484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484</v>
      </c>
      <c r="DS8" s="233" t="s">
        <v>484</v>
      </c>
      <c r="DT8" s="232">
        <v>0</v>
      </c>
      <c r="DU8" s="233" t="s">
        <v>484</v>
      </c>
      <c r="DV8" s="233" t="s">
        <v>484</v>
      </c>
      <c r="DW8" s="233" t="s">
        <v>484</v>
      </c>
      <c r="DX8" s="233" t="s">
        <v>484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484</v>
      </c>
      <c r="EL8" s="232" t="s">
        <v>484</v>
      </c>
      <c r="EM8" s="233" t="s">
        <v>484</v>
      </c>
      <c r="EN8" s="232">
        <v>0</v>
      </c>
      <c r="EO8" s="232">
        <v>0</v>
      </c>
      <c r="EP8" s="233" t="s">
        <v>484</v>
      </c>
      <c r="EQ8" s="233" t="s">
        <v>484</v>
      </c>
      <c r="ER8" s="233" t="s">
        <v>484</v>
      </c>
      <c r="ES8" s="232">
        <v>0</v>
      </c>
      <c r="ET8" s="232">
        <v>0</v>
      </c>
      <c r="EU8" s="232">
        <f>SUM(EV8:FO8)</f>
        <v>792</v>
      </c>
      <c r="EV8" s="232">
        <v>0</v>
      </c>
      <c r="EW8" s="232">
        <v>0</v>
      </c>
      <c r="EX8" s="232">
        <v>0</v>
      </c>
      <c r="EY8" s="232">
        <v>0</v>
      </c>
      <c r="EZ8" s="232">
        <v>0</v>
      </c>
      <c r="FA8" s="232">
        <v>659</v>
      </c>
      <c r="FB8" s="232">
        <v>0</v>
      </c>
      <c r="FC8" s="232">
        <v>0</v>
      </c>
      <c r="FD8" s="232">
        <v>0</v>
      </c>
      <c r="FE8" s="232">
        <v>0</v>
      </c>
      <c r="FF8" s="232">
        <v>0</v>
      </c>
      <c r="FG8" s="233">
        <v>0</v>
      </c>
      <c r="FH8" s="233" t="s">
        <v>484</v>
      </c>
      <c r="FI8" s="233" t="s">
        <v>484</v>
      </c>
      <c r="FJ8" s="232" t="s">
        <v>484</v>
      </c>
      <c r="FK8" s="232">
        <v>0</v>
      </c>
      <c r="FL8" s="232">
        <v>0</v>
      </c>
      <c r="FM8" s="232">
        <v>0</v>
      </c>
      <c r="FN8" s="232">
        <v>0</v>
      </c>
      <c r="FO8" s="232">
        <v>133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30393</v>
      </c>
      <c r="E9" s="232">
        <f>SUM(Z9,AU9,BP9,CK9,DF9,EA9,EV9)</f>
        <v>214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3866</v>
      </c>
      <c r="I9" s="232">
        <f>SUM(AD9,AY9,BT9,CO9,DJ9,EE9,EZ9)</f>
        <v>4963</v>
      </c>
      <c r="J9" s="232">
        <f>SUM(AE9,AZ9,BU9,CP9,DK9,EF9,FA9)</f>
        <v>2036</v>
      </c>
      <c r="K9" s="232">
        <f>SUM(AF9,BA9,BV9,CQ9,DL9,EG9,FB9)</f>
        <v>0</v>
      </c>
      <c r="L9" s="232">
        <f>SUM(AG9,BB9,BW9,CR9,DM9,EH9,FC9)</f>
        <v>8631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9466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187</v>
      </c>
      <c r="W9" s="232">
        <f>SUM(AR9,BM9,CH9,DC9,DX9,ES9,FN9)</f>
        <v>0</v>
      </c>
      <c r="X9" s="232">
        <f>SUM(AS9,BN9,CI9,DD9,DY9,ET9,FO9)</f>
        <v>1030</v>
      </c>
      <c r="Y9" s="232">
        <f>SUM(Z9:AS9)</f>
        <v>12149</v>
      </c>
      <c r="Z9" s="232">
        <v>0</v>
      </c>
      <c r="AA9" s="232">
        <v>0</v>
      </c>
      <c r="AB9" s="232">
        <v>0</v>
      </c>
      <c r="AC9" s="232">
        <v>1807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484</v>
      </c>
      <c r="AK9" s="232" t="s">
        <v>484</v>
      </c>
      <c r="AL9" s="232">
        <v>9466</v>
      </c>
      <c r="AM9" s="233" t="s">
        <v>484</v>
      </c>
      <c r="AN9" s="233" t="s">
        <v>484</v>
      </c>
      <c r="AO9" s="232">
        <v>0</v>
      </c>
      <c r="AP9" s="232" t="s">
        <v>484</v>
      </c>
      <c r="AQ9" s="232">
        <v>187</v>
      </c>
      <c r="AR9" s="233" t="s">
        <v>484</v>
      </c>
      <c r="AS9" s="232">
        <v>689</v>
      </c>
      <c r="AT9" s="232">
        <f>SUM(AU9:BN9)</f>
        <v>1987</v>
      </c>
      <c r="AU9" s="232">
        <v>0</v>
      </c>
      <c r="AV9" s="232">
        <v>0</v>
      </c>
      <c r="AW9" s="232">
        <v>0</v>
      </c>
      <c r="AX9" s="232">
        <v>1987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484</v>
      </c>
      <c r="BF9" s="232" t="s">
        <v>484</v>
      </c>
      <c r="BG9" s="233" t="s">
        <v>484</v>
      </c>
      <c r="BH9" s="233" t="s">
        <v>484</v>
      </c>
      <c r="BI9" s="233" t="s">
        <v>484</v>
      </c>
      <c r="BJ9" s="233" t="s">
        <v>484</v>
      </c>
      <c r="BK9" s="233" t="s">
        <v>484</v>
      </c>
      <c r="BL9" s="233" t="s">
        <v>484</v>
      </c>
      <c r="BM9" s="233" t="s">
        <v>484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484</v>
      </c>
      <c r="CC9" s="233" t="s">
        <v>484</v>
      </c>
      <c r="CD9" s="233" t="s">
        <v>484</v>
      </c>
      <c r="CE9" s="233" t="s">
        <v>484</v>
      </c>
      <c r="CF9" s="233" t="s">
        <v>484</v>
      </c>
      <c r="CG9" s="233" t="s">
        <v>484</v>
      </c>
      <c r="CH9" s="233" t="s">
        <v>484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484</v>
      </c>
      <c r="CX9" s="233" t="s">
        <v>484</v>
      </c>
      <c r="CY9" s="233" t="s">
        <v>484</v>
      </c>
      <c r="CZ9" s="233" t="s">
        <v>484</v>
      </c>
      <c r="DA9" s="233" t="s">
        <v>484</v>
      </c>
      <c r="DB9" s="233" t="s">
        <v>484</v>
      </c>
      <c r="DC9" s="233" t="s">
        <v>484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484</v>
      </c>
      <c r="DS9" s="233" t="s">
        <v>484</v>
      </c>
      <c r="DT9" s="232">
        <v>0</v>
      </c>
      <c r="DU9" s="233" t="s">
        <v>484</v>
      </c>
      <c r="DV9" s="233" t="s">
        <v>484</v>
      </c>
      <c r="DW9" s="233" t="s">
        <v>484</v>
      </c>
      <c r="DX9" s="233" t="s">
        <v>484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484</v>
      </c>
      <c r="EL9" s="232" t="s">
        <v>484</v>
      </c>
      <c r="EM9" s="233" t="s">
        <v>484</v>
      </c>
      <c r="EN9" s="232">
        <v>0</v>
      </c>
      <c r="EO9" s="232">
        <v>0</v>
      </c>
      <c r="EP9" s="233" t="s">
        <v>484</v>
      </c>
      <c r="EQ9" s="233" t="s">
        <v>484</v>
      </c>
      <c r="ER9" s="233" t="s">
        <v>484</v>
      </c>
      <c r="ES9" s="232">
        <v>0</v>
      </c>
      <c r="ET9" s="232">
        <v>0</v>
      </c>
      <c r="EU9" s="232">
        <f>SUM(EV9:FO9)</f>
        <v>16257</v>
      </c>
      <c r="EV9" s="232">
        <v>214</v>
      </c>
      <c r="EW9" s="232">
        <v>0</v>
      </c>
      <c r="EX9" s="232">
        <v>0</v>
      </c>
      <c r="EY9" s="232">
        <v>72</v>
      </c>
      <c r="EZ9" s="232">
        <v>4963</v>
      </c>
      <c r="FA9" s="232">
        <v>2036</v>
      </c>
      <c r="FB9" s="232">
        <v>0</v>
      </c>
      <c r="FC9" s="232">
        <v>8631</v>
      </c>
      <c r="FD9" s="232">
        <v>0</v>
      </c>
      <c r="FE9" s="232">
        <v>0</v>
      </c>
      <c r="FF9" s="232">
        <v>0</v>
      </c>
      <c r="FG9" s="233">
        <v>0</v>
      </c>
      <c r="FH9" s="233" t="s">
        <v>484</v>
      </c>
      <c r="FI9" s="233" t="s">
        <v>484</v>
      </c>
      <c r="FJ9" s="232" t="s">
        <v>484</v>
      </c>
      <c r="FK9" s="232">
        <v>0</v>
      </c>
      <c r="FL9" s="232">
        <v>0</v>
      </c>
      <c r="FM9" s="232">
        <v>0</v>
      </c>
      <c r="FN9" s="232">
        <v>0</v>
      </c>
      <c r="FO9" s="232">
        <v>341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8800</v>
      </c>
      <c r="E10" s="232">
        <f>SUM(Z10,AU10,BP10,CK10,DF10,EA10,EV10)</f>
        <v>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879</v>
      </c>
      <c r="I10" s="232">
        <f>SUM(AD10,AY10,BT10,CO10,DJ10,EE10,EZ10)</f>
        <v>0</v>
      </c>
      <c r="J10" s="232">
        <f>SUM(AE10,AZ10,BU10,CP10,DK10,EF10,FA10)</f>
        <v>381</v>
      </c>
      <c r="K10" s="232">
        <f>SUM(AF10,BA10,BV10,CQ10,DL10,EG10,FB10)</f>
        <v>0</v>
      </c>
      <c r="L10" s="232">
        <f>SUM(AG10,BB10,BW10,CR10,DM10,EH10,FC10)</f>
        <v>2489</v>
      </c>
      <c r="M10" s="232">
        <f>SUM(AH10,BC10,BX10,CS10,DN10,EI10,FD10)</f>
        <v>73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4978</v>
      </c>
      <c r="Y10" s="232">
        <f>SUM(Z10:AS10)</f>
        <v>4969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484</v>
      </c>
      <c r="AK10" s="232" t="s">
        <v>484</v>
      </c>
      <c r="AL10" s="232">
        <v>0</v>
      </c>
      <c r="AM10" s="233" t="s">
        <v>484</v>
      </c>
      <c r="AN10" s="233" t="s">
        <v>484</v>
      </c>
      <c r="AO10" s="232">
        <v>0</v>
      </c>
      <c r="AP10" s="232" t="s">
        <v>484</v>
      </c>
      <c r="AQ10" s="232">
        <v>0</v>
      </c>
      <c r="AR10" s="233" t="s">
        <v>484</v>
      </c>
      <c r="AS10" s="232">
        <v>4969</v>
      </c>
      <c r="AT10" s="232">
        <f>SUM(AU10:BN10)</f>
        <v>73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73</v>
      </c>
      <c r="BD10" s="232">
        <v>0</v>
      </c>
      <c r="BE10" s="232" t="s">
        <v>484</v>
      </c>
      <c r="BF10" s="232" t="s">
        <v>484</v>
      </c>
      <c r="BG10" s="233" t="s">
        <v>484</v>
      </c>
      <c r="BH10" s="233" t="s">
        <v>484</v>
      </c>
      <c r="BI10" s="233" t="s">
        <v>484</v>
      </c>
      <c r="BJ10" s="233" t="s">
        <v>484</v>
      </c>
      <c r="BK10" s="233" t="s">
        <v>484</v>
      </c>
      <c r="BL10" s="233" t="s">
        <v>484</v>
      </c>
      <c r="BM10" s="233" t="s">
        <v>484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484</v>
      </c>
      <c r="CC10" s="233" t="s">
        <v>484</v>
      </c>
      <c r="CD10" s="233" t="s">
        <v>484</v>
      </c>
      <c r="CE10" s="233" t="s">
        <v>484</v>
      </c>
      <c r="CF10" s="233" t="s">
        <v>484</v>
      </c>
      <c r="CG10" s="233" t="s">
        <v>484</v>
      </c>
      <c r="CH10" s="233" t="s">
        <v>484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484</v>
      </c>
      <c r="CX10" s="233" t="s">
        <v>484</v>
      </c>
      <c r="CY10" s="233" t="s">
        <v>484</v>
      </c>
      <c r="CZ10" s="233" t="s">
        <v>484</v>
      </c>
      <c r="DA10" s="233" t="s">
        <v>484</v>
      </c>
      <c r="DB10" s="233" t="s">
        <v>484</v>
      </c>
      <c r="DC10" s="233" t="s">
        <v>484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484</v>
      </c>
      <c r="DS10" s="233" t="s">
        <v>484</v>
      </c>
      <c r="DT10" s="232">
        <v>0</v>
      </c>
      <c r="DU10" s="233" t="s">
        <v>484</v>
      </c>
      <c r="DV10" s="233" t="s">
        <v>484</v>
      </c>
      <c r="DW10" s="233" t="s">
        <v>484</v>
      </c>
      <c r="DX10" s="233" t="s">
        <v>484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484</v>
      </c>
      <c r="EL10" s="232" t="s">
        <v>484</v>
      </c>
      <c r="EM10" s="233" t="s">
        <v>484</v>
      </c>
      <c r="EN10" s="232">
        <v>0</v>
      </c>
      <c r="EO10" s="232">
        <v>0</v>
      </c>
      <c r="EP10" s="233" t="s">
        <v>484</v>
      </c>
      <c r="EQ10" s="233" t="s">
        <v>484</v>
      </c>
      <c r="ER10" s="233" t="s">
        <v>484</v>
      </c>
      <c r="ES10" s="232">
        <v>0</v>
      </c>
      <c r="ET10" s="232"/>
      <c r="EU10" s="232">
        <f>SUM(EV10:FO10)</f>
        <v>3758</v>
      </c>
      <c r="EV10" s="232">
        <v>0</v>
      </c>
      <c r="EW10" s="232">
        <v>0</v>
      </c>
      <c r="EX10" s="232">
        <v>0</v>
      </c>
      <c r="EY10" s="232">
        <v>879</v>
      </c>
      <c r="EZ10" s="232">
        <v>0</v>
      </c>
      <c r="FA10" s="232">
        <v>381</v>
      </c>
      <c r="FB10" s="232">
        <v>0</v>
      </c>
      <c r="FC10" s="232">
        <v>2489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484</v>
      </c>
      <c r="FI10" s="233" t="s">
        <v>484</v>
      </c>
      <c r="FJ10" s="232" t="s">
        <v>484</v>
      </c>
      <c r="FK10" s="232">
        <v>0</v>
      </c>
      <c r="FL10" s="232">
        <v>0</v>
      </c>
      <c r="FM10" s="232">
        <v>0</v>
      </c>
      <c r="FN10" s="232">
        <v>0</v>
      </c>
      <c r="FO10" s="232">
        <v>9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1739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374</v>
      </c>
      <c r="I11" s="232">
        <f>SUM(AD11,AY11,BT11,CO11,DJ11,EE11,EZ11)</f>
        <v>0</v>
      </c>
      <c r="J11" s="232">
        <f>SUM(AE11,AZ11,BU11,CP11,DK11,EF11,FA11)</f>
        <v>0</v>
      </c>
      <c r="K11" s="232">
        <f>SUM(AF11,BA11,BV11,CQ11,DL11,EG11,FB11)</f>
        <v>0</v>
      </c>
      <c r="L11" s="232">
        <f>SUM(AG11,BB11,BW11,CR11,DM11,EH11,FC11)</f>
        <v>0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1365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0</v>
      </c>
      <c r="Y11" s="232">
        <f>SUM(Z11:AS11)</f>
        <v>1365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484</v>
      </c>
      <c r="AK11" s="232" t="s">
        <v>484</v>
      </c>
      <c r="AL11" s="232">
        <v>0</v>
      </c>
      <c r="AM11" s="233" t="s">
        <v>484</v>
      </c>
      <c r="AN11" s="233" t="s">
        <v>484</v>
      </c>
      <c r="AO11" s="232">
        <v>1365</v>
      </c>
      <c r="AP11" s="232" t="s">
        <v>484</v>
      </c>
      <c r="AQ11" s="232">
        <v>0</v>
      </c>
      <c r="AR11" s="233" t="s">
        <v>484</v>
      </c>
      <c r="AS11" s="232">
        <v>0</v>
      </c>
      <c r="AT11" s="232">
        <f>SUM(AU11:BN11)</f>
        <v>149</v>
      </c>
      <c r="AU11" s="232">
        <v>0</v>
      </c>
      <c r="AV11" s="232">
        <v>0</v>
      </c>
      <c r="AW11" s="232">
        <v>0</v>
      </c>
      <c r="AX11" s="232">
        <v>149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484</v>
      </c>
      <c r="BF11" s="232" t="s">
        <v>484</v>
      </c>
      <c r="BG11" s="233" t="s">
        <v>484</v>
      </c>
      <c r="BH11" s="233" t="s">
        <v>484</v>
      </c>
      <c r="BI11" s="233" t="s">
        <v>484</v>
      </c>
      <c r="BJ11" s="233" t="s">
        <v>484</v>
      </c>
      <c r="BK11" s="233" t="s">
        <v>484</v>
      </c>
      <c r="BL11" s="233" t="s">
        <v>484</v>
      </c>
      <c r="BM11" s="233" t="s">
        <v>484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484</v>
      </c>
      <c r="CC11" s="233" t="s">
        <v>484</v>
      </c>
      <c r="CD11" s="233" t="s">
        <v>484</v>
      </c>
      <c r="CE11" s="233" t="s">
        <v>484</v>
      </c>
      <c r="CF11" s="233" t="s">
        <v>484</v>
      </c>
      <c r="CG11" s="233" t="s">
        <v>484</v>
      </c>
      <c r="CH11" s="233" t="s">
        <v>484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484</v>
      </c>
      <c r="CX11" s="233" t="s">
        <v>484</v>
      </c>
      <c r="CY11" s="233" t="s">
        <v>484</v>
      </c>
      <c r="CZ11" s="233" t="s">
        <v>484</v>
      </c>
      <c r="DA11" s="233" t="s">
        <v>484</v>
      </c>
      <c r="DB11" s="233" t="s">
        <v>484</v>
      </c>
      <c r="DC11" s="233" t="s">
        <v>484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484</v>
      </c>
      <c r="DS11" s="233" t="s">
        <v>484</v>
      </c>
      <c r="DT11" s="232">
        <v>0</v>
      </c>
      <c r="DU11" s="233" t="s">
        <v>484</v>
      </c>
      <c r="DV11" s="233" t="s">
        <v>484</v>
      </c>
      <c r="DW11" s="233" t="s">
        <v>484</v>
      </c>
      <c r="DX11" s="233" t="s">
        <v>484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484</v>
      </c>
      <c r="EL11" s="232" t="s">
        <v>484</v>
      </c>
      <c r="EM11" s="233" t="s">
        <v>484</v>
      </c>
      <c r="EN11" s="232">
        <v>0</v>
      </c>
      <c r="EO11" s="232">
        <v>0</v>
      </c>
      <c r="EP11" s="233" t="s">
        <v>484</v>
      </c>
      <c r="EQ11" s="233" t="s">
        <v>484</v>
      </c>
      <c r="ER11" s="233" t="s">
        <v>484</v>
      </c>
      <c r="ES11" s="232">
        <v>0</v>
      </c>
      <c r="ET11" s="232">
        <v>0</v>
      </c>
      <c r="EU11" s="232">
        <f>SUM(EV11:FO11)</f>
        <v>225</v>
      </c>
      <c r="EV11" s="232">
        <v>0</v>
      </c>
      <c r="EW11" s="232">
        <v>0</v>
      </c>
      <c r="EX11" s="232">
        <v>0</v>
      </c>
      <c r="EY11" s="232">
        <v>225</v>
      </c>
      <c r="EZ11" s="232">
        <v>0</v>
      </c>
      <c r="FA11" s="232">
        <v>0</v>
      </c>
      <c r="FB11" s="232">
        <v>0</v>
      </c>
      <c r="FC11" s="232">
        <v>0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484</v>
      </c>
      <c r="FI11" s="233" t="s">
        <v>484</v>
      </c>
      <c r="FJ11" s="232" t="s">
        <v>484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1165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1165</v>
      </c>
      <c r="I12" s="234">
        <f>SUM(AD12,AY12,BT12,CO12,DJ12,EE12,EZ12)</f>
        <v>0</v>
      </c>
      <c r="J12" s="234">
        <f>SUM(AE12,AZ12,BU12,CP12,DK12,EF12,FA12)</f>
        <v>0</v>
      </c>
      <c r="K12" s="234">
        <f>SUM(AF12,BA12,BV12,CQ12,DL12,EG12,FB12)</f>
        <v>0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0</v>
      </c>
      <c r="Y12" s="234">
        <f>SUM(Z12:AS12)</f>
        <v>107</v>
      </c>
      <c r="Z12" s="234">
        <v>0</v>
      </c>
      <c r="AA12" s="234">
        <v>0</v>
      </c>
      <c r="AB12" s="234">
        <v>0</v>
      </c>
      <c r="AC12" s="234">
        <v>107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484</v>
      </c>
      <c r="AK12" s="234" t="s">
        <v>484</v>
      </c>
      <c r="AL12" s="234">
        <v>0</v>
      </c>
      <c r="AM12" s="234" t="s">
        <v>484</v>
      </c>
      <c r="AN12" s="234" t="s">
        <v>484</v>
      </c>
      <c r="AO12" s="234">
        <v>0</v>
      </c>
      <c r="AP12" s="234" t="s">
        <v>484</v>
      </c>
      <c r="AQ12" s="234">
        <v>0</v>
      </c>
      <c r="AR12" s="234" t="s">
        <v>484</v>
      </c>
      <c r="AS12" s="234">
        <v>0</v>
      </c>
      <c r="AT12" s="234">
        <f>SUM(AU12:BN12)</f>
        <v>1058</v>
      </c>
      <c r="AU12" s="234">
        <v>0</v>
      </c>
      <c r="AV12" s="234">
        <v>0</v>
      </c>
      <c r="AW12" s="234">
        <v>0</v>
      </c>
      <c r="AX12" s="234">
        <v>1058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484</v>
      </c>
      <c r="BF12" s="234" t="s">
        <v>484</v>
      </c>
      <c r="BG12" s="234" t="s">
        <v>484</v>
      </c>
      <c r="BH12" s="234" t="s">
        <v>484</v>
      </c>
      <c r="BI12" s="234" t="s">
        <v>484</v>
      </c>
      <c r="BJ12" s="234" t="s">
        <v>484</v>
      </c>
      <c r="BK12" s="234" t="s">
        <v>484</v>
      </c>
      <c r="BL12" s="234" t="s">
        <v>484</v>
      </c>
      <c r="BM12" s="234" t="s">
        <v>484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484</v>
      </c>
      <c r="CC12" s="234" t="s">
        <v>484</v>
      </c>
      <c r="CD12" s="234" t="s">
        <v>484</v>
      </c>
      <c r="CE12" s="234" t="s">
        <v>484</v>
      </c>
      <c r="CF12" s="234" t="s">
        <v>484</v>
      </c>
      <c r="CG12" s="234" t="s">
        <v>484</v>
      </c>
      <c r="CH12" s="234" t="s">
        <v>484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484</v>
      </c>
      <c r="CX12" s="234" t="s">
        <v>484</v>
      </c>
      <c r="CY12" s="234" t="s">
        <v>484</v>
      </c>
      <c r="CZ12" s="234" t="s">
        <v>484</v>
      </c>
      <c r="DA12" s="234" t="s">
        <v>484</v>
      </c>
      <c r="DB12" s="234" t="s">
        <v>484</v>
      </c>
      <c r="DC12" s="234" t="s">
        <v>484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484</v>
      </c>
      <c r="DS12" s="234" t="s">
        <v>484</v>
      </c>
      <c r="DT12" s="234">
        <v>0</v>
      </c>
      <c r="DU12" s="234" t="s">
        <v>484</v>
      </c>
      <c r="DV12" s="234" t="s">
        <v>484</v>
      </c>
      <c r="DW12" s="234" t="s">
        <v>484</v>
      </c>
      <c r="DX12" s="234" t="s">
        <v>484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484</v>
      </c>
      <c r="EL12" s="234" t="s">
        <v>484</v>
      </c>
      <c r="EM12" s="234" t="s">
        <v>484</v>
      </c>
      <c r="EN12" s="234">
        <v>0</v>
      </c>
      <c r="EO12" s="234">
        <v>0</v>
      </c>
      <c r="EP12" s="234" t="s">
        <v>484</v>
      </c>
      <c r="EQ12" s="234" t="s">
        <v>484</v>
      </c>
      <c r="ER12" s="234" t="s">
        <v>484</v>
      </c>
      <c r="ES12" s="234">
        <v>0</v>
      </c>
      <c r="ET12" s="234">
        <v>0</v>
      </c>
      <c r="EU12" s="234">
        <f>SUM(EV12:FO12)</f>
        <v>0</v>
      </c>
      <c r="EV12" s="234">
        <v>0</v>
      </c>
      <c r="EW12" s="234">
        <v>0</v>
      </c>
      <c r="EX12" s="234">
        <v>0</v>
      </c>
      <c r="EY12" s="234">
        <v>0</v>
      </c>
      <c r="EZ12" s="234">
        <v>0</v>
      </c>
      <c r="FA12" s="234">
        <v>0</v>
      </c>
      <c r="FB12" s="234">
        <v>0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484</v>
      </c>
      <c r="FI12" s="234" t="s">
        <v>484</v>
      </c>
      <c r="FJ12" s="234" t="s">
        <v>484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861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861</v>
      </c>
      <c r="I13" s="234">
        <f>SUM(AD13,AY13,BT13,CO13,DJ13,EE13,EZ13)</f>
        <v>0</v>
      </c>
      <c r="J13" s="234">
        <f>SUM(AE13,AZ13,BU13,CP13,DK13,EF13,FA13)</f>
        <v>0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484</v>
      </c>
      <c r="AK13" s="234" t="s">
        <v>484</v>
      </c>
      <c r="AL13" s="234">
        <v>0</v>
      </c>
      <c r="AM13" s="234" t="s">
        <v>484</v>
      </c>
      <c r="AN13" s="234" t="s">
        <v>484</v>
      </c>
      <c r="AO13" s="234">
        <v>0</v>
      </c>
      <c r="AP13" s="234" t="s">
        <v>484</v>
      </c>
      <c r="AQ13" s="234">
        <v>0</v>
      </c>
      <c r="AR13" s="234" t="s">
        <v>484</v>
      </c>
      <c r="AS13" s="234">
        <v>0</v>
      </c>
      <c r="AT13" s="234">
        <f>SUM(AU13:BN13)</f>
        <v>861</v>
      </c>
      <c r="AU13" s="234">
        <v>0</v>
      </c>
      <c r="AV13" s="234">
        <v>0</v>
      </c>
      <c r="AW13" s="234">
        <v>0</v>
      </c>
      <c r="AX13" s="234">
        <v>861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484</v>
      </c>
      <c r="BF13" s="234" t="s">
        <v>484</v>
      </c>
      <c r="BG13" s="234" t="s">
        <v>484</v>
      </c>
      <c r="BH13" s="234" t="s">
        <v>484</v>
      </c>
      <c r="BI13" s="234" t="s">
        <v>484</v>
      </c>
      <c r="BJ13" s="234" t="s">
        <v>484</v>
      </c>
      <c r="BK13" s="234" t="s">
        <v>484</v>
      </c>
      <c r="BL13" s="234" t="s">
        <v>484</v>
      </c>
      <c r="BM13" s="234" t="s">
        <v>484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484</v>
      </c>
      <c r="CC13" s="234" t="s">
        <v>484</v>
      </c>
      <c r="CD13" s="234" t="s">
        <v>484</v>
      </c>
      <c r="CE13" s="234" t="s">
        <v>484</v>
      </c>
      <c r="CF13" s="234" t="s">
        <v>484</v>
      </c>
      <c r="CG13" s="234" t="s">
        <v>484</v>
      </c>
      <c r="CH13" s="234" t="s">
        <v>484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484</v>
      </c>
      <c r="CX13" s="234" t="s">
        <v>484</v>
      </c>
      <c r="CY13" s="234" t="s">
        <v>484</v>
      </c>
      <c r="CZ13" s="234" t="s">
        <v>484</v>
      </c>
      <c r="DA13" s="234" t="s">
        <v>484</v>
      </c>
      <c r="DB13" s="234" t="s">
        <v>484</v>
      </c>
      <c r="DC13" s="234" t="s">
        <v>484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484</v>
      </c>
      <c r="DS13" s="234" t="s">
        <v>484</v>
      </c>
      <c r="DT13" s="234">
        <v>0</v>
      </c>
      <c r="DU13" s="234" t="s">
        <v>484</v>
      </c>
      <c r="DV13" s="234" t="s">
        <v>484</v>
      </c>
      <c r="DW13" s="234" t="s">
        <v>484</v>
      </c>
      <c r="DX13" s="234" t="s">
        <v>484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484</v>
      </c>
      <c r="EL13" s="234" t="s">
        <v>484</v>
      </c>
      <c r="EM13" s="234" t="s">
        <v>484</v>
      </c>
      <c r="EN13" s="234">
        <v>0</v>
      </c>
      <c r="EO13" s="234">
        <v>0</v>
      </c>
      <c r="EP13" s="234" t="s">
        <v>484</v>
      </c>
      <c r="EQ13" s="234" t="s">
        <v>484</v>
      </c>
      <c r="ER13" s="234" t="s">
        <v>484</v>
      </c>
      <c r="ES13" s="234">
        <v>0</v>
      </c>
      <c r="ET13" s="234">
        <v>0</v>
      </c>
      <c r="EU13" s="234">
        <f>SUM(EV13:FO13)</f>
        <v>0</v>
      </c>
      <c r="EV13" s="234">
        <v>0</v>
      </c>
      <c r="EW13" s="234">
        <v>0</v>
      </c>
      <c r="EX13" s="234">
        <v>0</v>
      </c>
      <c r="EY13" s="234">
        <v>0</v>
      </c>
      <c r="EZ13" s="234">
        <v>0</v>
      </c>
      <c r="FA13" s="234">
        <v>0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484</v>
      </c>
      <c r="FI13" s="234" t="s">
        <v>484</v>
      </c>
      <c r="FJ13" s="234" t="s">
        <v>484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4072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811</v>
      </c>
      <c r="I14" s="234">
        <f>SUM(AD14,AY14,BT14,CO14,DJ14,EE14,EZ14)</f>
        <v>0</v>
      </c>
      <c r="J14" s="234">
        <f>SUM(AE14,AZ14,BU14,CP14,DK14,EF14,FA14)</f>
        <v>0</v>
      </c>
      <c r="K14" s="234">
        <f>SUM(AF14,BA14,BV14,CQ14,DL14,EG14,FB14)</f>
        <v>0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3261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0</v>
      </c>
      <c r="Y14" s="234">
        <f>SUM(Z14:AS14)</f>
        <v>3261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484</v>
      </c>
      <c r="AK14" s="234" t="s">
        <v>484</v>
      </c>
      <c r="AL14" s="234">
        <v>0</v>
      </c>
      <c r="AM14" s="234" t="s">
        <v>484</v>
      </c>
      <c r="AN14" s="234" t="s">
        <v>484</v>
      </c>
      <c r="AO14" s="234">
        <v>3261</v>
      </c>
      <c r="AP14" s="234" t="s">
        <v>484</v>
      </c>
      <c r="AQ14" s="234">
        <v>0</v>
      </c>
      <c r="AR14" s="234" t="s">
        <v>484</v>
      </c>
      <c r="AS14" s="234">
        <v>0</v>
      </c>
      <c r="AT14" s="234">
        <f>SUM(AU14:BN14)</f>
        <v>811</v>
      </c>
      <c r="AU14" s="234">
        <v>0</v>
      </c>
      <c r="AV14" s="234">
        <v>0</v>
      </c>
      <c r="AW14" s="234">
        <v>0</v>
      </c>
      <c r="AX14" s="234">
        <v>811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484</v>
      </c>
      <c r="BF14" s="234" t="s">
        <v>484</v>
      </c>
      <c r="BG14" s="234" t="s">
        <v>484</v>
      </c>
      <c r="BH14" s="234" t="s">
        <v>484</v>
      </c>
      <c r="BI14" s="234" t="s">
        <v>484</v>
      </c>
      <c r="BJ14" s="234" t="s">
        <v>484</v>
      </c>
      <c r="BK14" s="234" t="s">
        <v>484</v>
      </c>
      <c r="BL14" s="234" t="s">
        <v>484</v>
      </c>
      <c r="BM14" s="234" t="s">
        <v>484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484</v>
      </c>
      <c r="CC14" s="234" t="s">
        <v>484</v>
      </c>
      <c r="CD14" s="234" t="s">
        <v>484</v>
      </c>
      <c r="CE14" s="234" t="s">
        <v>484</v>
      </c>
      <c r="CF14" s="234" t="s">
        <v>484</v>
      </c>
      <c r="CG14" s="234" t="s">
        <v>484</v>
      </c>
      <c r="CH14" s="234" t="s">
        <v>484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484</v>
      </c>
      <c r="CX14" s="234" t="s">
        <v>484</v>
      </c>
      <c r="CY14" s="234" t="s">
        <v>484</v>
      </c>
      <c r="CZ14" s="234" t="s">
        <v>484</v>
      </c>
      <c r="DA14" s="234" t="s">
        <v>484</v>
      </c>
      <c r="DB14" s="234" t="s">
        <v>484</v>
      </c>
      <c r="DC14" s="234" t="s">
        <v>484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484</v>
      </c>
      <c r="DS14" s="234" t="s">
        <v>484</v>
      </c>
      <c r="DT14" s="234">
        <v>0</v>
      </c>
      <c r="DU14" s="234" t="s">
        <v>484</v>
      </c>
      <c r="DV14" s="234" t="s">
        <v>484</v>
      </c>
      <c r="DW14" s="234" t="s">
        <v>484</v>
      </c>
      <c r="DX14" s="234" t="s">
        <v>484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484</v>
      </c>
      <c r="EL14" s="234" t="s">
        <v>484</v>
      </c>
      <c r="EM14" s="234" t="s">
        <v>484</v>
      </c>
      <c r="EN14" s="234">
        <v>0</v>
      </c>
      <c r="EO14" s="234">
        <v>0</v>
      </c>
      <c r="EP14" s="234" t="s">
        <v>484</v>
      </c>
      <c r="EQ14" s="234" t="s">
        <v>484</v>
      </c>
      <c r="ER14" s="234" t="s">
        <v>484</v>
      </c>
      <c r="ES14" s="234">
        <v>0</v>
      </c>
      <c r="ET14" s="234">
        <v>0</v>
      </c>
      <c r="EU14" s="234">
        <f>SUM(EV14:FO14)</f>
        <v>0</v>
      </c>
      <c r="EV14" s="234">
        <v>0</v>
      </c>
      <c r="EW14" s="234">
        <v>0</v>
      </c>
      <c r="EX14" s="234">
        <v>0</v>
      </c>
      <c r="EY14" s="234">
        <v>0</v>
      </c>
      <c r="EZ14" s="234">
        <v>0</v>
      </c>
      <c r="FA14" s="234">
        <v>0</v>
      </c>
      <c r="FB14" s="234">
        <v>0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484</v>
      </c>
      <c r="FI14" s="234" t="s">
        <v>484</v>
      </c>
      <c r="FJ14" s="234" t="s">
        <v>484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4960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1375</v>
      </c>
      <c r="I15" s="234">
        <f>SUM(AD15,AY15,BT15,CO15,DJ15,EE15,EZ15)</f>
        <v>1102</v>
      </c>
      <c r="J15" s="234">
        <f>SUM(AE15,AZ15,BU15,CP15,DK15,EF15,FA15)</f>
        <v>226</v>
      </c>
      <c r="K15" s="234">
        <f>SUM(AF15,BA15,BV15,CQ15,DL15,EG15,FB15)</f>
        <v>32</v>
      </c>
      <c r="L15" s="234">
        <f>SUM(AG15,BB15,BW15,CR15,DM15,EH15,FC15)</f>
        <v>0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131</v>
      </c>
      <c r="P15" s="234">
        <f>SUM(AK15,BF15,CA15,CV15,DQ15,EL15,FG15)</f>
        <v>0</v>
      </c>
      <c r="Q15" s="234">
        <f>SUM(AL15,BG15,CB15,CW15,DR15,EM15,FH15)</f>
        <v>2033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6</v>
      </c>
      <c r="X15" s="234">
        <f>SUM(AS15,BN15,CI15,DD15,DY15,ET15,FO15)</f>
        <v>55</v>
      </c>
      <c r="Y15" s="234">
        <f>SUM(Z15:AS15)</f>
        <v>2400</v>
      </c>
      <c r="Z15" s="234">
        <v>0</v>
      </c>
      <c r="AA15" s="234">
        <v>0</v>
      </c>
      <c r="AB15" s="234">
        <v>0</v>
      </c>
      <c r="AC15" s="234">
        <v>367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484</v>
      </c>
      <c r="AK15" s="234" t="s">
        <v>484</v>
      </c>
      <c r="AL15" s="234">
        <v>2033</v>
      </c>
      <c r="AM15" s="234" t="s">
        <v>484</v>
      </c>
      <c r="AN15" s="234" t="s">
        <v>484</v>
      </c>
      <c r="AO15" s="234">
        <v>0</v>
      </c>
      <c r="AP15" s="234" t="s">
        <v>484</v>
      </c>
      <c r="AQ15" s="234">
        <v>0</v>
      </c>
      <c r="AR15" s="234" t="s">
        <v>484</v>
      </c>
      <c r="AS15" s="234">
        <v>0</v>
      </c>
      <c r="AT15" s="234">
        <f>SUM(AU15:BN15)</f>
        <v>1008</v>
      </c>
      <c r="AU15" s="234">
        <v>0</v>
      </c>
      <c r="AV15" s="234">
        <v>0</v>
      </c>
      <c r="AW15" s="234">
        <v>0</v>
      </c>
      <c r="AX15" s="234">
        <v>1008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484</v>
      </c>
      <c r="BF15" s="234" t="s">
        <v>484</v>
      </c>
      <c r="BG15" s="234" t="s">
        <v>484</v>
      </c>
      <c r="BH15" s="234" t="s">
        <v>484</v>
      </c>
      <c r="BI15" s="234" t="s">
        <v>484</v>
      </c>
      <c r="BJ15" s="234" t="s">
        <v>484</v>
      </c>
      <c r="BK15" s="234" t="s">
        <v>484</v>
      </c>
      <c r="BL15" s="234" t="s">
        <v>484</v>
      </c>
      <c r="BM15" s="234" t="s">
        <v>484</v>
      </c>
      <c r="BN15" s="234">
        <v>0</v>
      </c>
      <c r="BO15" s="234">
        <f>SUM(BP15:CI15)</f>
        <v>131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131</v>
      </c>
      <c r="CA15" s="234">
        <v>0</v>
      </c>
      <c r="CB15" s="234" t="s">
        <v>484</v>
      </c>
      <c r="CC15" s="234" t="s">
        <v>484</v>
      </c>
      <c r="CD15" s="234" t="s">
        <v>484</v>
      </c>
      <c r="CE15" s="234" t="s">
        <v>484</v>
      </c>
      <c r="CF15" s="234" t="s">
        <v>484</v>
      </c>
      <c r="CG15" s="234" t="s">
        <v>484</v>
      </c>
      <c r="CH15" s="234" t="s">
        <v>484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484</v>
      </c>
      <c r="CX15" s="234" t="s">
        <v>484</v>
      </c>
      <c r="CY15" s="234" t="s">
        <v>484</v>
      </c>
      <c r="CZ15" s="234" t="s">
        <v>484</v>
      </c>
      <c r="DA15" s="234" t="s">
        <v>484</v>
      </c>
      <c r="DB15" s="234" t="s">
        <v>484</v>
      </c>
      <c r="DC15" s="234" t="s">
        <v>484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484</v>
      </c>
      <c r="DS15" s="234" t="s">
        <v>484</v>
      </c>
      <c r="DT15" s="234">
        <v>0</v>
      </c>
      <c r="DU15" s="234" t="s">
        <v>484</v>
      </c>
      <c r="DV15" s="234" t="s">
        <v>484</v>
      </c>
      <c r="DW15" s="234" t="s">
        <v>484</v>
      </c>
      <c r="DX15" s="234" t="s">
        <v>484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484</v>
      </c>
      <c r="EL15" s="234" t="s">
        <v>484</v>
      </c>
      <c r="EM15" s="234" t="s">
        <v>484</v>
      </c>
      <c r="EN15" s="234">
        <v>0</v>
      </c>
      <c r="EO15" s="234">
        <v>0</v>
      </c>
      <c r="EP15" s="234" t="s">
        <v>484</v>
      </c>
      <c r="EQ15" s="234" t="s">
        <v>484</v>
      </c>
      <c r="ER15" s="234" t="s">
        <v>484</v>
      </c>
      <c r="ES15" s="234">
        <v>0</v>
      </c>
      <c r="ET15" s="234">
        <v>0</v>
      </c>
      <c r="EU15" s="234">
        <f>SUM(EV15:FO15)</f>
        <v>1421</v>
      </c>
      <c r="EV15" s="234">
        <v>0</v>
      </c>
      <c r="EW15" s="234">
        <v>0</v>
      </c>
      <c r="EX15" s="234">
        <v>0</v>
      </c>
      <c r="EY15" s="234">
        <v>0</v>
      </c>
      <c r="EZ15" s="234">
        <v>1102</v>
      </c>
      <c r="FA15" s="234">
        <v>226</v>
      </c>
      <c r="FB15" s="234">
        <v>32</v>
      </c>
      <c r="FC15" s="234">
        <v>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484</v>
      </c>
      <c r="FI15" s="234" t="s">
        <v>484</v>
      </c>
      <c r="FJ15" s="234" t="s">
        <v>484</v>
      </c>
      <c r="FK15" s="234">
        <v>0</v>
      </c>
      <c r="FL15" s="234">
        <v>0</v>
      </c>
      <c r="FM15" s="234">
        <v>0</v>
      </c>
      <c r="FN15" s="234">
        <v>6</v>
      </c>
      <c r="FO15" s="234">
        <v>55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7896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1933</v>
      </c>
      <c r="I16" s="234">
        <f>SUM(AD16,AY16,BT16,CO16,DJ16,EE16,EZ16)</f>
        <v>1889</v>
      </c>
      <c r="J16" s="234">
        <f>SUM(AE16,AZ16,BU16,CP16,DK16,EF16,FA16)</f>
        <v>620</v>
      </c>
      <c r="K16" s="234">
        <f>SUM(AF16,BA16,BV16,CQ16,DL16,EG16,FB16)</f>
        <v>2</v>
      </c>
      <c r="L16" s="234">
        <f>SUM(AG16,BB16,BW16,CR16,DM16,EH16,FC16)</f>
        <v>2199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8</v>
      </c>
      <c r="X16" s="234">
        <f>SUM(AS16,BN16,CI16,DD16,DY16,ET16,FO16)</f>
        <v>1245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484</v>
      </c>
      <c r="AK16" s="234" t="s">
        <v>484</v>
      </c>
      <c r="AL16" s="234">
        <v>0</v>
      </c>
      <c r="AM16" s="234" t="s">
        <v>484</v>
      </c>
      <c r="AN16" s="234" t="s">
        <v>484</v>
      </c>
      <c r="AO16" s="234">
        <v>0</v>
      </c>
      <c r="AP16" s="234" t="s">
        <v>484</v>
      </c>
      <c r="AQ16" s="234">
        <v>0</v>
      </c>
      <c r="AR16" s="234" t="s">
        <v>484</v>
      </c>
      <c r="AS16" s="234">
        <v>0</v>
      </c>
      <c r="AT16" s="234">
        <f>SUM(AU16:BN16)</f>
        <v>0</v>
      </c>
      <c r="AU16" s="234">
        <v>0</v>
      </c>
      <c r="AV16" s="234">
        <v>0</v>
      </c>
      <c r="AW16" s="234">
        <v>0</v>
      </c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484</v>
      </c>
      <c r="BF16" s="234" t="s">
        <v>484</v>
      </c>
      <c r="BG16" s="234" t="s">
        <v>484</v>
      </c>
      <c r="BH16" s="234" t="s">
        <v>484</v>
      </c>
      <c r="BI16" s="234" t="s">
        <v>484</v>
      </c>
      <c r="BJ16" s="234" t="s">
        <v>484</v>
      </c>
      <c r="BK16" s="234" t="s">
        <v>484</v>
      </c>
      <c r="BL16" s="234" t="s">
        <v>484</v>
      </c>
      <c r="BM16" s="234" t="s">
        <v>484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484</v>
      </c>
      <c r="CC16" s="234" t="s">
        <v>484</v>
      </c>
      <c r="CD16" s="234" t="s">
        <v>484</v>
      </c>
      <c r="CE16" s="234" t="s">
        <v>484</v>
      </c>
      <c r="CF16" s="234" t="s">
        <v>484</v>
      </c>
      <c r="CG16" s="234" t="s">
        <v>484</v>
      </c>
      <c r="CH16" s="234" t="s">
        <v>484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484</v>
      </c>
      <c r="CX16" s="234" t="s">
        <v>484</v>
      </c>
      <c r="CY16" s="234" t="s">
        <v>484</v>
      </c>
      <c r="CZ16" s="234" t="s">
        <v>484</v>
      </c>
      <c r="DA16" s="234" t="s">
        <v>484</v>
      </c>
      <c r="DB16" s="234" t="s">
        <v>484</v>
      </c>
      <c r="DC16" s="234" t="s">
        <v>484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484</v>
      </c>
      <c r="DS16" s="234" t="s">
        <v>484</v>
      </c>
      <c r="DT16" s="234">
        <v>0</v>
      </c>
      <c r="DU16" s="234" t="s">
        <v>484</v>
      </c>
      <c r="DV16" s="234" t="s">
        <v>484</v>
      </c>
      <c r="DW16" s="234" t="s">
        <v>484</v>
      </c>
      <c r="DX16" s="234" t="s">
        <v>484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484</v>
      </c>
      <c r="EL16" s="234" t="s">
        <v>484</v>
      </c>
      <c r="EM16" s="234" t="s">
        <v>484</v>
      </c>
      <c r="EN16" s="234">
        <v>0</v>
      </c>
      <c r="EO16" s="234">
        <v>0</v>
      </c>
      <c r="EP16" s="234" t="s">
        <v>484</v>
      </c>
      <c r="EQ16" s="234" t="s">
        <v>484</v>
      </c>
      <c r="ER16" s="234" t="s">
        <v>484</v>
      </c>
      <c r="ES16" s="234">
        <v>0</v>
      </c>
      <c r="ET16" s="234">
        <v>0</v>
      </c>
      <c r="EU16" s="234">
        <f>SUM(EV16:FO16)</f>
        <v>7896</v>
      </c>
      <c r="EV16" s="234">
        <v>0</v>
      </c>
      <c r="EW16" s="234">
        <v>0</v>
      </c>
      <c r="EX16" s="234">
        <v>0</v>
      </c>
      <c r="EY16" s="234">
        <v>1933</v>
      </c>
      <c r="EZ16" s="234">
        <v>1889</v>
      </c>
      <c r="FA16" s="234">
        <v>620</v>
      </c>
      <c r="FB16" s="234">
        <v>2</v>
      </c>
      <c r="FC16" s="234">
        <v>2199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484</v>
      </c>
      <c r="FI16" s="234" t="s">
        <v>484</v>
      </c>
      <c r="FJ16" s="234" t="s">
        <v>484</v>
      </c>
      <c r="FK16" s="234">
        <v>0</v>
      </c>
      <c r="FL16" s="234">
        <v>0</v>
      </c>
      <c r="FM16" s="234">
        <v>0</v>
      </c>
      <c r="FN16" s="234">
        <v>8</v>
      </c>
      <c r="FO16" s="234">
        <v>1245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4352</v>
      </c>
      <c r="E17" s="234">
        <f>SUM(Z17,AU17,BP17,CK17,DF17,EA17,EV17)</f>
        <v>0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1022</v>
      </c>
      <c r="I17" s="234">
        <f>SUM(AD17,AY17,BT17,CO17,DJ17,EE17,EZ17)</f>
        <v>794</v>
      </c>
      <c r="J17" s="234">
        <f>SUM(AE17,AZ17,BU17,CP17,DK17,EF17,FA17)</f>
        <v>247</v>
      </c>
      <c r="K17" s="234">
        <f>SUM(AF17,BA17,BV17,CQ17,DL17,EG17,FB17)</f>
        <v>2210</v>
      </c>
      <c r="L17" s="234">
        <f>SUM(AG17,BB17,BW17,CR17,DM17,EH17,FC17)</f>
        <v>0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79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/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484</v>
      </c>
      <c r="AK17" s="234" t="s">
        <v>484</v>
      </c>
      <c r="AL17" s="234">
        <v>0</v>
      </c>
      <c r="AM17" s="234" t="s">
        <v>484</v>
      </c>
      <c r="AN17" s="234" t="s">
        <v>484</v>
      </c>
      <c r="AO17" s="234">
        <v>0</v>
      </c>
      <c r="AP17" s="234" t="s">
        <v>484</v>
      </c>
      <c r="AQ17" s="234">
        <v>0</v>
      </c>
      <c r="AR17" s="234" t="s">
        <v>484</v>
      </c>
      <c r="AS17" s="234"/>
      <c r="AT17" s="234">
        <f>SUM(AU17:BN17)</f>
        <v>1101</v>
      </c>
      <c r="AU17" s="234">
        <v>0</v>
      </c>
      <c r="AV17" s="234">
        <v>0</v>
      </c>
      <c r="AW17" s="234">
        <v>0</v>
      </c>
      <c r="AX17" s="234">
        <v>1022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484</v>
      </c>
      <c r="BF17" s="234" t="s">
        <v>484</v>
      </c>
      <c r="BG17" s="234" t="s">
        <v>484</v>
      </c>
      <c r="BH17" s="234" t="s">
        <v>484</v>
      </c>
      <c r="BI17" s="234" t="s">
        <v>484</v>
      </c>
      <c r="BJ17" s="234" t="s">
        <v>484</v>
      </c>
      <c r="BK17" s="234" t="s">
        <v>484</v>
      </c>
      <c r="BL17" s="234" t="s">
        <v>484</v>
      </c>
      <c r="BM17" s="234" t="s">
        <v>484</v>
      </c>
      <c r="BN17" s="234">
        <v>79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484</v>
      </c>
      <c r="CC17" s="234" t="s">
        <v>484</v>
      </c>
      <c r="CD17" s="234" t="s">
        <v>484</v>
      </c>
      <c r="CE17" s="234" t="s">
        <v>484</v>
      </c>
      <c r="CF17" s="234" t="s">
        <v>484</v>
      </c>
      <c r="CG17" s="234" t="s">
        <v>484</v>
      </c>
      <c r="CH17" s="234" t="s">
        <v>484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484</v>
      </c>
      <c r="CX17" s="234" t="s">
        <v>484</v>
      </c>
      <c r="CY17" s="234" t="s">
        <v>484</v>
      </c>
      <c r="CZ17" s="234" t="s">
        <v>484</v>
      </c>
      <c r="DA17" s="234" t="s">
        <v>484</v>
      </c>
      <c r="DB17" s="234" t="s">
        <v>484</v>
      </c>
      <c r="DC17" s="234" t="s">
        <v>484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484</v>
      </c>
      <c r="DS17" s="234" t="s">
        <v>484</v>
      </c>
      <c r="DT17" s="234">
        <v>0</v>
      </c>
      <c r="DU17" s="234" t="s">
        <v>484</v>
      </c>
      <c r="DV17" s="234" t="s">
        <v>484</v>
      </c>
      <c r="DW17" s="234" t="s">
        <v>484</v>
      </c>
      <c r="DX17" s="234" t="s">
        <v>484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484</v>
      </c>
      <c r="EL17" s="234" t="s">
        <v>484</v>
      </c>
      <c r="EM17" s="234" t="s">
        <v>484</v>
      </c>
      <c r="EN17" s="234">
        <v>0</v>
      </c>
      <c r="EO17" s="234">
        <v>0</v>
      </c>
      <c r="EP17" s="234" t="s">
        <v>484</v>
      </c>
      <c r="EQ17" s="234" t="s">
        <v>484</v>
      </c>
      <c r="ER17" s="234" t="s">
        <v>484</v>
      </c>
      <c r="ES17" s="234">
        <v>0</v>
      </c>
      <c r="ET17" s="234">
        <v>0</v>
      </c>
      <c r="EU17" s="234">
        <f>SUM(EV17:FO17)</f>
        <v>3251</v>
      </c>
      <c r="EV17" s="234">
        <v>0</v>
      </c>
      <c r="EW17" s="234">
        <v>0</v>
      </c>
      <c r="EX17" s="234">
        <v>0</v>
      </c>
      <c r="EY17" s="234">
        <v>0</v>
      </c>
      <c r="EZ17" s="234">
        <v>794</v>
      </c>
      <c r="FA17" s="234">
        <v>247</v>
      </c>
      <c r="FB17" s="234">
        <v>2210</v>
      </c>
      <c r="FC17" s="234">
        <v>0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484</v>
      </c>
      <c r="FI17" s="234" t="s">
        <v>484</v>
      </c>
      <c r="FJ17" s="234" t="s">
        <v>484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7429</v>
      </c>
      <c r="E18" s="234">
        <f>SUM(Z18,AU18,BP18,CK18,DF18,EA18,EV18)</f>
        <v>1825</v>
      </c>
      <c r="F18" s="234">
        <f>SUM(AA18,AV18,BQ18,CL18,DG18,EB18,EW18)</f>
        <v>5</v>
      </c>
      <c r="G18" s="234">
        <f>SUM(AB18,AW18,BR18,CM18,DH18,EC18,EX18)</f>
        <v>0</v>
      </c>
      <c r="H18" s="234">
        <f>SUM(AC18,AX18,BS18,CN18,DI18,ED18,EY18)</f>
        <v>1263</v>
      </c>
      <c r="I18" s="234">
        <f>SUM(AD18,AY18,BT18,CO18,DJ18,EE18,EZ18)</f>
        <v>876</v>
      </c>
      <c r="J18" s="234">
        <f>SUM(AE18,AZ18,BU18,CP18,DK18,EF18,FA18)</f>
        <v>160</v>
      </c>
      <c r="K18" s="234">
        <f>SUM(AF18,BA18,BV18,CQ18,DL18,EG18,FB18)</f>
        <v>0</v>
      </c>
      <c r="L18" s="234">
        <f>SUM(AG18,BB18,BW18,CR18,DM18,EH18,FC18)</f>
        <v>1552</v>
      </c>
      <c r="M18" s="234">
        <f>SUM(AH18,BC18,BX18,CS18,DN18,EI18,FD18)</f>
        <v>100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468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1180</v>
      </c>
      <c r="Y18" s="234">
        <f>SUM(Z18:AS18)</f>
        <v>468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484</v>
      </c>
      <c r="AK18" s="234" t="s">
        <v>484</v>
      </c>
      <c r="AL18" s="234">
        <v>0</v>
      </c>
      <c r="AM18" s="234" t="s">
        <v>484</v>
      </c>
      <c r="AN18" s="234" t="s">
        <v>484</v>
      </c>
      <c r="AO18" s="234">
        <v>468</v>
      </c>
      <c r="AP18" s="234" t="s">
        <v>484</v>
      </c>
      <c r="AQ18" s="234">
        <v>0</v>
      </c>
      <c r="AR18" s="234" t="s">
        <v>484</v>
      </c>
      <c r="AS18" s="234">
        <v>0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484</v>
      </c>
      <c r="BF18" s="234" t="s">
        <v>484</v>
      </c>
      <c r="BG18" s="234" t="s">
        <v>484</v>
      </c>
      <c r="BH18" s="234" t="s">
        <v>484</v>
      </c>
      <c r="BI18" s="234" t="s">
        <v>484</v>
      </c>
      <c r="BJ18" s="234" t="s">
        <v>484</v>
      </c>
      <c r="BK18" s="234" t="s">
        <v>484</v>
      </c>
      <c r="BL18" s="234" t="s">
        <v>484</v>
      </c>
      <c r="BM18" s="234" t="s">
        <v>484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484</v>
      </c>
      <c r="CC18" s="234" t="s">
        <v>484</v>
      </c>
      <c r="CD18" s="234" t="s">
        <v>484</v>
      </c>
      <c r="CE18" s="234" t="s">
        <v>484</v>
      </c>
      <c r="CF18" s="234" t="s">
        <v>484</v>
      </c>
      <c r="CG18" s="234" t="s">
        <v>484</v>
      </c>
      <c r="CH18" s="234" t="s">
        <v>484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484</v>
      </c>
      <c r="CX18" s="234" t="s">
        <v>484</v>
      </c>
      <c r="CY18" s="234" t="s">
        <v>484</v>
      </c>
      <c r="CZ18" s="234" t="s">
        <v>484</v>
      </c>
      <c r="DA18" s="234" t="s">
        <v>484</v>
      </c>
      <c r="DB18" s="234" t="s">
        <v>484</v>
      </c>
      <c r="DC18" s="234" t="s">
        <v>484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484</v>
      </c>
      <c r="DS18" s="234" t="s">
        <v>484</v>
      </c>
      <c r="DT18" s="234">
        <v>0</v>
      </c>
      <c r="DU18" s="234" t="s">
        <v>484</v>
      </c>
      <c r="DV18" s="234" t="s">
        <v>484</v>
      </c>
      <c r="DW18" s="234" t="s">
        <v>484</v>
      </c>
      <c r="DX18" s="234" t="s">
        <v>484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484</v>
      </c>
      <c r="EL18" s="234" t="s">
        <v>484</v>
      </c>
      <c r="EM18" s="234" t="s">
        <v>484</v>
      </c>
      <c r="EN18" s="234">
        <v>0</v>
      </c>
      <c r="EO18" s="234">
        <v>0</v>
      </c>
      <c r="EP18" s="234" t="s">
        <v>484</v>
      </c>
      <c r="EQ18" s="234" t="s">
        <v>484</v>
      </c>
      <c r="ER18" s="234" t="s">
        <v>484</v>
      </c>
      <c r="ES18" s="234">
        <v>0</v>
      </c>
      <c r="ET18" s="234">
        <v>0</v>
      </c>
      <c r="EU18" s="234">
        <f>SUM(EV18:FO18)</f>
        <v>6961</v>
      </c>
      <c r="EV18" s="234">
        <v>1825</v>
      </c>
      <c r="EW18" s="234">
        <v>5</v>
      </c>
      <c r="EX18" s="234">
        <v>0</v>
      </c>
      <c r="EY18" s="234">
        <v>1263</v>
      </c>
      <c r="EZ18" s="234">
        <v>876</v>
      </c>
      <c r="FA18" s="234">
        <v>160</v>
      </c>
      <c r="FB18" s="234">
        <v>0</v>
      </c>
      <c r="FC18" s="234">
        <v>1552</v>
      </c>
      <c r="FD18" s="234">
        <v>100</v>
      </c>
      <c r="FE18" s="234">
        <v>0</v>
      </c>
      <c r="FF18" s="234">
        <v>0</v>
      </c>
      <c r="FG18" s="234">
        <v>0</v>
      </c>
      <c r="FH18" s="234" t="s">
        <v>484</v>
      </c>
      <c r="FI18" s="234" t="s">
        <v>484</v>
      </c>
      <c r="FJ18" s="234" t="s">
        <v>484</v>
      </c>
      <c r="FK18" s="234">
        <v>0</v>
      </c>
      <c r="FL18" s="234">
        <v>0</v>
      </c>
      <c r="FM18" s="234">
        <v>0</v>
      </c>
      <c r="FN18" s="234">
        <v>0</v>
      </c>
      <c r="FO18" s="234">
        <v>1180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1887</v>
      </c>
      <c r="E19" s="234">
        <f>SUM(Z19,AU19,BP19,CK19,DF19,EA19,EV19)</f>
        <v>164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812</v>
      </c>
      <c r="I19" s="234">
        <f>SUM(AD19,AY19,BT19,CO19,DJ19,EE19,EZ19)</f>
        <v>18</v>
      </c>
      <c r="J19" s="234">
        <f>SUM(AE19,AZ19,BU19,CP19,DK19,EF19,FA19)</f>
        <v>1</v>
      </c>
      <c r="K19" s="234">
        <f>SUM(AF19,BA19,BV19,CQ19,DL19,EG19,FB19)</f>
        <v>0</v>
      </c>
      <c r="L19" s="234">
        <f>SUM(AG19,BB19,BW19,CR19,DM19,EH19,FC19)</f>
        <v>34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713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145</v>
      </c>
      <c r="Y19" s="234">
        <f>SUM(Z19:AS19)</f>
        <v>713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484</v>
      </c>
      <c r="AK19" s="234" t="s">
        <v>484</v>
      </c>
      <c r="AL19" s="234">
        <v>713</v>
      </c>
      <c r="AM19" s="234" t="s">
        <v>484</v>
      </c>
      <c r="AN19" s="234" t="s">
        <v>484</v>
      </c>
      <c r="AO19" s="234">
        <v>0</v>
      </c>
      <c r="AP19" s="234" t="s">
        <v>484</v>
      </c>
      <c r="AQ19" s="234">
        <v>0</v>
      </c>
      <c r="AR19" s="234" t="s">
        <v>484</v>
      </c>
      <c r="AS19" s="234">
        <v>0</v>
      </c>
      <c r="AT19" s="234">
        <f>SUM(AU19:BN19)</f>
        <v>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484</v>
      </c>
      <c r="BF19" s="234" t="s">
        <v>484</v>
      </c>
      <c r="BG19" s="234" t="s">
        <v>484</v>
      </c>
      <c r="BH19" s="234" t="s">
        <v>484</v>
      </c>
      <c r="BI19" s="234" t="s">
        <v>484</v>
      </c>
      <c r="BJ19" s="234" t="s">
        <v>484</v>
      </c>
      <c r="BK19" s="234" t="s">
        <v>484</v>
      </c>
      <c r="BL19" s="234" t="s">
        <v>484</v>
      </c>
      <c r="BM19" s="234" t="s">
        <v>484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484</v>
      </c>
      <c r="CC19" s="234" t="s">
        <v>484</v>
      </c>
      <c r="CD19" s="234" t="s">
        <v>484</v>
      </c>
      <c r="CE19" s="234" t="s">
        <v>484</v>
      </c>
      <c r="CF19" s="234" t="s">
        <v>484</v>
      </c>
      <c r="CG19" s="234" t="s">
        <v>484</v>
      </c>
      <c r="CH19" s="234" t="s">
        <v>484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484</v>
      </c>
      <c r="CX19" s="234" t="s">
        <v>484</v>
      </c>
      <c r="CY19" s="234" t="s">
        <v>484</v>
      </c>
      <c r="CZ19" s="234" t="s">
        <v>484</v>
      </c>
      <c r="DA19" s="234" t="s">
        <v>484</v>
      </c>
      <c r="DB19" s="234" t="s">
        <v>484</v>
      </c>
      <c r="DC19" s="234" t="s">
        <v>484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484</v>
      </c>
      <c r="DS19" s="234" t="s">
        <v>484</v>
      </c>
      <c r="DT19" s="234">
        <v>0</v>
      </c>
      <c r="DU19" s="234" t="s">
        <v>484</v>
      </c>
      <c r="DV19" s="234" t="s">
        <v>484</v>
      </c>
      <c r="DW19" s="234" t="s">
        <v>484</v>
      </c>
      <c r="DX19" s="234" t="s">
        <v>484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484</v>
      </c>
      <c r="EL19" s="234" t="s">
        <v>484</v>
      </c>
      <c r="EM19" s="234" t="s">
        <v>484</v>
      </c>
      <c r="EN19" s="234">
        <v>0</v>
      </c>
      <c r="EO19" s="234">
        <v>0</v>
      </c>
      <c r="EP19" s="234" t="s">
        <v>484</v>
      </c>
      <c r="EQ19" s="234" t="s">
        <v>484</v>
      </c>
      <c r="ER19" s="234" t="s">
        <v>484</v>
      </c>
      <c r="ES19" s="234">
        <v>0</v>
      </c>
      <c r="ET19" s="234">
        <v>0</v>
      </c>
      <c r="EU19" s="234">
        <f>SUM(EV19:FO19)</f>
        <v>1174</v>
      </c>
      <c r="EV19" s="234">
        <v>164</v>
      </c>
      <c r="EW19" s="234">
        <v>0</v>
      </c>
      <c r="EX19" s="234">
        <v>0</v>
      </c>
      <c r="EY19" s="234">
        <v>812</v>
      </c>
      <c r="EZ19" s="234">
        <v>18</v>
      </c>
      <c r="FA19" s="234">
        <v>1</v>
      </c>
      <c r="FB19" s="234">
        <v>0</v>
      </c>
      <c r="FC19" s="234">
        <v>34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484</v>
      </c>
      <c r="FI19" s="234" t="s">
        <v>484</v>
      </c>
      <c r="FJ19" s="234" t="s">
        <v>484</v>
      </c>
      <c r="FK19" s="234">
        <v>0</v>
      </c>
      <c r="FL19" s="234">
        <v>0</v>
      </c>
      <c r="FM19" s="234">
        <v>0</v>
      </c>
      <c r="FN19" s="234">
        <v>0</v>
      </c>
      <c r="FO19" s="234">
        <v>145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3423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1300</v>
      </c>
      <c r="I20" s="234">
        <f>SUM(AD20,AY20,BT20,CO20,DJ20,EE20,EZ20)</f>
        <v>0</v>
      </c>
      <c r="J20" s="234">
        <f>SUM(AE20,AZ20,BU20,CP20,DK20,EF20,FA20)</f>
        <v>137</v>
      </c>
      <c r="K20" s="234">
        <f>SUM(AF20,BA20,BV20,CQ20,DL20,EG20,FB20)</f>
        <v>0</v>
      </c>
      <c r="L20" s="234">
        <f>SUM(AG20,BB20,BW20,CR20,DM20,EH20,FC20)</f>
        <v>1547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415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24</v>
      </c>
      <c r="Y20" s="234">
        <f>SUM(Z20:AS20)</f>
        <v>415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484</v>
      </c>
      <c r="AK20" s="234" t="s">
        <v>484</v>
      </c>
      <c r="AL20" s="234">
        <v>0</v>
      </c>
      <c r="AM20" s="234" t="s">
        <v>484</v>
      </c>
      <c r="AN20" s="234" t="s">
        <v>484</v>
      </c>
      <c r="AO20" s="234">
        <v>415</v>
      </c>
      <c r="AP20" s="234" t="s">
        <v>484</v>
      </c>
      <c r="AQ20" s="234">
        <v>0</v>
      </c>
      <c r="AR20" s="234" t="s">
        <v>484</v>
      </c>
      <c r="AS20" s="234">
        <v>0</v>
      </c>
      <c r="AT20" s="234">
        <f>SUM(AU20:BN20)</f>
        <v>0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484</v>
      </c>
      <c r="BF20" s="234" t="s">
        <v>484</v>
      </c>
      <c r="BG20" s="234" t="s">
        <v>484</v>
      </c>
      <c r="BH20" s="234" t="s">
        <v>484</v>
      </c>
      <c r="BI20" s="234" t="s">
        <v>484</v>
      </c>
      <c r="BJ20" s="234" t="s">
        <v>484</v>
      </c>
      <c r="BK20" s="234" t="s">
        <v>484</v>
      </c>
      <c r="BL20" s="234" t="s">
        <v>484</v>
      </c>
      <c r="BM20" s="234" t="s">
        <v>484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484</v>
      </c>
      <c r="CC20" s="234" t="s">
        <v>484</v>
      </c>
      <c r="CD20" s="234" t="s">
        <v>484</v>
      </c>
      <c r="CE20" s="234" t="s">
        <v>484</v>
      </c>
      <c r="CF20" s="234" t="s">
        <v>484</v>
      </c>
      <c r="CG20" s="234" t="s">
        <v>484</v>
      </c>
      <c r="CH20" s="234" t="s">
        <v>484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484</v>
      </c>
      <c r="CX20" s="234" t="s">
        <v>484</v>
      </c>
      <c r="CY20" s="234" t="s">
        <v>484</v>
      </c>
      <c r="CZ20" s="234" t="s">
        <v>484</v>
      </c>
      <c r="DA20" s="234" t="s">
        <v>484</v>
      </c>
      <c r="DB20" s="234" t="s">
        <v>484</v>
      </c>
      <c r="DC20" s="234" t="s">
        <v>484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484</v>
      </c>
      <c r="DS20" s="234" t="s">
        <v>484</v>
      </c>
      <c r="DT20" s="234">
        <v>0</v>
      </c>
      <c r="DU20" s="234" t="s">
        <v>484</v>
      </c>
      <c r="DV20" s="234" t="s">
        <v>484</v>
      </c>
      <c r="DW20" s="234" t="s">
        <v>484</v>
      </c>
      <c r="DX20" s="234" t="s">
        <v>484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484</v>
      </c>
      <c r="EL20" s="234" t="s">
        <v>484</v>
      </c>
      <c r="EM20" s="234" t="s">
        <v>484</v>
      </c>
      <c r="EN20" s="234">
        <v>0</v>
      </c>
      <c r="EO20" s="234">
        <v>0</v>
      </c>
      <c r="EP20" s="234" t="s">
        <v>484</v>
      </c>
      <c r="EQ20" s="234" t="s">
        <v>484</v>
      </c>
      <c r="ER20" s="234" t="s">
        <v>484</v>
      </c>
      <c r="ES20" s="234">
        <v>0</v>
      </c>
      <c r="ET20" s="234">
        <v>0</v>
      </c>
      <c r="EU20" s="234">
        <f>SUM(EV20:FO20)</f>
        <v>3008</v>
      </c>
      <c r="EV20" s="234">
        <v>0</v>
      </c>
      <c r="EW20" s="234">
        <v>0</v>
      </c>
      <c r="EX20" s="234">
        <v>0</v>
      </c>
      <c r="EY20" s="234">
        <v>1300</v>
      </c>
      <c r="EZ20" s="234">
        <v>0</v>
      </c>
      <c r="FA20" s="234">
        <v>137</v>
      </c>
      <c r="FB20" s="234">
        <v>0</v>
      </c>
      <c r="FC20" s="234">
        <v>1547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484</v>
      </c>
      <c r="FI20" s="234" t="s">
        <v>484</v>
      </c>
      <c r="FJ20" s="234" t="s">
        <v>484</v>
      </c>
      <c r="FK20" s="234">
        <v>0</v>
      </c>
      <c r="FL20" s="234">
        <v>0</v>
      </c>
      <c r="FM20" s="234">
        <v>0</v>
      </c>
      <c r="FN20" s="234">
        <v>0</v>
      </c>
      <c r="FO20" s="234">
        <v>24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15746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566</v>
      </c>
      <c r="I21" s="234">
        <f>SUM(AD21,AY21,BT21,CO21,DJ21,EE21,EZ21)</f>
        <v>672</v>
      </c>
      <c r="J21" s="234">
        <f>SUM(AE21,AZ21,BU21,CP21,DK21,EF21,FA21)</f>
        <v>188</v>
      </c>
      <c r="K21" s="234">
        <f>SUM(AF21,BA21,BV21,CQ21,DL21,EG21,FB21)</f>
        <v>0</v>
      </c>
      <c r="L21" s="234">
        <f>SUM(AG21,BB21,BW21,CR21,DM21,EH21,FC21)</f>
        <v>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14320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484</v>
      </c>
      <c r="AK21" s="234" t="s">
        <v>484</v>
      </c>
      <c r="AL21" s="234">
        <v>0</v>
      </c>
      <c r="AM21" s="234" t="s">
        <v>484</v>
      </c>
      <c r="AN21" s="234" t="s">
        <v>484</v>
      </c>
      <c r="AO21" s="234">
        <v>0</v>
      </c>
      <c r="AP21" s="234" t="s">
        <v>484</v>
      </c>
      <c r="AQ21" s="234">
        <v>0</v>
      </c>
      <c r="AR21" s="234" t="s">
        <v>484</v>
      </c>
      <c r="AS21" s="234">
        <v>0</v>
      </c>
      <c r="AT21" s="234">
        <f>SUM(AU21:BN21)</f>
        <v>56</v>
      </c>
      <c r="AU21" s="234">
        <v>0</v>
      </c>
      <c r="AV21" s="234">
        <v>0</v>
      </c>
      <c r="AW21" s="234">
        <v>0</v>
      </c>
      <c r="AX21" s="234">
        <v>56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484</v>
      </c>
      <c r="BF21" s="234" t="s">
        <v>484</v>
      </c>
      <c r="BG21" s="234" t="s">
        <v>484</v>
      </c>
      <c r="BH21" s="234" t="s">
        <v>484</v>
      </c>
      <c r="BI21" s="234" t="s">
        <v>484</v>
      </c>
      <c r="BJ21" s="234" t="s">
        <v>484</v>
      </c>
      <c r="BK21" s="234" t="s">
        <v>484</v>
      </c>
      <c r="BL21" s="234" t="s">
        <v>484</v>
      </c>
      <c r="BM21" s="234" t="s">
        <v>484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484</v>
      </c>
      <c r="CC21" s="234" t="s">
        <v>484</v>
      </c>
      <c r="CD21" s="234" t="s">
        <v>484</v>
      </c>
      <c r="CE21" s="234" t="s">
        <v>484</v>
      </c>
      <c r="CF21" s="234" t="s">
        <v>484</v>
      </c>
      <c r="CG21" s="234" t="s">
        <v>484</v>
      </c>
      <c r="CH21" s="234" t="s">
        <v>484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484</v>
      </c>
      <c r="CX21" s="234" t="s">
        <v>484</v>
      </c>
      <c r="CY21" s="234" t="s">
        <v>484</v>
      </c>
      <c r="CZ21" s="234" t="s">
        <v>484</v>
      </c>
      <c r="DA21" s="234" t="s">
        <v>484</v>
      </c>
      <c r="DB21" s="234" t="s">
        <v>484</v>
      </c>
      <c r="DC21" s="234" t="s">
        <v>484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484</v>
      </c>
      <c r="DS21" s="234" t="s">
        <v>484</v>
      </c>
      <c r="DT21" s="234">
        <v>0</v>
      </c>
      <c r="DU21" s="234" t="s">
        <v>484</v>
      </c>
      <c r="DV21" s="234" t="s">
        <v>484</v>
      </c>
      <c r="DW21" s="234" t="s">
        <v>484</v>
      </c>
      <c r="DX21" s="234" t="s">
        <v>484</v>
      </c>
      <c r="DY21" s="234">
        <v>0</v>
      </c>
      <c r="DZ21" s="234">
        <f>SUM(EA21:ET21)</f>
        <v>14320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484</v>
      </c>
      <c r="EL21" s="234" t="s">
        <v>484</v>
      </c>
      <c r="EM21" s="234" t="s">
        <v>484</v>
      </c>
      <c r="EN21" s="234">
        <v>14320</v>
      </c>
      <c r="EO21" s="234">
        <v>0</v>
      </c>
      <c r="EP21" s="234" t="s">
        <v>484</v>
      </c>
      <c r="EQ21" s="234" t="s">
        <v>484</v>
      </c>
      <c r="ER21" s="234" t="s">
        <v>484</v>
      </c>
      <c r="ES21" s="234">
        <v>0</v>
      </c>
      <c r="ET21" s="234">
        <v>0</v>
      </c>
      <c r="EU21" s="234">
        <f>SUM(EV21:FO21)</f>
        <v>1370</v>
      </c>
      <c r="EV21" s="234">
        <v>0</v>
      </c>
      <c r="EW21" s="234">
        <v>0</v>
      </c>
      <c r="EX21" s="234">
        <v>0</v>
      </c>
      <c r="EY21" s="234">
        <v>510</v>
      </c>
      <c r="EZ21" s="234">
        <v>672</v>
      </c>
      <c r="FA21" s="234">
        <v>188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484</v>
      </c>
      <c r="FI21" s="234" t="s">
        <v>484</v>
      </c>
      <c r="FJ21" s="234" t="s">
        <v>484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2037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492</v>
      </c>
      <c r="I22" s="234">
        <f>SUM(AD22,AY22,BT22,CO22,DJ22,EE22,EZ22)</f>
        <v>530</v>
      </c>
      <c r="J22" s="234">
        <f>SUM(AE22,AZ22,BU22,CP22,DK22,EF22,FA22)</f>
        <v>150</v>
      </c>
      <c r="K22" s="234">
        <f>SUM(AF22,BA22,BV22,CQ22,DL22,EG22,FB22)</f>
        <v>0</v>
      </c>
      <c r="L22" s="234">
        <f>SUM(AG22,BB22,BW22,CR22,DM22,EH22,FC22)</f>
        <v>865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484</v>
      </c>
      <c r="AK22" s="234" t="s">
        <v>484</v>
      </c>
      <c r="AL22" s="234">
        <v>0</v>
      </c>
      <c r="AM22" s="234" t="s">
        <v>484</v>
      </c>
      <c r="AN22" s="234" t="s">
        <v>484</v>
      </c>
      <c r="AO22" s="234">
        <v>0</v>
      </c>
      <c r="AP22" s="234" t="s">
        <v>484</v>
      </c>
      <c r="AQ22" s="234">
        <v>0</v>
      </c>
      <c r="AR22" s="234" t="s">
        <v>484</v>
      </c>
      <c r="AS22" s="234">
        <v>0</v>
      </c>
      <c r="AT22" s="234">
        <f>SUM(AU22:BN22)</f>
        <v>492</v>
      </c>
      <c r="AU22" s="234">
        <v>0</v>
      </c>
      <c r="AV22" s="234">
        <v>0</v>
      </c>
      <c r="AW22" s="234">
        <v>0</v>
      </c>
      <c r="AX22" s="234">
        <v>492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484</v>
      </c>
      <c r="BF22" s="234" t="s">
        <v>484</v>
      </c>
      <c r="BG22" s="234" t="s">
        <v>484</v>
      </c>
      <c r="BH22" s="234" t="s">
        <v>484</v>
      </c>
      <c r="BI22" s="234" t="s">
        <v>484</v>
      </c>
      <c r="BJ22" s="234" t="s">
        <v>484</v>
      </c>
      <c r="BK22" s="234" t="s">
        <v>484</v>
      </c>
      <c r="BL22" s="234" t="s">
        <v>484</v>
      </c>
      <c r="BM22" s="234" t="s">
        <v>484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484</v>
      </c>
      <c r="CC22" s="234" t="s">
        <v>484</v>
      </c>
      <c r="CD22" s="234" t="s">
        <v>484</v>
      </c>
      <c r="CE22" s="234" t="s">
        <v>484</v>
      </c>
      <c r="CF22" s="234" t="s">
        <v>484</v>
      </c>
      <c r="CG22" s="234" t="s">
        <v>484</v>
      </c>
      <c r="CH22" s="234" t="s">
        <v>484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484</v>
      </c>
      <c r="CX22" s="234" t="s">
        <v>484</v>
      </c>
      <c r="CY22" s="234" t="s">
        <v>484</v>
      </c>
      <c r="CZ22" s="234" t="s">
        <v>484</v>
      </c>
      <c r="DA22" s="234" t="s">
        <v>484</v>
      </c>
      <c r="DB22" s="234" t="s">
        <v>484</v>
      </c>
      <c r="DC22" s="234" t="s">
        <v>484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484</v>
      </c>
      <c r="DS22" s="234" t="s">
        <v>484</v>
      </c>
      <c r="DT22" s="234">
        <v>0</v>
      </c>
      <c r="DU22" s="234" t="s">
        <v>484</v>
      </c>
      <c r="DV22" s="234" t="s">
        <v>484</v>
      </c>
      <c r="DW22" s="234" t="s">
        <v>484</v>
      </c>
      <c r="DX22" s="234" t="s">
        <v>484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484</v>
      </c>
      <c r="EL22" s="234" t="s">
        <v>484</v>
      </c>
      <c r="EM22" s="234" t="s">
        <v>484</v>
      </c>
      <c r="EN22" s="234">
        <v>0</v>
      </c>
      <c r="EO22" s="234">
        <v>0</v>
      </c>
      <c r="EP22" s="234" t="s">
        <v>484</v>
      </c>
      <c r="EQ22" s="234" t="s">
        <v>484</v>
      </c>
      <c r="ER22" s="234" t="s">
        <v>484</v>
      </c>
      <c r="ES22" s="234">
        <v>0</v>
      </c>
      <c r="ET22" s="234">
        <v>0</v>
      </c>
      <c r="EU22" s="234">
        <f>SUM(EV22:FO22)</f>
        <v>1545</v>
      </c>
      <c r="EV22" s="234">
        <v>0</v>
      </c>
      <c r="EW22" s="234">
        <v>0</v>
      </c>
      <c r="EX22" s="234">
        <v>0</v>
      </c>
      <c r="EY22" s="234">
        <v>0</v>
      </c>
      <c r="EZ22" s="234">
        <v>530</v>
      </c>
      <c r="FA22" s="234">
        <v>150</v>
      </c>
      <c r="FB22" s="234">
        <v>0</v>
      </c>
      <c r="FC22" s="234">
        <v>865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484</v>
      </c>
      <c r="FI22" s="234" t="s">
        <v>484</v>
      </c>
      <c r="FJ22" s="234" t="s">
        <v>484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470</v>
      </c>
      <c r="E23" s="234">
        <f>SUM(Z23,AU23,BP23,CK23,DF23,EA23,EV23)</f>
        <v>0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421</v>
      </c>
      <c r="I23" s="234">
        <f>SUM(AD23,AY23,BT23,CO23,DJ23,EE23,EZ23)</f>
        <v>0</v>
      </c>
      <c r="J23" s="234">
        <f>SUM(AE23,AZ23,BU23,CP23,DK23,EF23,FA23)</f>
        <v>49</v>
      </c>
      <c r="K23" s="234">
        <f>SUM(AF23,BA23,BV23,CQ23,DL23,EG23,FB23)</f>
        <v>0</v>
      </c>
      <c r="L23" s="234">
        <f>SUM(AG23,BB23,BW23,CR23,DM23,EH23,FC23)</f>
        <v>0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0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484</v>
      </c>
      <c r="AK23" s="234" t="s">
        <v>484</v>
      </c>
      <c r="AL23" s="234">
        <v>0</v>
      </c>
      <c r="AM23" s="234" t="s">
        <v>484</v>
      </c>
      <c r="AN23" s="234" t="s">
        <v>484</v>
      </c>
      <c r="AO23" s="234">
        <v>0</v>
      </c>
      <c r="AP23" s="234" t="s">
        <v>484</v>
      </c>
      <c r="AQ23" s="234">
        <v>0</v>
      </c>
      <c r="AR23" s="234" t="s">
        <v>484</v>
      </c>
      <c r="AS23" s="234">
        <v>0</v>
      </c>
      <c r="AT23" s="234">
        <f>SUM(AU23:BN23)</f>
        <v>292</v>
      </c>
      <c r="AU23" s="234">
        <v>0</v>
      </c>
      <c r="AV23" s="234">
        <v>0</v>
      </c>
      <c r="AW23" s="234">
        <v>0</v>
      </c>
      <c r="AX23" s="234">
        <v>292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484</v>
      </c>
      <c r="BF23" s="234" t="s">
        <v>484</v>
      </c>
      <c r="BG23" s="234" t="s">
        <v>484</v>
      </c>
      <c r="BH23" s="234" t="s">
        <v>484</v>
      </c>
      <c r="BI23" s="234" t="s">
        <v>484</v>
      </c>
      <c r="BJ23" s="234" t="s">
        <v>484</v>
      </c>
      <c r="BK23" s="234" t="s">
        <v>484</v>
      </c>
      <c r="BL23" s="234" t="s">
        <v>484</v>
      </c>
      <c r="BM23" s="234" t="s">
        <v>484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484</v>
      </c>
      <c r="CC23" s="234" t="s">
        <v>484</v>
      </c>
      <c r="CD23" s="234" t="s">
        <v>484</v>
      </c>
      <c r="CE23" s="234" t="s">
        <v>484</v>
      </c>
      <c r="CF23" s="234" t="s">
        <v>484</v>
      </c>
      <c r="CG23" s="234" t="s">
        <v>484</v>
      </c>
      <c r="CH23" s="234" t="s">
        <v>484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484</v>
      </c>
      <c r="CX23" s="234" t="s">
        <v>484</v>
      </c>
      <c r="CY23" s="234" t="s">
        <v>484</v>
      </c>
      <c r="CZ23" s="234" t="s">
        <v>484</v>
      </c>
      <c r="DA23" s="234" t="s">
        <v>484</v>
      </c>
      <c r="DB23" s="234" t="s">
        <v>484</v>
      </c>
      <c r="DC23" s="234" t="s">
        <v>484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484</v>
      </c>
      <c r="DS23" s="234" t="s">
        <v>484</v>
      </c>
      <c r="DT23" s="234">
        <v>0</v>
      </c>
      <c r="DU23" s="234" t="s">
        <v>484</v>
      </c>
      <c r="DV23" s="234" t="s">
        <v>484</v>
      </c>
      <c r="DW23" s="234" t="s">
        <v>484</v>
      </c>
      <c r="DX23" s="234" t="s">
        <v>484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484</v>
      </c>
      <c r="EL23" s="234" t="s">
        <v>484</v>
      </c>
      <c r="EM23" s="234" t="s">
        <v>484</v>
      </c>
      <c r="EN23" s="234">
        <v>0</v>
      </c>
      <c r="EO23" s="234">
        <v>0</v>
      </c>
      <c r="EP23" s="234" t="s">
        <v>484</v>
      </c>
      <c r="EQ23" s="234" t="s">
        <v>484</v>
      </c>
      <c r="ER23" s="234" t="s">
        <v>484</v>
      </c>
      <c r="ES23" s="234">
        <v>0</v>
      </c>
      <c r="ET23" s="234">
        <v>0</v>
      </c>
      <c r="EU23" s="234">
        <f>SUM(EV23:FO23)</f>
        <v>178</v>
      </c>
      <c r="EV23" s="234">
        <v>0</v>
      </c>
      <c r="EW23" s="234">
        <v>0</v>
      </c>
      <c r="EX23" s="234">
        <v>0</v>
      </c>
      <c r="EY23" s="234">
        <v>129</v>
      </c>
      <c r="EZ23" s="234">
        <v>0</v>
      </c>
      <c r="FA23" s="234">
        <v>49</v>
      </c>
      <c r="FB23" s="234">
        <v>0</v>
      </c>
      <c r="FC23" s="234">
        <v>0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484</v>
      </c>
      <c r="FI23" s="234" t="s">
        <v>484</v>
      </c>
      <c r="FJ23" s="234" t="s">
        <v>484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1011</v>
      </c>
      <c r="E24" s="234">
        <f>SUM(Z24,AU24,BP24,CK24,DF24,EA24,EV24)</f>
        <v>0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553</v>
      </c>
      <c r="I24" s="234">
        <f>SUM(AD24,AY24,BT24,CO24,DJ24,EE24,EZ24)</f>
        <v>0</v>
      </c>
      <c r="J24" s="234">
        <f>SUM(AE24,AZ24,BU24,CP24,DK24,EF24,FA24)</f>
        <v>86</v>
      </c>
      <c r="K24" s="234">
        <f>SUM(AF24,BA24,BV24,CQ24,DL24,EG24,FB24)</f>
        <v>0</v>
      </c>
      <c r="L24" s="234">
        <f>SUM(AG24,BB24,BW24,CR24,DM24,EH24,FC24)</f>
        <v>372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484</v>
      </c>
      <c r="AK24" s="234" t="s">
        <v>484</v>
      </c>
      <c r="AL24" s="234">
        <v>0</v>
      </c>
      <c r="AM24" s="234" t="s">
        <v>484</v>
      </c>
      <c r="AN24" s="234" t="s">
        <v>484</v>
      </c>
      <c r="AO24" s="234">
        <v>0</v>
      </c>
      <c r="AP24" s="234" t="s">
        <v>484</v>
      </c>
      <c r="AQ24" s="234">
        <v>0</v>
      </c>
      <c r="AR24" s="234" t="s">
        <v>484</v>
      </c>
      <c r="AS24" s="234">
        <v>0</v>
      </c>
      <c r="AT24" s="234">
        <f>SUM(AU24:BN24)</f>
        <v>553</v>
      </c>
      <c r="AU24" s="234">
        <v>0</v>
      </c>
      <c r="AV24" s="234">
        <v>0</v>
      </c>
      <c r="AW24" s="234">
        <v>0</v>
      </c>
      <c r="AX24" s="234">
        <v>553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484</v>
      </c>
      <c r="BF24" s="234" t="s">
        <v>484</v>
      </c>
      <c r="BG24" s="234" t="s">
        <v>484</v>
      </c>
      <c r="BH24" s="234" t="s">
        <v>484</v>
      </c>
      <c r="BI24" s="234" t="s">
        <v>484</v>
      </c>
      <c r="BJ24" s="234" t="s">
        <v>484</v>
      </c>
      <c r="BK24" s="234" t="s">
        <v>484</v>
      </c>
      <c r="BL24" s="234" t="s">
        <v>484</v>
      </c>
      <c r="BM24" s="234" t="s">
        <v>484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484</v>
      </c>
      <c r="CC24" s="234" t="s">
        <v>484</v>
      </c>
      <c r="CD24" s="234" t="s">
        <v>484</v>
      </c>
      <c r="CE24" s="234" t="s">
        <v>484</v>
      </c>
      <c r="CF24" s="234" t="s">
        <v>484</v>
      </c>
      <c r="CG24" s="234" t="s">
        <v>484</v>
      </c>
      <c r="CH24" s="234" t="s">
        <v>484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484</v>
      </c>
      <c r="CX24" s="234" t="s">
        <v>484</v>
      </c>
      <c r="CY24" s="234" t="s">
        <v>484</v>
      </c>
      <c r="CZ24" s="234" t="s">
        <v>484</v>
      </c>
      <c r="DA24" s="234" t="s">
        <v>484</v>
      </c>
      <c r="DB24" s="234" t="s">
        <v>484</v>
      </c>
      <c r="DC24" s="234" t="s">
        <v>484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484</v>
      </c>
      <c r="DS24" s="234" t="s">
        <v>484</v>
      </c>
      <c r="DT24" s="234">
        <v>0</v>
      </c>
      <c r="DU24" s="234" t="s">
        <v>484</v>
      </c>
      <c r="DV24" s="234" t="s">
        <v>484</v>
      </c>
      <c r="DW24" s="234" t="s">
        <v>484</v>
      </c>
      <c r="DX24" s="234" t="s">
        <v>484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484</v>
      </c>
      <c r="EL24" s="234" t="s">
        <v>484</v>
      </c>
      <c r="EM24" s="234" t="s">
        <v>484</v>
      </c>
      <c r="EN24" s="234">
        <v>0</v>
      </c>
      <c r="EO24" s="234">
        <v>0</v>
      </c>
      <c r="EP24" s="234" t="s">
        <v>484</v>
      </c>
      <c r="EQ24" s="234" t="s">
        <v>484</v>
      </c>
      <c r="ER24" s="234" t="s">
        <v>484</v>
      </c>
      <c r="ES24" s="234">
        <v>0</v>
      </c>
      <c r="ET24" s="234">
        <v>0</v>
      </c>
      <c r="EU24" s="234">
        <f>SUM(EV24:FO24)</f>
        <v>458</v>
      </c>
      <c r="EV24" s="234">
        <v>0</v>
      </c>
      <c r="EW24" s="234">
        <v>0</v>
      </c>
      <c r="EX24" s="234">
        <v>0</v>
      </c>
      <c r="EY24" s="234">
        <v>0</v>
      </c>
      <c r="EZ24" s="234">
        <v>0</v>
      </c>
      <c r="FA24" s="234">
        <v>86</v>
      </c>
      <c r="FB24" s="234">
        <v>0</v>
      </c>
      <c r="FC24" s="234">
        <v>372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484</v>
      </c>
      <c r="FI24" s="234" t="s">
        <v>484</v>
      </c>
      <c r="FJ24" s="234" t="s">
        <v>484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1678</v>
      </c>
      <c r="E25" s="234">
        <f>SUM(Z25,AU25,BP25,CK25,DF25,EA25,EV25)</f>
        <v>0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552</v>
      </c>
      <c r="I25" s="234">
        <f>SUM(AD25,AY25,BT25,CO25,DJ25,EE25,EZ25)</f>
        <v>289</v>
      </c>
      <c r="J25" s="234">
        <f>SUM(AE25,AZ25,BU25,CP25,DK25,EF25,FA25)</f>
        <v>132</v>
      </c>
      <c r="K25" s="234">
        <f>SUM(AF25,BA25,BV25,CQ25,DL25,EG25,FB25)</f>
        <v>0</v>
      </c>
      <c r="L25" s="234">
        <f>SUM(AG25,BB25,BW25,CR25,DM25,EH25,FC25)</f>
        <v>231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474</v>
      </c>
      <c r="Y25" s="234">
        <f>SUM(Z25:AS25)</f>
        <v>40</v>
      </c>
      <c r="Z25" s="234">
        <v>0</v>
      </c>
      <c r="AA25" s="234">
        <v>0</v>
      </c>
      <c r="AB25" s="234">
        <v>0</v>
      </c>
      <c r="AC25" s="234">
        <v>40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484</v>
      </c>
      <c r="AK25" s="234" t="s">
        <v>484</v>
      </c>
      <c r="AL25" s="234">
        <v>0</v>
      </c>
      <c r="AM25" s="234" t="s">
        <v>484</v>
      </c>
      <c r="AN25" s="234" t="s">
        <v>484</v>
      </c>
      <c r="AO25" s="234">
        <v>0</v>
      </c>
      <c r="AP25" s="234" t="s">
        <v>484</v>
      </c>
      <c r="AQ25" s="234">
        <v>0</v>
      </c>
      <c r="AR25" s="234" t="s">
        <v>484</v>
      </c>
      <c r="AS25" s="234">
        <v>0</v>
      </c>
      <c r="AT25" s="234">
        <f>SUM(AU25:BN25)</f>
        <v>415</v>
      </c>
      <c r="AU25" s="234">
        <v>0</v>
      </c>
      <c r="AV25" s="234">
        <v>0</v>
      </c>
      <c r="AW25" s="234">
        <v>0</v>
      </c>
      <c r="AX25" s="234">
        <v>415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484</v>
      </c>
      <c r="BF25" s="234" t="s">
        <v>484</v>
      </c>
      <c r="BG25" s="234" t="s">
        <v>484</v>
      </c>
      <c r="BH25" s="234" t="s">
        <v>484</v>
      </c>
      <c r="BI25" s="234" t="s">
        <v>484</v>
      </c>
      <c r="BJ25" s="234" t="s">
        <v>484</v>
      </c>
      <c r="BK25" s="234" t="s">
        <v>484</v>
      </c>
      <c r="BL25" s="234" t="s">
        <v>484</v>
      </c>
      <c r="BM25" s="234" t="s">
        <v>484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484</v>
      </c>
      <c r="CC25" s="234" t="s">
        <v>484</v>
      </c>
      <c r="CD25" s="234" t="s">
        <v>484</v>
      </c>
      <c r="CE25" s="234" t="s">
        <v>484</v>
      </c>
      <c r="CF25" s="234" t="s">
        <v>484</v>
      </c>
      <c r="CG25" s="234" t="s">
        <v>484</v>
      </c>
      <c r="CH25" s="234" t="s">
        <v>484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484</v>
      </c>
      <c r="CX25" s="234" t="s">
        <v>484</v>
      </c>
      <c r="CY25" s="234" t="s">
        <v>484</v>
      </c>
      <c r="CZ25" s="234" t="s">
        <v>484</v>
      </c>
      <c r="DA25" s="234" t="s">
        <v>484</v>
      </c>
      <c r="DB25" s="234" t="s">
        <v>484</v>
      </c>
      <c r="DC25" s="234" t="s">
        <v>484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484</v>
      </c>
      <c r="DS25" s="234" t="s">
        <v>484</v>
      </c>
      <c r="DT25" s="234">
        <v>0</v>
      </c>
      <c r="DU25" s="234" t="s">
        <v>484</v>
      </c>
      <c r="DV25" s="234" t="s">
        <v>484</v>
      </c>
      <c r="DW25" s="234" t="s">
        <v>484</v>
      </c>
      <c r="DX25" s="234" t="s">
        <v>484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484</v>
      </c>
      <c r="EL25" s="234" t="s">
        <v>484</v>
      </c>
      <c r="EM25" s="234" t="s">
        <v>484</v>
      </c>
      <c r="EN25" s="234">
        <v>0</v>
      </c>
      <c r="EO25" s="234">
        <v>0</v>
      </c>
      <c r="EP25" s="234" t="s">
        <v>484</v>
      </c>
      <c r="EQ25" s="234" t="s">
        <v>484</v>
      </c>
      <c r="ER25" s="234" t="s">
        <v>484</v>
      </c>
      <c r="ES25" s="234">
        <v>0</v>
      </c>
      <c r="ET25" s="234">
        <v>0</v>
      </c>
      <c r="EU25" s="234">
        <f>SUM(EV25:FO25)</f>
        <v>1223</v>
      </c>
      <c r="EV25" s="234">
        <v>0</v>
      </c>
      <c r="EW25" s="234">
        <v>0</v>
      </c>
      <c r="EX25" s="234">
        <v>0</v>
      </c>
      <c r="EY25" s="234">
        <v>97</v>
      </c>
      <c r="EZ25" s="234">
        <v>289</v>
      </c>
      <c r="FA25" s="234">
        <v>132</v>
      </c>
      <c r="FB25" s="234">
        <v>0</v>
      </c>
      <c r="FC25" s="234">
        <v>231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484</v>
      </c>
      <c r="FI25" s="234" t="s">
        <v>484</v>
      </c>
      <c r="FJ25" s="234" t="s">
        <v>484</v>
      </c>
      <c r="FK25" s="234">
        <v>0</v>
      </c>
      <c r="FL25" s="234">
        <v>0</v>
      </c>
      <c r="FM25" s="234">
        <v>0</v>
      </c>
      <c r="FN25" s="234">
        <v>0</v>
      </c>
      <c r="FO25" s="234">
        <v>474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2677</v>
      </c>
      <c r="E26" s="234">
        <f>SUM(Z26,AU26,BP26,CK26,DF26,EA26,EV26)</f>
        <v>948</v>
      </c>
      <c r="F26" s="234">
        <f>SUM(AA26,AV26,BQ26,CL26,DG26,EB26,EW26)</f>
        <v>10</v>
      </c>
      <c r="G26" s="234">
        <f>SUM(AB26,AW26,BR26,CM26,DH26,EC26,EX26)</f>
        <v>75</v>
      </c>
      <c r="H26" s="234">
        <f>SUM(AC26,AX26,BS26,CN26,DI26,ED26,EY26)</f>
        <v>402</v>
      </c>
      <c r="I26" s="234">
        <f>SUM(AD26,AY26,BT26,CO26,DJ26,EE26,EZ26)</f>
        <v>440</v>
      </c>
      <c r="J26" s="234">
        <f>SUM(AE26,AZ26,BU26,CP26,DK26,EF26,FA26)</f>
        <v>107</v>
      </c>
      <c r="K26" s="234">
        <f>SUM(AF26,BA26,BV26,CQ26,DL26,EG26,FB26)</f>
        <v>0</v>
      </c>
      <c r="L26" s="234">
        <f>SUM(AG26,BB26,BW26,CR26,DM26,EH26,FC26)</f>
        <v>507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10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178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484</v>
      </c>
      <c r="AK26" s="234" t="s">
        <v>484</v>
      </c>
      <c r="AL26" s="234">
        <v>0</v>
      </c>
      <c r="AM26" s="234" t="s">
        <v>484</v>
      </c>
      <c r="AN26" s="234" t="s">
        <v>484</v>
      </c>
      <c r="AO26" s="234">
        <v>0</v>
      </c>
      <c r="AP26" s="234" t="s">
        <v>484</v>
      </c>
      <c r="AQ26" s="234">
        <v>0</v>
      </c>
      <c r="AR26" s="234" t="s">
        <v>484</v>
      </c>
      <c r="AS26" s="234">
        <v>0</v>
      </c>
      <c r="AT26" s="234">
        <f>SUM(AU26:BN26)</f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484</v>
      </c>
      <c r="BF26" s="234" t="s">
        <v>484</v>
      </c>
      <c r="BG26" s="234" t="s">
        <v>484</v>
      </c>
      <c r="BH26" s="234" t="s">
        <v>484</v>
      </c>
      <c r="BI26" s="234" t="s">
        <v>484</v>
      </c>
      <c r="BJ26" s="234" t="s">
        <v>484</v>
      </c>
      <c r="BK26" s="234" t="s">
        <v>484</v>
      </c>
      <c r="BL26" s="234" t="s">
        <v>484</v>
      </c>
      <c r="BM26" s="234" t="s">
        <v>484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484</v>
      </c>
      <c r="CC26" s="234" t="s">
        <v>484</v>
      </c>
      <c r="CD26" s="234" t="s">
        <v>484</v>
      </c>
      <c r="CE26" s="234" t="s">
        <v>484</v>
      </c>
      <c r="CF26" s="234" t="s">
        <v>484</v>
      </c>
      <c r="CG26" s="234" t="s">
        <v>484</v>
      </c>
      <c r="CH26" s="234" t="s">
        <v>484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484</v>
      </c>
      <c r="CX26" s="234" t="s">
        <v>484</v>
      </c>
      <c r="CY26" s="234" t="s">
        <v>484</v>
      </c>
      <c r="CZ26" s="234" t="s">
        <v>484</v>
      </c>
      <c r="DA26" s="234" t="s">
        <v>484</v>
      </c>
      <c r="DB26" s="234" t="s">
        <v>484</v>
      </c>
      <c r="DC26" s="234" t="s">
        <v>484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484</v>
      </c>
      <c r="DS26" s="234" t="s">
        <v>484</v>
      </c>
      <c r="DT26" s="234">
        <v>0</v>
      </c>
      <c r="DU26" s="234" t="s">
        <v>484</v>
      </c>
      <c r="DV26" s="234" t="s">
        <v>484</v>
      </c>
      <c r="DW26" s="234" t="s">
        <v>484</v>
      </c>
      <c r="DX26" s="234" t="s">
        <v>484</v>
      </c>
      <c r="DY26" s="234"/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484</v>
      </c>
      <c r="EL26" s="234" t="s">
        <v>484</v>
      </c>
      <c r="EM26" s="234" t="s">
        <v>484</v>
      </c>
      <c r="EN26" s="234">
        <v>0</v>
      </c>
      <c r="EO26" s="234">
        <v>0</v>
      </c>
      <c r="EP26" s="234" t="s">
        <v>484</v>
      </c>
      <c r="EQ26" s="234" t="s">
        <v>484</v>
      </c>
      <c r="ER26" s="234" t="s">
        <v>484</v>
      </c>
      <c r="ES26" s="234">
        <v>0</v>
      </c>
      <c r="ET26" s="234"/>
      <c r="EU26" s="234">
        <f>SUM(EV26:FO26)</f>
        <v>2677</v>
      </c>
      <c r="EV26" s="234">
        <v>948</v>
      </c>
      <c r="EW26" s="234">
        <v>10</v>
      </c>
      <c r="EX26" s="234">
        <v>75</v>
      </c>
      <c r="EY26" s="234">
        <v>402</v>
      </c>
      <c r="EZ26" s="234">
        <v>440</v>
      </c>
      <c r="FA26" s="234">
        <v>107</v>
      </c>
      <c r="FB26" s="234">
        <v>0</v>
      </c>
      <c r="FC26" s="234">
        <v>507</v>
      </c>
      <c r="FD26" s="234">
        <v>0</v>
      </c>
      <c r="FE26" s="234">
        <v>0</v>
      </c>
      <c r="FF26" s="234">
        <v>10</v>
      </c>
      <c r="FG26" s="234">
        <v>0</v>
      </c>
      <c r="FH26" s="234" t="s">
        <v>484</v>
      </c>
      <c r="FI26" s="234" t="s">
        <v>484</v>
      </c>
      <c r="FJ26" s="234" t="s">
        <v>484</v>
      </c>
      <c r="FK26" s="234">
        <v>0</v>
      </c>
      <c r="FL26" s="234">
        <v>0</v>
      </c>
      <c r="FM26" s="234">
        <v>0</v>
      </c>
      <c r="FN26" s="234">
        <v>0</v>
      </c>
      <c r="FO26" s="234">
        <v>178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2770</v>
      </c>
      <c r="E27" s="234">
        <f>SUM(Z27,AU27,BP27,CK27,DF27,EA27,EV27)</f>
        <v>91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262</v>
      </c>
      <c r="I27" s="234">
        <f>SUM(AD27,AY27,BT27,CO27,DJ27,EE27,EZ27)</f>
        <v>314</v>
      </c>
      <c r="J27" s="234">
        <f>SUM(AE27,AZ27,BU27,CP27,DK27,EF27,FA27)</f>
        <v>75</v>
      </c>
      <c r="K27" s="234">
        <f>SUM(AF27,BA27,BV27,CQ27,DL27,EG27,FB27)</f>
        <v>0</v>
      </c>
      <c r="L27" s="234">
        <f>SUM(AG27,BB27,BW27,CR27,DM27,EH27,FC27)</f>
        <v>370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882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707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69</v>
      </c>
      <c r="Y27" s="234">
        <f>SUM(Z27:AS27)</f>
        <v>707</v>
      </c>
      <c r="Z27" s="234">
        <v>0</v>
      </c>
      <c r="AA27" s="234">
        <v>0</v>
      </c>
      <c r="AB27" s="234">
        <v>0</v>
      </c>
      <c r="AC27" s="234">
        <v>0</v>
      </c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484</v>
      </c>
      <c r="AK27" s="234" t="s">
        <v>484</v>
      </c>
      <c r="AL27" s="234">
        <v>0</v>
      </c>
      <c r="AM27" s="234" t="s">
        <v>484</v>
      </c>
      <c r="AN27" s="234" t="s">
        <v>484</v>
      </c>
      <c r="AO27" s="234">
        <v>707</v>
      </c>
      <c r="AP27" s="234" t="s">
        <v>484</v>
      </c>
      <c r="AQ27" s="234">
        <v>0</v>
      </c>
      <c r="AR27" s="234" t="s">
        <v>484</v>
      </c>
      <c r="AS27" s="234">
        <v>0</v>
      </c>
      <c r="AT27" s="234">
        <f>SUM(AU27:BN27)</f>
        <v>262</v>
      </c>
      <c r="AU27" s="234">
        <v>0</v>
      </c>
      <c r="AV27" s="234">
        <v>0</v>
      </c>
      <c r="AW27" s="234">
        <v>0</v>
      </c>
      <c r="AX27" s="234">
        <v>262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484</v>
      </c>
      <c r="BF27" s="234" t="s">
        <v>484</v>
      </c>
      <c r="BG27" s="234" t="s">
        <v>484</v>
      </c>
      <c r="BH27" s="234" t="s">
        <v>484</v>
      </c>
      <c r="BI27" s="234" t="s">
        <v>484</v>
      </c>
      <c r="BJ27" s="234" t="s">
        <v>484</v>
      </c>
      <c r="BK27" s="234" t="s">
        <v>484</v>
      </c>
      <c r="BL27" s="234" t="s">
        <v>484</v>
      </c>
      <c r="BM27" s="234" t="s">
        <v>484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484</v>
      </c>
      <c r="CC27" s="234" t="s">
        <v>484</v>
      </c>
      <c r="CD27" s="234" t="s">
        <v>484</v>
      </c>
      <c r="CE27" s="234" t="s">
        <v>484</v>
      </c>
      <c r="CF27" s="234" t="s">
        <v>484</v>
      </c>
      <c r="CG27" s="234" t="s">
        <v>484</v>
      </c>
      <c r="CH27" s="234" t="s">
        <v>484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484</v>
      </c>
      <c r="CX27" s="234" t="s">
        <v>484</v>
      </c>
      <c r="CY27" s="234" t="s">
        <v>484</v>
      </c>
      <c r="CZ27" s="234" t="s">
        <v>484</v>
      </c>
      <c r="DA27" s="234" t="s">
        <v>484</v>
      </c>
      <c r="DB27" s="234" t="s">
        <v>484</v>
      </c>
      <c r="DC27" s="234" t="s">
        <v>484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484</v>
      </c>
      <c r="DS27" s="234" t="s">
        <v>484</v>
      </c>
      <c r="DT27" s="234">
        <v>0</v>
      </c>
      <c r="DU27" s="234" t="s">
        <v>484</v>
      </c>
      <c r="DV27" s="234" t="s">
        <v>484</v>
      </c>
      <c r="DW27" s="234" t="s">
        <v>484</v>
      </c>
      <c r="DX27" s="234" t="s">
        <v>484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484</v>
      </c>
      <c r="EL27" s="234" t="s">
        <v>484</v>
      </c>
      <c r="EM27" s="234" t="s">
        <v>484</v>
      </c>
      <c r="EN27" s="234">
        <v>0</v>
      </c>
      <c r="EO27" s="234">
        <v>0</v>
      </c>
      <c r="EP27" s="234" t="s">
        <v>484</v>
      </c>
      <c r="EQ27" s="234" t="s">
        <v>484</v>
      </c>
      <c r="ER27" s="234" t="s">
        <v>484</v>
      </c>
      <c r="ES27" s="234">
        <v>0</v>
      </c>
      <c r="ET27" s="234">
        <v>0</v>
      </c>
      <c r="EU27" s="234">
        <f>SUM(EV27:FO27)</f>
        <v>1801</v>
      </c>
      <c r="EV27" s="234">
        <v>91</v>
      </c>
      <c r="EW27" s="234">
        <v>0</v>
      </c>
      <c r="EX27" s="234">
        <v>0</v>
      </c>
      <c r="EY27" s="234">
        <v>0</v>
      </c>
      <c r="EZ27" s="234">
        <v>314</v>
      </c>
      <c r="FA27" s="234">
        <v>75</v>
      </c>
      <c r="FB27" s="234">
        <v>0</v>
      </c>
      <c r="FC27" s="234">
        <v>370</v>
      </c>
      <c r="FD27" s="234">
        <v>0</v>
      </c>
      <c r="FE27" s="234"/>
      <c r="FF27" s="234">
        <v>882</v>
      </c>
      <c r="FG27" s="234">
        <v>0</v>
      </c>
      <c r="FH27" s="234" t="s">
        <v>484</v>
      </c>
      <c r="FI27" s="234" t="s">
        <v>484</v>
      </c>
      <c r="FJ27" s="234" t="s">
        <v>484</v>
      </c>
      <c r="FK27" s="234">
        <v>0</v>
      </c>
      <c r="FL27" s="234">
        <v>0</v>
      </c>
      <c r="FM27" s="234">
        <v>0</v>
      </c>
      <c r="FN27" s="234">
        <v>0</v>
      </c>
      <c r="FO27" s="234">
        <v>69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458</v>
      </c>
      <c r="E28" s="234">
        <f>SUM(Z28,AU28,BP28,CK28,DF28,EA28,EV28)</f>
        <v>62</v>
      </c>
      <c r="F28" s="234">
        <f>SUM(AA28,AV28,BQ28,CL28,DG28,EB28,EW28)</f>
        <v>0</v>
      </c>
      <c r="G28" s="234">
        <f>SUM(AB28,AW28,BR28,CM28,DH28,EC28,EX28)</f>
        <v>0</v>
      </c>
      <c r="H28" s="234">
        <f>SUM(AC28,AX28,BS28,CN28,DI28,ED28,EY28)</f>
        <v>336</v>
      </c>
      <c r="I28" s="234">
        <f>SUM(AD28,AY28,BT28,CO28,DJ28,EE28,EZ28)</f>
        <v>2</v>
      </c>
      <c r="J28" s="234">
        <f>SUM(AE28,AZ28,BU28,CP28,DK28,EF28,FA28)</f>
        <v>5</v>
      </c>
      <c r="K28" s="234">
        <f>SUM(AF28,BA28,BV28,CQ28,DL28,EG28,FB28)</f>
        <v>0</v>
      </c>
      <c r="L28" s="234">
        <f>SUM(AG28,BB28,BW28,CR28,DM28,EH28,FC28)</f>
        <v>0</v>
      </c>
      <c r="M28" s="234">
        <f>SUM(AH28,BC28,BX28,CS28,DN28,EI28,FD28)</f>
        <v>0</v>
      </c>
      <c r="N28" s="234">
        <f>SUM(AI28,BD28,BY28,CT28,DO28,EJ28,FE28)</f>
        <v>5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48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484</v>
      </c>
      <c r="AK28" s="234" t="s">
        <v>484</v>
      </c>
      <c r="AL28" s="234">
        <v>0</v>
      </c>
      <c r="AM28" s="234" t="s">
        <v>484</v>
      </c>
      <c r="AN28" s="234" t="s">
        <v>484</v>
      </c>
      <c r="AO28" s="234">
        <v>0</v>
      </c>
      <c r="AP28" s="234" t="s">
        <v>484</v>
      </c>
      <c r="AQ28" s="234">
        <v>0</v>
      </c>
      <c r="AR28" s="234" t="s">
        <v>484</v>
      </c>
      <c r="AS28" s="234">
        <v>0</v>
      </c>
      <c r="AT28" s="234">
        <f>SUM(AU28:BN28)</f>
        <v>458</v>
      </c>
      <c r="AU28" s="234">
        <v>62</v>
      </c>
      <c r="AV28" s="234">
        <v>0</v>
      </c>
      <c r="AW28" s="234">
        <v>0</v>
      </c>
      <c r="AX28" s="234">
        <v>336</v>
      </c>
      <c r="AY28" s="234">
        <v>2</v>
      </c>
      <c r="AZ28" s="234">
        <v>5</v>
      </c>
      <c r="BA28" s="234">
        <v>0</v>
      </c>
      <c r="BB28" s="234">
        <v>0</v>
      </c>
      <c r="BC28" s="234">
        <v>0</v>
      </c>
      <c r="BD28" s="234">
        <v>5</v>
      </c>
      <c r="BE28" s="234" t="s">
        <v>484</v>
      </c>
      <c r="BF28" s="234" t="s">
        <v>484</v>
      </c>
      <c r="BG28" s="234" t="s">
        <v>484</v>
      </c>
      <c r="BH28" s="234" t="s">
        <v>484</v>
      </c>
      <c r="BI28" s="234" t="s">
        <v>484</v>
      </c>
      <c r="BJ28" s="234" t="s">
        <v>484</v>
      </c>
      <c r="BK28" s="234" t="s">
        <v>484</v>
      </c>
      <c r="BL28" s="234" t="s">
        <v>484</v>
      </c>
      <c r="BM28" s="234" t="s">
        <v>484</v>
      </c>
      <c r="BN28" s="234">
        <v>48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484</v>
      </c>
      <c r="CC28" s="234" t="s">
        <v>484</v>
      </c>
      <c r="CD28" s="234" t="s">
        <v>484</v>
      </c>
      <c r="CE28" s="234" t="s">
        <v>484</v>
      </c>
      <c r="CF28" s="234" t="s">
        <v>484</v>
      </c>
      <c r="CG28" s="234" t="s">
        <v>484</v>
      </c>
      <c r="CH28" s="234" t="s">
        <v>484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484</v>
      </c>
      <c r="CX28" s="234" t="s">
        <v>484</v>
      </c>
      <c r="CY28" s="234" t="s">
        <v>484</v>
      </c>
      <c r="CZ28" s="234" t="s">
        <v>484</v>
      </c>
      <c r="DA28" s="234" t="s">
        <v>484</v>
      </c>
      <c r="DB28" s="234" t="s">
        <v>484</v>
      </c>
      <c r="DC28" s="234" t="s">
        <v>484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484</v>
      </c>
      <c r="DS28" s="234" t="s">
        <v>484</v>
      </c>
      <c r="DT28" s="234">
        <v>0</v>
      </c>
      <c r="DU28" s="234" t="s">
        <v>484</v>
      </c>
      <c r="DV28" s="234" t="s">
        <v>484</v>
      </c>
      <c r="DW28" s="234" t="s">
        <v>484</v>
      </c>
      <c r="DX28" s="234" t="s">
        <v>484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484</v>
      </c>
      <c r="EL28" s="234" t="s">
        <v>484</v>
      </c>
      <c r="EM28" s="234" t="s">
        <v>484</v>
      </c>
      <c r="EN28" s="234">
        <v>0</v>
      </c>
      <c r="EO28" s="234">
        <v>0</v>
      </c>
      <c r="EP28" s="234" t="s">
        <v>484</v>
      </c>
      <c r="EQ28" s="234" t="s">
        <v>484</v>
      </c>
      <c r="ER28" s="234" t="s">
        <v>484</v>
      </c>
      <c r="ES28" s="234">
        <v>0</v>
      </c>
      <c r="ET28" s="234">
        <v>0</v>
      </c>
      <c r="EU28" s="234">
        <f>SUM(EV28:FO28)</f>
        <v>0</v>
      </c>
      <c r="EV28" s="234">
        <v>0</v>
      </c>
      <c r="EW28" s="234">
        <v>0</v>
      </c>
      <c r="EX28" s="234">
        <v>0</v>
      </c>
      <c r="EY28" s="234">
        <v>0</v>
      </c>
      <c r="EZ28" s="234">
        <v>0</v>
      </c>
      <c r="FA28" s="234">
        <v>0</v>
      </c>
      <c r="FB28" s="234">
        <v>0</v>
      </c>
      <c r="FC28" s="234">
        <v>0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484</v>
      </c>
      <c r="FI28" s="234" t="s">
        <v>484</v>
      </c>
      <c r="FJ28" s="234" t="s">
        <v>484</v>
      </c>
      <c r="FK28" s="234">
        <v>0</v>
      </c>
      <c r="FL28" s="234">
        <v>0</v>
      </c>
      <c r="FM28" s="234">
        <v>0</v>
      </c>
      <c r="FN28" s="234">
        <v>0</v>
      </c>
      <c r="FO28" s="234">
        <v>0</v>
      </c>
    </row>
    <row r="29" spans="1:171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SUM(Y29,AT29,BO29,CJ29,DE29,DZ29,EU29)</f>
        <v>2159</v>
      </c>
      <c r="E29" s="234">
        <f>SUM(Z29,AU29,BP29,CK29,DF29,EA29,EV29)</f>
        <v>0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604</v>
      </c>
      <c r="I29" s="234">
        <f>SUM(AD29,AY29,BT29,CO29,DJ29,EE29,EZ29)</f>
        <v>8</v>
      </c>
      <c r="J29" s="234">
        <f>SUM(AE29,AZ29,BU29,CP29,DK29,EF29,FA29)</f>
        <v>119</v>
      </c>
      <c r="K29" s="234">
        <f>SUM(AF29,BA29,BV29,CQ29,DL29,EG29,FB29)</f>
        <v>0</v>
      </c>
      <c r="L29" s="234">
        <f>SUM(AG29,BB29,BW29,CR29,DM29,EH29,FC29)</f>
        <v>864</v>
      </c>
      <c r="M29" s="234">
        <f>SUM(AH29,BC29,BX29,CS29,DN29,EI29,FD29)</f>
        <v>0</v>
      </c>
      <c r="N29" s="234">
        <f>SUM(AI29,BD29,BY29,CT29,DO29,EJ29,FE29)</f>
        <v>0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0</v>
      </c>
      <c r="R29" s="234">
        <f>SUM(AM29,BH29,CC29,CX29,DS29,EN29,FI29)</f>
        <v>0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564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484</v>
      </c>
      <c r="AK29" s="234" t="s">
        <v>484</v>
      </c>
      <c r="AL29" s="234">
        <v>0</v>
      </c>
      <c r="AM29" s="234" t="s">
        <v>484</v>
      </c>
      <c r="AN29" s="234" t="s">
        <v>484</v>
      </c>
      <c r="AO29" s="234">
        <v>0</v>
      </c>
      <c r="AP29" s="234" t="s">
        <v>484</v>
      </c>
      <c r="AQ29" s="234">
        <v>0</v>
      </c>
      <c r="AR29" s="234" t="s">
        <v>484</v>
      </c>
      <c r="AS29" s="234">
        <v>0</v>
      </c>
      <c r="AT29" s="234">
        <f>SUM(AU29:BN29)</f>
        <v>0</v>
      </c>
      <c r="AU29" s="234">
        <v>0</v>
      </c>
      <c r="AV29" s="234">
        <v>0</v>
      </c>
      <c r="AW29" s="234">
        <v>0</v>
      </c>
      <c r="AX29" s="234">
        <v>0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484</v>
      </c>
      <c r="BF29" s="234" t="s">
        <v>484</v>
      </c>
      <c r="BG29" s="234" t="s">
        <v>484</v>
      </c>
      <c r="BH29" s="234" t="s">
        <v>484</v>
      </c>
      <c r="BI29" s="234" t="s">
        <v>484</v>
      </c>
      <c r="BJ29" s="234" t="s">
        <v>484</v>
      </c>
      <c r="BK29" s="234" t="s">
        <v>484</v>
      </c>
      <c r="BL29" s="234" t="s">
        <v>484</v>
      </c>
      <c r="BM29" s="234" t="s">
        <v>484</v>
      </c>
      <c r="BN29" s="234">
        <v>0</v>
      </c>
      <c r="BO29" s="234">
        <f>SUM(BP29:CI29)</f>
        <v>37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484</v>
      </c>
      <c r="CC29" s="234" t="s">
        <v>484</v>
      </c>
      <c r="CD29" s="234" t="s">
        <v>484</v>
      </c>
      <c r="CE29" s="234" t="s">
        <v>484</v>
      </c>
      <c r="CF29" s="234" t="s">
        <v>484</v>
      </c>
      <c r="CG29" s="234" t="s">
        <v>484</v>
      </c>
      <c r="CH29" s="234" t="s">
        <v>484</v>
      </c>
      <c r="CI29" s="234">
        <v>37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484</v>
      </c>
      <c r="CX29" s="234" t="s">
        <v>484</v>
      </c>
      <c r="CY29" s="234" t="s">
        <v>484</v>
      </c>
      <c r="CZ29" s="234" t="s">
        <v>484</v>
      </c>
      <c r="DA29" s="234" t="s">
        <v>484</v>
      </c>
      <c r="DB29" s="234" t="s">
        <v>484</v>
      </c>
      <c r="DC29" s="234" t="s">
        <v>484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484</v>
      </c>
      <c r="DS29" s="234" t="s">
        <v>484</v>
      </c>
      <c r="DT29" s="234">
        <v>0</v>
      </c>
      <c r="DU29" s="234" t="s">
        <v>484</v>
      </c>
      <c r="DV29" s="234" t="s">
        <v>484</v>
      </c>
      <c r="DW29" s="234" t="s">
        <v>484</v>
      </c>
      <c r="DX29" s="234" t="s">
        <v>484</v>
      </c>
      <c r="DY29" s="234">
        <v>0</v>
      </c>
      <c r="DZ29" s="234">
        <f>SUM(EA29:ET29)</f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484</v>
      </c>
      <c r="EL29" s="234" t="s">
        <v>484</v>
      </c>
      <c r="EM29" s="234" t="s">
        <v>484</v>
      </c>
      <c r="EN29" s="234">
        <v>0</v>
      </c>
      <c r="EO29" s="234">
        <v>0</v>
      </c>
      <c r="EP29" s="234" t="s">
        <v>484</v>
      </c>
      <c r="EQ29" s="234" t="s">
        <v>484</v>
      </c>
      <c r="ER29" s="234" t="s">
        <v>484</v>
      </c>
      <c r="ES29" s="234">
        <v>0</v>
      </c>
      <c r="ET29" s="234">
        <v>0</v>
      </c>
      <c r="EU29" s="234">
        <f>SUM(EV29:FO29)</f>
        <v>2122</v>
      </c>
      <c r="EV29" s="234">
        <v>0</v>
      </c>
      <c r="EW29" s="234">
        <v>0</v>
      </c>
      <c r="EX29" s="234">
        <v>0</v>
      </c>
      <c r="EY29" s="234">
        <v>604</v>
      </c>
      <c r="EZ29" s="234">
        <v>8</v>
      </c>
      <c r="FA29" s="234">
        <v>119</v>
      </c>
      <c r="FB29" s="234">
        <v>0</v>
      </c>
      <c r="FC29" s="234">
        <v>864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484</v>
      </c>
      <c r="FI29" s="234" t="s">
        <v>484</v>
      </c>
      <c r="FJ29" s="234" t="s">
        <v>484</v>
      </c>
      <c r="FK29" s="234">
        <v>0</v>
      </c>
      <c r="FL29" s="234">
        <v>0</v>
      </c>
      <c r="FM29" s="234">
        <v>0</v>
      </c>
      <c r="FN29" s="234">
        <v>0</v>
      </c>
      <c r="FO29" s="234">
        <v>527</v>
      </c>
    </row>
    <row r="30" spans="1:171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SUM(Y30,AT30,BO30,CJ30,DE30,DZ30,EU30)</f>
        <v>2881</v>
      </c>
      <c r="E30" s="234">
        <f>SUM(Z30,AU30,BP30,CK30,DF30,EA30,EV30)</f>
        <v>108</v>
      </c>
      <c r="F30" s="234">
        <f>SUM(AA30,AV30,BQ30,CL30,DG30,EB30,EW30)</f>
        <v>0</v>
      </c>
      <c r="G30" s="234">
        <f>SUM(AB30,AW30,BR30,CM30,DH30,EC30,EX30)</f>
        <v>0</v>
      </c>
      <c r="H30" s="234">
        <f>SUM(AC30,AX30,BS30,CN30,DI30,ED30,EY30)</f>
        <v>471</v>
      </c>
      <c r="I30" s="234">
        <f>SUM(AD30,AY30,BT30,CO30,DJ30,EE30,EZ30)</f>
        <v>518</v>
      </c>
      <c r="J30" s="234">
        <f>SUM(AE30,AZ30,BU30,CP30,DK30,EF30,FA30)</f>
        <v>105</v>
      </c>
      <c r="K30" s="234">
        <f>SUM(AF30,BA30,BV30,CQ30,DL30,EG30,FB30)</f>
        <v>5</v>
      </c>
      <c r="L30" s="234">
        <f>SUM(AG30,BB30,BW30,CR30,DM30,EH30,FC30)</f>
        <v>545</v>
      </c>
      <c r="M30" s="234">
        <f>SUM(AH30,BC30,BX30,CS30,DN30,EI30,FD30)</f>
        <v>0</v>
      </c>
      <c r="N30" s="234">
        <f>SUM(AI30,BD30,BY30,CT30,DO30,EJ30,FE30)</f>
        <v>0</v>
      </c>
      <c r="O30" s="234">
        <f>SUM(AJ30,BE30,BZ30,CU30,DP30,EK30,FF30)</f>
        <v>612</v>
      </c>
      <c r="P30" s="234">
        <f>SUM(AK30,BF30,CA30,CV30,DQ30,EL30,FG30)</f>
        <v>0</v>
      </c>
      <c r="Q30" s="234">
        <f>SUM(AL30,BG30,CB30,CW30,DR30,EM30,FH30)</f>
        <v>4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398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115</v>
      </c>
      <c r="Y30" s="234">
        <f>SUM(Z30:AS30)</f>
        <v>402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484</v>
      </c>
      <c r="AK30" s="234" t="s">
        <v>484</v>
      </c>
      <c r="AL30" s="234">
        <v>4</v>
      </c>
      <c r="AM30" s="234" t="s">
        <v>484</v>
      </c>
      <c r="AN30" s="234" t="s">
        <v>484</v>
      </c>
      <c r="AO30" s="234">
        <v>398</v>
      </c>
      <c r="AP30" s="234" t="s">
        <v>484</v>
      </c>
      <c r="AQ30" s="234"/>
      <c r="AR30" s="234" t="s">
        <v>484</v>
      </c>
      <c r="AS30" s="234">
        <v>0</v>
      </c>
      <c r="AT30" s="234">
        <f>SUM(AU30:BN30)</f>
        <v>205</v>
      </c>
      <c r="AU30" s="234">
        <v>0</v>
      </c>
      <c r="AV30" s="234">
        <v>0</v>
      </c>
      <c r="AW30" s="234">
        <v>0</v>
      </c>
      <c r="AX30" s="234">
        <v>205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484</v>
      </c>
      <c r="BF30" s="234" t="s">
        <v>484</v>
      </c>
      <c r="BG30" s="234" t="s">
        <v>484</v>
      </c>
      <c r="BH30" s="234" t="s">
        <v>484</v>
      </c>
      <c r="BI30" s="234" t="s">
        <v>484</v>
      </c>
      <c r="BJ30" s="234" t="s">
        <v>484</v>
      </c>
      <c r="BK30" s="234" t="s">
        <v>484</v>
      </c>
      <c r="BL30" s="234" t="s">
        <v>484</v>
      </c>
      <c r="BM30" s="234" t="s">
        <v>484</v>
      </c>
      <c r="BN30" s="234"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484</v>
      </c>
      <c r="CC30" s="234" t="s">
        <v>484</v>
      </c>
      <c r="CD30" s="234" t="s">
        <v>484</v>
      </c>
      <c r="CE30" s="234" t="s">
        <v>484</v>
      </c>
      <c r="CF30" s="234" t="s">
        <v>484</v>
      </c>
      <c r="CG30" s="234" t="s">
        <v>484</v>
      </c>
      <c r="CH30" s="234" t="s">
        <v>484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484</v>
      </c>
      <c r="CX30" s="234" t="s">
        <v>484</v>
      </c>
      <c r="CY30" s="234" t="s">
        <v>484</v>
      </c>
      <c r="CZ30" s="234" t="s">
        <v>484</v>
      </c>
      <c r="DA30" s="234" t="s">
        <v>484</v>
      </c>
      <c r="DB30" s="234" t="s">
        <v>484</v>
      </c>
      <c r="DC30" s="234" t="s">
        <v>484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484</v>
      </c>
      <c r="DS30" s="234" t="s">
        <v>484</v>
      </c>
      <c r="DT30" s="234">
        <v>0</v>
      </c>
      <c r="DU30" s="234" t="s">
        <v>484</v>
      </c>
      <c r="DV30" s="234" t="s">
        <v>484</v>
      </c>
      <c r="DW30" s="234" t="s">
        <v>484</v>
      </c>
      <c r="DX30" s="234" t="s">
        <v>484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484</v>
      </c>
      <c r="EL30" s="234" t="s">
        <v>484</v>
      </c>
      <c r="EM30" s="234" t="s">
        <v>484</v>
      </c>
      <c r="EN30" s="234">
        <v>0</v>
      </c>
      <c r="EO30" s="234">
        <v>0</v>
      </c>
      <c r="EP30" s="234" t="s">
        <v>484</v>
      </c>
      <c r="EQ30" s="234" t="s">
        <v>484</v>
      </c>
      <c r="ER30" s="234" t="s">
        <v>484</v>
      </c>
      <c r="ES30" s="234">
        <v>0</v>
      </c>
      <c r="ET30" s="234">
        <v>0</v>
      </c>
      <c r="EU30" s="234">
        <f>SUM(EV30:FO30)</f>
        <v>2274</v>
      </c>
      <c r="EV30" s="234">
        <v>108</v>
      </c>
      <c r="EW30" s="234">
        <v>0</v>
      </c>
      <c r="EX30" s="234">
        <v>0</v>
      </c>
      <c r="EY30" s="234">
        <v>266</v>
      </c>
      <c r="EZ30" s="234">
        <v>518</v>
      </c>
      <c r="FA30" s="234">
        <v>105</v>
      </c>
      <c r="FB30" s="234">
        <v>5</v>
      </c>
      <c r="FC30" s="234">
        <v>545</v>
      </c>
      <c r="FD30" s="234">
        <v>0</v>
      </c>
      <c r="FE30" s="234">
        <v>0</v>
      </c>
      <c r="FF30" s="234">
        <v>612</v>
      </c>
      <c r="FG30" s="234">
        <v>0</v>
      </c>
      <c r="FH30" s="234" t="s">
        <v>484</v>
      </c>
      <c r="FI30" s="234" t="s">
        <v>484</v>
      </c>
      <c r="FJ30" s="234" t="s">
        <v>484</v>
      </c>
      <c r="FK30" s="234">
        <v>0</v>
      </c>
      <c r="FL30" s="234">
        <v>0</v>
      </c>
      <c r="FM30" s="234">
        <v>0</v>
      </c>
      <c r="FN30" s="234">
        <v>0</v>
      </c>
      <c r="FO30" s="234">
        <v>115</v>
      </c>
    </row>
    <row r="31" spans="1:171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SUM(Y31,AT31,BO31,CJ31,DE31,DZ31,EU31)</f>
        <v>870</v>
      </c>
      <c r="E31" s="234">
        <f>SUM(Z31,AU31,BP31,CK31,DF31,EA31,EV31)</f>
        <v>339</v>
      </c>
      <c r="F31" s="234">
        <f>SUM(AA31,AV31,BQ31,CL31,DG31,EB31,EW31)</f>
        <v>3</v>
      </c>
      <c r="G31" s="234">
        <f>SUM(AB31,AW31,BR31,CM31,DH31,EC31,EX31)</f>
        <v>0</v>
      </c>
      <c r="H31" s="234">
        <f>SUM(AC31,AX31,BS31,CN31,DI31,ED31,EY31)</f>
        <v>297</v>
      </c>
      <c r="I31" s="234">
        <f>SUM(AD31,AY31,BT31,CO31,DJ31,EE31,EZ31)</f>
        <v>217</v>
      </c>
      <c r="J31" s="234">
        <f>SUM(AE31,AZ31,BU31,CP31,DK31,EF31,FA31)</f>
        <v>14</v>
      </c>
      <c r="K31" s="234">
        <f>SUM(AF31,BA31,BV31,CQ31,DL31,EG31,FB31)</f>
        <v>0</v>
      </c>
      <c r="L31" s="234">
        <f>SUM(AG31,BB31,BW31,CR31,DM31,EH31,FC31)</f>
        <v>0</v>
      </c>
      <c r="M31" s="234">
        <f>SUM(AH31,BC31,BX31,CS31,DN31,EI31,FD31)</f>
        <v>0</v>
      </c>
      <c r="N31" s="234">
        <f>SUM(AI31,BD31,BY31,CT31,DO31,EJ31,FE31)</f>
        <v>0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0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484</v>
      </c>
      <c r="AK31" s="234" t="s">
        <v>484</v>
      </c>
      <c r="AL31" s="234">
        <v>0</v>
      </c>
      <c r="AM31" s="234" t="s">
        <v>484</v>
      </c>
      <c r="AN31" s="234" t="s">
        <v>484</v>
      </c>
      <c r="AO31" s="234">
        <v>0</v>
      </c>
      <c r="AP31" s="234" t="s">
        <v>484</v>
      </c>
      <c r="AQ31" s="234">
        <v>0</v>
      </c>
      <c r="AR31" s="234" t="s">
        <v>484</v>
      </c>
      <c r="AS31" s="234">
        <v>0</v>
      </c>
      <c r="AT31" s="234">
        <f>SUM(AU31:BN31)</f>
        <v>211</v>
      </c>
      <c r="AU31" s="234">
        <v>0</v>
      </c>
      <c r="AV31" s="234">
        <v>0</v>
      </c>
      <c r="AW31" s="234">
        <v>0</v>
      </c>
      <c r="AX31" s="234">
        <v>211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484</v>
      </c>
      <c r="BF31" s="234" t="s">
        <v>484</v>
      </c>
      <c r="BG31" s="234" t="s">
        <v>484</v>
      </c>
      <c r="BH31" s="234" t="s">
        <v>484</v>
      </c>
      <c r="BI31" s="234" t="s">
        <v>484</v>
      </c>
      <c r="BJ31" s="234" t="s">
        <v>484</v>
      </c>
      <c r="BK31" s="234" t="s">
        <v>484</v>
      </c>
      <c r="BL31" s="234" t="s">
        <v>484</v>
      </c>
      <c r="BM31" s="234" t="s">
        <v>484</v>
      </c>
      <c r="BN31" s="234"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484</v>
      </c>
      <c r="CC31" s="234" t="s">
        <v>484</v>
      </c>
      <c r="CD31" s="234" t="s">
        <v>484</v>
      </c>
      <c r="CE31" s="234" t="s">
        <v>484</v>
      </c>
      <c r="CF31" s="234" t="s">
        <v>484</v>
      </c>
      <c r="CG31" s="234" t="s">
        <v>484</v>
      </c>
      <c r="CH31" s="234" t="s">
        <v>484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484</v>
      </c>
      <c r="CX31" s="234" t="s">
        <v>484</v>
      </c>
      <c r="CY31" s="234" t="s">
        <v>484</v>
      </c>
      <c r="CZ31" s="234" t="s">
        <v>484</v>
      </c>
      <c r="DA31" s="234" t="s">
        <v>484</v>
      </c>
      <c r="DB31" s="234" t="s">
        <v>484</v>
      </c>
      <c r="DC31" s="234" t="s">
        <v>484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484</v>
      </c>
      <c r="DS31" s="234" t="s">
        <v>484</v>
      </c>
      <c r="DT31" s="234">
        <v>0</v>
      </c>
      <c r="DU31" s="234" t="s">
        <v>484</v>
      </c>
      <c r="DV31" s="234" t="s">
        <v>484</v>
      </c>
      <c r="DW31" s="234" t="s">
        <v>484</v>
      </c>
      <c r="DX31" s="234" t="s">
        <v>484</v>
      </c>
      <c r="DY31" s="234">
        <v>0</v>
      </c>
      <c r="DZ31" s="234">
        <f>SUM(EA31:ET31)</f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484</v>
      </c>
      <c r="EL31" s="234" t="s">
        <v>484</v>
      </c>
      <c r="EM31" s="234" t="s">
        <v>484</v>
      </c>
      <c r="EN31" s="234">
        <v>0</v>
      </c>
      <c r="EO31" s="234">
        <v>0</v>
      </c>
      <c r="EP31" s="234" t="s">
        <v>484</v>
      </c>
      <c r="EQ31" s="234" t="s">
        <v>484</v>
      </c>
      <c r="ER31" s="234" t="s">
        <v>484</v>
      </c>
      <c r="ES31" s="234">
        <v>0</v>
      </c>
      <c r="ET31" s="234">
        <v>0</v>
      </c>
      <c r="EU31" s="234">
        <f>SUM(EV31:FO31)</f>
        <v>659</v>
      </c>
      <c r="EV31" s="234">
        <v>339</v>
      </c>
      <c r="EW31" s="234">
        <v>3</v>
      </c>
      <c r="EX31" s="234">
        <v>0</v>
      </c>
      <c r="EY31" s="234">
        <v>86</v>
      </c>
      <c r="EZ31" s="234">
        <v>217</v>
      </c>
      <c r="FA31" s="234">
        <v>14</v>
      </c>
      <c r="FB31" s="234">
        <v>0</v>
      </c>
      <c r="FC31" s="234">
        <v>0</v>
      </c>
      <c r="FD31" s="234">
        <v>0</v>
      </c>
      <c r="FE31" s="234">
        <v>0</v>
      </c>
      <c r="FF31" s="234">
        <v>0</v>
      </c>
      <c r="FG31" s="234">
        <v>0</v>
      </c>
      <c r="FH31" s="234" t="s">
        <v>484</v>
      </c>
      <c r="FI31" s="234" t="s">
        <v>484</v>
      </c>
      <c r="FJ31" s="234" t="s">
        <v>484</v>
      </c>
      <c r="FK31" s="234">
        <v>0</v>
      </c>
      <c r="FL31" s="234">
        <v>0</v>
      </c>
      <c r="FM31" s="234">
        <v>0</v>
      </c>
      <c r="FN31" s="234">
        <v>0</v>
      </c>
      <c r="FO31" s="234">
        <v>0</v>
      </c>
    </row>
    <row r="32" spans="1:171" s="201" customFormat="1" ht="12" customHeight="1">
      <c r="A32" s="202" t="s">
        <v>188</v>
      </c>
      <c r="B32" s="203" t="s">
        <v>239</v>
      </c>
      <c r="C32" s="202" t="s">
        <v>240</v>
      </c>
      <c r="D32" s="234">
        <f>SUM(Y32,AT32,BO32,CJ32,DE32,DZ32,EU32)</f>
        <v>376</v>
      </c>
      <c r="E32" s="234">
        <f>SUM(Z32,AU32,BP32,CK32,DF32,EA32,EV32)</f>
        <v>145</v>
      </c>
      <c r="F32" s="234">
        <f>SUM(AA32,AV32,BQ32,CL32,DG32,EB32,EW32)</f>
        <v>2</v>
      </c>
      <c r="G32" s="234">
        <f>SUM(AB32,AW32,BR32,CM32,DH32,EC32,EX32)</f>
        <v>0</v>
      </c>
      <c r="H32" s="234">
        <f>SUM(AC32,AX32,BS32,CN32,DI32,ED32,EY32)</f>
        <v>130</v>
      </c>
      <c r="I32" s="234">
        <f>SUM(AD32,AY32,BT32,CO32,DJ32,EE32,EZ32)</f>
        <v>93</v>
      </c>
      <c r="J32" s="234">
        <f>SUM(AE32,AZ32,BU32,CP32,DK32,EF32,FA32)</f>
        <v>6</v>
      </c>
      <c r="K32" s="234">
        <f>SUM(AF32,BA32,BV32,CQ32,DL32,EG32,FB32)</f>
        <v>0</v>
      </c>
      <c r="L32" s="234">
        <f>SUM(AG32,BB32,BW32,CR32,DM32,EH32,FC32)</f>
        <v>0</v>
      </c>
      <c r="M32" s="234">
        <f>SUM(AH32,BC32,BX32,CS32,DN32,EI32,FD32)</f>
        <v>0</v>
      </c>
      <c r="N32" s="234">
        <f>SUM(AI32,BD32,BY32,CT32,DO32,EJ32,FE32)</f>
        <v>0</v>
      </c>
      <c r="O32" s="234">
        <f>SUM(AJ32,BE32,BZ32,CU32,DP32,EK32,FF32)</f>
        <v>0</v>
      </c>
      <c r="P32" s="234">
        <f>SUM(AK32,BF32,CA32,CV32,DQ32,EL32,FG32)</f>
        <v>0</v>
      </c>
      <c r="Q32" s="234">
        <f>SUM(AL32,BG32,CB32,CW32,DR32,EM32,FH32)</f>
        <v>0</v>
      </c>
      <c r="R32" s="234">
        <f>SUM(AM32,BH32,CC32,CX32,DS32,EN32,FI32)</f>
        <v>0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0</v>
      </c>
      <c r="W32" s="234">
        <f>SUM(AR32,BM32,CH32,DC32,DX32,ES32,FN32)</f>
        <v>0</v>
      </c>
      <c r="X32" s="234">
        <f>SUM(AS32,BN32,CI32,DD32,DY32,ET32,FO32)</f>
        <v>0</v>
      </c>
      <c r="Y32" s="234">
        <f>SUM(Z32:AS32)</f>
        <v>0</v>
      </c>
      <c r="Z32" s="234">
        <v>0</v>
      </c>
      <c r="AA32" s="234">
        <v>0</v>
      </c>
      <c r="AB32" s="234">
        <v>0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484</v>
      </c>
      <c r="AK32" s="234" t="s">
        <v>484</v>
      </c>
      <c r="AL32" s="234">
        <v>0</v>
      </c>
      <c r="AM32" s="234" t="s">
        <v>484</v>
      </c>
      <c r="AN32" s="234" t="s">
        <v>484</v>
      </c>
      <c r="AO32" s="234">
        <v>0</v>
      </c>
      <c r="AP32" s="234" t="s">
        <v>484</v>
      </c>
      <c r="AQ32" s="234">
        <v>0</v>
      </c>
      <c r="AR32" s="234" t="s">
        <v>484</v>
      </c>
      <c r="AS32" s="234">
        <v>0</v>
      </c>
      <c r="AT32" s="234">
        <f>SUM(AU32:BN32)</f>
        <v>94</v>
      </c>
      <c r="AU32" s="234">
        <v>0</v>
      </c>
      <c r="AV32" s="234">
        <v>0</v>
      </c>
      <c r="AW32" s="234">
        <v>0</v>
      </c>
      <c r="AX32" s="234">
        <v>94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484</v>
      </c>
      <c r="BF32" s="234" t="s">
        <v>484</v>
      </c>
      <c r="BG32" s="234" t="s">
        <v>484</v>
      </c>
      <c r="BH32" s="234" t="s">
        <v>484</v>
      </c>
      <c r="BI32" s="234" t="s">
        <v>484</v>
      </c>
      <c r="BJ32" s="234" t="s">
        <v>484</v>
      </c>
      <c r="BK32" s="234" t="s">
        <v>484</v>
      </c>
      <c r="BL32" s="234" t="s">
        <v>484</v>
      </c>
      <c r="BM32" s="234" t="s">
        <v>484</v>
      </c>
      <c r="BN32" s="234">
        <v>0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484</v>
      </c>
      <c r="CC32" s="234" t="s">
        <v>484</v>
      </c>
      <c r="CD32" s="234" t="s">
        <v>484</v>
      </c>
      <c r="CE32" s="234" t="s">
        <v>484</v>
      </c>
      <c r="CF32" s="234" t="s">
        <v>484</v>
      </c>
      <c r="CG32" s="234" t="s">
        <v>484</v>
      </c>
      <c r="CH32" s="234" t="s">
        <v>484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484</v>
      </c>
      <c r="CX32" s="234" t="s">
        <v>484</v>
      </c>
      <c r="CY32" s="234" t="s">
        <v>484</v>
      </c>
      <c r="CZ32" s="234" t="s">
        <v>484</v>
      </c>
      <c r="DA32" s="234" t="s">
        <v>484</v>
      </c>
      <c r="DB32" s="234" t="s">
        <v>484</v>
      </c>
      <c r="DC32" s="234" t="s">
        <v>484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484</v>
      </c>
      <c r="DS32" s="234" t="s">
        <v>484</v>
      </c>
      <c r="DT32" s="234">
        <v>0</v>
      </c>
      <c r="DU32" s="234" t="s">
        <v>484</v>
      </c>
      <c r="DV32" s="234" t="s">
        <v>484</v>
      </c>
      <c r="DW32" s="234" t="s">
        <v>484</v>
      </c>
      <c r="DX32" s="234" t="s">
        <v>484</v>
      </c>
      <c r="DY32" s="234">
        <v>0</v>
      </c>
      <c r="DZ32" s="234">
        <f>SUM(EA32:ET32)</f>
        <v>0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484</v>
      </c>
      <c r="EL32" s="234" t="s">
        <v>484</v>
      </c>
      <c r="EM32" s="234" t="s">
        <v>484</v>
      </c>
      <c r="EN32" s="234">
        <v>0</v>
      </c>
      <c r="EO32" s="234">
        <v>0</v>
      </c>
      <c r="EP32" s="234" t="s">
        <v>484</v>
      </c>
      <c r="EQ32" s="234" t="s">
        <v>484</v>
      </c>
      <c r="ER32" s="234" t="s">
        <v>484</v>
      </c>
      <c r="ES32" s="234">
        <v>0</v>
      </c>
      <c r="ET32" s="234">
        <v>0</v>
      </c>
      <c r="EU32" s="234">
        <f>SUM(EV32:FO32)</f>
        <v>282</v>
      </c>
      <c r="EV32" s="234">
        <v>145</v>
      </c>
      <c r="EW32" s="234">
        <v>2</v>
      </c>
      <c r="EX32" s="234">
        <v>0</v>
      </c>
      <c r="EY32" s="234">
        <v>36</v>
      </c>
      <c r="EZ32" s="234">
        <v>93</v>
      </c>
      <c r="FA32" s="234">
        <v>6</v>
      </c>
      <c r="FB32" s="234">
        <v>0</v>
      </c>
      <c r="FC32" s="234">
        <v>0</v>
      </c>
      <c r="FD32" s="234">
        <v>0</v>
      </c>
      <c r="FE32" s="234">
        <v>0</v>
      </c>
      <c r="FF32" s="234">
        <v>0</v>
      </c>
      <c r="FG32" s="234">
        <v>0</v>
      </c>
      <c r="FH32" s="234" t="s">
        <v>484</v>
      </c>
      <c r="FI32" s="234" t="s">
        <v>484</v>
      </c>
      <c r="FJ32" s="234" t="s">
        <v>484</v>
      </c>
      <c r="FK32" s="234">
        <v>0</v>
      </c>
      <c r="FL32" s="234">
        <v>0</v>
      </c>
      <c r="FM32" s="234">
        <v>0</v>
      </c>
      <c r="FN32" s="234">
        <v>0</v>
      </c>
      <c r="FO32" s="234">
        <v>0</v>
      </c>
    </row>
    <row r="33" spans="1:171" s="201" customFormat="1" ht="12" customHeight="1">
      <c r="A33" s="202" t="s">
        <v>188</v>
      </c>
      <c r="B33" s="203" t="s">
        <v>241</v>
      </c>
      <c r="C33" s="202" t="s">
        <v>242</v>
      </c>
      <c r="D33" s="234">
        <f>SUM(Y33,AT33,BO33,CJ33,DE33,DZ33,EU33)</f>
        <v>67</v>
      </c>
      <c r="E33" s="234">
        <f>SUM(Z33,AU33,BP33,CK33,DF33,EA33,EV33)</f>
        <v>0</v>
      </c>
      <c r="F33" s="234">
        <f>SUM(AA33,AV33,BQ33,CL33,DG33,EB33,EW33)</f>
        <v>0</v>
      </c>
      <c r="G33" s="234">
        <f>SUM(AB33,AW33,BR33,CM33,DH33,EC33,EX33)</f>
        <v>0</v>
      </c>
      <c r="H33" s="234">
        <f>SUM(AC33,AX33,BS33,CN33,DI33,ED33,EY33)</f>
        <v>0</v>
      </c>
      <c r="I33" s="234">
        <f>SUM(AD33,AY33,BT33,CO33,DJ33,EE33,EZ33)</f>
        <v>0</v>
      </c>
      <c r="J33" s="234">
        <f>SUM(AE33,AZ33,BU33,CP33,DK33,EF33,FA33)</f>
        <v>0</v>
      </c>
      <c r="K33" s="234">
        <f>SUM(AF33,BA33,BV33,CQ33,DL33,EG33,FB33)</f>
        <v>0</v>
      </c>
      <c r="L33" s="234">
        <f>SUM(AG33,BB33,BW33,CR33,DM33,EH33,FC33)</f>
        <v>0</v>
      </c>
      <c r="M33" s="234">
        <f>SUM(AH33,BC33,BX33,CS33,DN33,EI33,FD33)</f>
        <v>0</v>
      </c>
      <c r="N33" s="234">
        <f>SUM(AI33,BD33,BY33,CT33,DO33,EJ33,FE33)</f>
        <v>0</v>
      </c>
      <c r="O33" s="234">
        <f>SUM(AJ33,BE33,BZ33,CU33,DP33,EK33,FF33)</f>
        <v>0</v>
      </c>
      <c r="P33" s="234">
        <f>SUM(AK33,BF33,CA33,CV33,DQ33,EL33,FG33)</f>
        <v>0</v>
      </c>
      <c r="Q33" s="234">
        <f>SUM(AL33,BG33,CB33,CW33,DR33,EM33,FH33)</f>
        <v>0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0</v>
      </c>
      <c r="X33" s="234">
        <f>SUM(AS33,BN33,CI33,DD33,DY33,ET33,FO33)</f>
        <v>67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484</v>
      </c>
      <c r="AK33" s="234" t="s">
        <v>484</v>
      </c>
      <c r="AL33" s="234">
        <v>0</v>
      </c>
      <c r="AM33" s="234" t="s">
        <v>484</v>
      </c>
      <c r="AN33" s="234" t="s">
        <v>484</v>
      </c>
      <c r="AO33" s="234">
        <v>0</v>
      </c>
      <c r="AP33" s="234" t="s">
        <v>484</v>
      </c>
      <c r="AQ33" s="234">
        <v>0</v>
      </c>
      <c r="AR33" s="234" t="s">
        <v>484</v>
      </c>
      <c r="AS33" s="234">
        <v>0</v>
      </c>
      <c r="AT33" s="234">
        <f>SUM(AU33:BN33)</f>
        <v>67</v>
      </c>
      <c r="AU33" s="234">
        <v>0</v>
      </c>
      <c r="AV33" s="234">
        <v>0</v>
      </c>
      <c r="AW33" s="234">
        <v>0</v>
      </c>
      <c r="AX33" s="234">
        <v>0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484</v>
      </c>
      <c r="BF33" s="234" t="s">
        <v>484</v>
      </c>
      <c r="BG33" s="234" t="s">
        <v>484</v>
      </c>
      <c r="BH33" s="234" t="s">
        <v>484</v>
      </c>
      <c r="BI33" s="234" t="s">
        <v>484</v>
      </c>
      <c r="BJ33" s="234" t="s">
        <v>484</v>
      </c>
      <c r="BK33" s="234" t="s">
        <v>484</v>
      </c>
      <c r="BL33" s="234" t="s">
        <v>484</v>
      </c>
      <c r="BM33" s="234" t="s">
        <v>484</v>
      </c>
      <c r="BN33" s="234">
        <v>67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 t="s">
        <v>484</v>
      </c>
      <c r="CC33" s="234" t="s">
        <v>484</v>
      </c>
      <c r="CD33" s="234" t="s">
        <v>484</v>
      </c>
      <c r="CE33" s="234" t="s">
        <v>484</v>
      </c>
      <c r="CF33" s="234" t="s">
        <v>484</v>
      </c>
      <c r="CG33" s="234" t="s">
        <v>484</v>
      </c>
      <c r="CH33" s="234" t="s">
        <v>484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484</v>
      </c>
      <c r="CX33" s="234" t="s">
        <v>484</v>
      </c>
      <c r="CY33" s="234" t="s">
        <v>484</v>
      </c>
      <c r="CZ33" s="234" t="s">
        <v>484</v>
      </c>
      <c r="DA33" s="234" t="s">
        <v>484</v>
      </c>
      <c r="DB33" s="234" t="s">
        <v>484</v>
      </c>
      <c r="DC33" s="234" t="s">
        <v>484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484</v>
      </c>
      <c r="DS33" s="234" t="s">
        <v>484</v>
      </c>
      <c r="DT33" s="234">
        <v>0</v>
      </c>
      <c r="DU33" s="234" t="s">
        <v>484</v>
      </c>
      <c r="DV33" s="234" t="s">
        <v>484</v>
      </c>
      <c r="DW33" s="234" t="s">
        <v>484</v>
      </c>
      <c r="DX33" s="234" t="s">
        <v>484</v>
      </c>
      <c r="DY33" s="234">
        <v>0</v>
      </c>
      <c r="DZ33" s="234">
        <f>SUM(EA33:ET33)</f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484</v>
      </c>
      <c r="EL33" s="234" t="s">
        <v>484</v>
      </c>
      <c r="EM33" s="234" t="s">
        <v>484</v>
      </c>
      <c r="EN33" s="234">
        <v>0</v>
      </c>
      <c r="EO33" s="234">
        <v>0</v>
      </c>
      <c r="EP33" s="234" t="s">
        <v>484</v>
      </c>
      <c r="EQ33" s="234" t="s">
        <v>484</v>
      </c>
      <c r="ER33" s="234" t="s">
        <v>484</v>
      </c>
      <c r="ES33" s="234">
        <v>0</v>
      </c>
      <c r="ET33" s="234">
        <v>0</v>
      </c>
      <c r="EU33" s="234">
        <f>SUM(EV33:FO33)</f>
        <v>0</v>
      </c>
      <c r="EV33" s="234">
        <v>0</v>
      </c>
      <c r="EW33" s="234">
        <v>0</v>
      </c>
      <c r="EX33" s="234">
        <v>0</v>
      </c>
      <c r="EY33" s="234">
        <v>0</v>
      </c>
      <c r="EZ33" s="234">
        <v>0</v>
      </c>
      <c r="FA33" s="234">
        <v>0</v>
      </c>
      <c r="FB33" s="234">
        <v>0</v>
      </c>
      <c r="FC33" s="234">
        <v>0</v>
      </c>
      <c r="FD33" s="234">
        <v>0</v>
      </c>
      <c r="FE33" s="234">
        <v>0</v>
      </c>
      <c r="FF33" s="234">
        <v>0</v>
      </c>
      <c r="FG33" s="234">
        <v>0</v>
      </c>
      <c r="FH33" s="234" t="s">
        <v>484</v>
      </c>
      <c r="FI33" s="234" t="s">
        <v>484</v>
      </c>
      <c r="FJ33" s="234" t="s">
        <v>484</v>
      </c>
      <c r="FK33" s="234">
        <v>0</v>
      </c>
      <c r="FL33" s="234">
        <v>0</v>
      </c>
      <c r="FM33" s="234">
        <v>0</v>
      </c>
      <c r="FN33" s="234">
        <v>0</v>
      </c>
      <c r="FO33" s="234">
        <v>0</v>
      </c>
    </row>
    <row r="34" spans="1:171" s="201" customFormat="1" ht="12" customHeight="1">
      <c r="A34" s="202" t="s">
        <v>188</v>
      </c>
      <c r="B34" s="203" t="s">
        <v>243</v>
      </c>
      <c r="C34" s="202" t="s">
        <v>244</v>
      </c>
      <c r="D34" s="234">
        <f>SUM(Y34,AT34,BO34,CJ34,DE34,DZ34,EU34)</f>
        <v>193</v>
      </c>
      <c r="E34" s="234">
        <f>SUM(Z34,AU34,BP34,CK34,DF34,EA34,EV34)</f>
        <v>0</v>
      </c>
      <c r="F34" s="234">
        <f>SUM(AA34,AV34,BQ34,CL34,DG34,EB34,EW34)</f>
        <v>0</v>
      </c>
      <c r="G34" s="234">
        <f>SUM(AB34,AW34,BR34,CM34,DH34,EC34,EX34)</f>
        <v>0</v>
      </c>
      <c r="H34" s="234">
        <f>SUM(AC34,AX34,BS34,CN34,DI34,ED34,EY34)</f>
        <v>129</v>
      </c>
      <c r="I34" s="234">
        <f>SUM(AD34,AY34,BT34,CO34,DJ34,EE34,EZ34)</f>
        <v>49</v>
      </c>
      <c r="J34" s="234">
        <f>SUM(AE34,AZ34,BU34,CP34,DK34,EF34,FA34)</f>
        <v>15</v>
      </c>
      <c r="K34" s="234">
        <f>SUM(AF34,BA34,BV34,CQ34,DL34,EG34,FB34)</f>
        <v>0</v>
      </c>
      <c r="L34" s="234">
        <f>SUM(AG34,BB34,BW34,CR34,DM34,EH34,FC34)</f>
        <v>0</v>
      </c>
      <c r="M34" s="234">
        <f>SUM(AH34,BC34,BX34,CS34,DN34,EI34,FD34)</f>
        <v>0</v>
      </c>
      <c r="N34" s="234">
        <f>SUM(AI34,BD34,BY34,CT34,DO34,EJ34,FE34)</f>
        <v>0</v>
      </c>
      <c r="O34" s="234">
        <f>SUM(AJ34,BE34,BZ34,CU34,DP34,EK34,FF34)</f>
        <v>0</v>
      </c>
      <c r="P34" s="234">
        <f>SUM(AK34,BF34,CA34,CV34,DQ34,EL34,FG34)</f>
        <v>0</v>
      </c>
      <c r="Q34" s="234">
        <f>SUM(AL34,BG34,CB34,CW34,DR34,EM34,FH34)</f>
        <v>0</v>
      </c>
      <c r="R34" s="234">
        <f>SUM(AM34,BH34,CC34,CX34,DS34,EN34,FI34)</f>
        <v>0</v>
      </c>
      <c r="S34" s="234">
        <f>SUM(AN34,BI34,CD34,CY34,DT34,EO34,FJ34)</f>
        <v>0</v>
      </c>
      <c r="T34" s="234">
        <f>SUM(AO34,BJ34,CE34,CZ34,DU34,EP34,FK34)</f>
        <v>0</v>
      </c>
      <c r="U34" s="234">
        <f>SUM(AP34,BK34,CF34,DA34,DV34,EQ34,FL34)</f>
        <v>0</v>
      </c>
      <c r="V34" s="234">
        <f>SUM(AQ34,BL34,CG34,DB34,DW34,ER34,FM34)</f>
        <v>0</v>
      </c>
      <c r="W34" s="234">
        <f>SUM(AR34,BM34,CH34,DC34,DX34,ES34,FN34)</f>
        <v>0</v>
      </c>
      <c r="X34" s="234">
        <f>SUM(AS34,BN34,CI34,DD34,DY34,ET34,FO34)</f>
        <v>0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484</v>
      </c>
      <c r="AK34" s="234" t="s">
        <v>484</v>
      </c>
      <c r="AL34" s="234">
        <v>0</v>
      </c>
      <c r="AM34" s="234" t="s">
        <v>484</v>
      </c>
      <c r="AN34" s="234" t="s">
        <v>484</v>
      </c>
      <c r="AO34" s="234">
        <v>0</v>
      </c>
      <c r="AP34" s="234" t="s">
        <v>484</v>
      </c>
      <c r="AQ34" s="234">
        <v>0</v>
      </c>
      <c r="AR34" s="234" t="s">
        <v>484</v>
      </c>
      <c r="AS34" s="234">
        <v>0</v>
      </c>
      <c r="AT34" s="234">
        <f>SUM(AU34:BN34)</f>
        <v>60</v>
      </c>
      <c r="AU34" s="234">
        <v>0</v>
      </c>
      <c r="AV34" s="234">
        <v>0</v>
      </c>
      <c r="AW34" s="234">
        <v>0</v>
      </c>
      <c r="AX34" s="234">
        <v>60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484</v>
      </c>
      <c r="BF34" s="234" t="s">
        <v>484</v>
      </c>
      <c r="BG34" s="234" t="s">
        <v>484</v>
      </c>
      <c r="BH34" s="234" t="s">
        <v>484</v>
      </c>
      <c r="BI34" s="234" t="s">
        <v>484</v>
      </c>
      <c r="BJ34" s="234" t="s">
        <v>484</v>
      </c>
      <c r="BK34" s="234" t="s">
        <v>484</v>
      </c>
      <c r="BL34" s="234" t="s">
        <v>484</v>
      </c>
      <c r="BM34" s="234" t="s">
        <v>484</v>
      </c>
      <c r="BN34" s="234"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484</v>
      </c>
      <c r="CC34" s="234" t="s">
        <v>484</v>
      </c>
      <c r="CD34" s="234" t="s">
        <v>484</v>
      </c>
      <c r="CE34" s="234" t="s">
        <v>484</v>
      </c>
      <c r="CF34" s="234" t="s">
        <v>484</v>
      </c>
      <c r="CG34" s="234" t="s">
        <v>484</v>
      </c>
      <c r="CH34" s="234" t="s">
        <v>484</v>
      </c>
      <c r="CI34" s="234">
        <v>0</v>
      </c>
      <c r="CJ34" s="234">
        <f>SUM(CK34:DD34)</f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484</v>
      </c>
      <c r="CX34" s="234" t="s">
        <v>484</v>
      </c>
      <c r="CY34" s="234" t="s">
        <v>484</v>
      </c>
      <c r="CZ34" s="234" t="s">
        <v>484</v>
      </c>
      <c r="DA34" s="234" t="s">
        <v>484</v>
      </c>
      <c r="DB34" s="234" t="s">
        <v>484</v>
      </c>
      <c r="DC34" s="234" t="s">
        <v>484</v>
      </c>
      <c r="DD34" s="234">
        <v>0</v>
      </c>
      <c r="DE34" s="234">
        <f>SUM(DF34:DY34)</f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484</v>
      </c>
      <c r="DS34" s="234" t="s">
        <v>484</v>
      </c>
      <c r="DT34" s="234">
        <v>0</v>
      </c>
      <c r="DU34" s="234" t="s">
        <v>484</v>
      </c>
      <c r="DV34" s="234" t="s">
        <v>484</v>
      </c>
      <c r="DW34" s="234" t="s">
        <v>484</v>
      </c>
      <c r="DX34" s="234" t="s">
        <v>484</v>
      </c>
      <c r="DY34" s="234">
        <v>0</v>
      </c>
      <c r="DZ34" s="234">
        <f>SUM(EA34:ET34)</f>
        <v>0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484</v>
      </c>
      <c r="EL34" s="234" t="s">
        <v>484</v>
      </c>
      <c r="EM34" s="234" t="s">
        <v>484</v>
      </c>
      <c r="EN34" s="234">
        <v>0</v>
      </c>
      <c r="EO34" s="234">
        <v>0</v>
      </c>
      <c r="EP34" s="234" t="s">
        <v>484</v>
      </c>
      <c r="EQ34" s="234" t="s">
        <v>484</v>
      </c>
      <c r="ER34" s="234" t="s">
        <v>484</v>
      </c>
      <c r="ES34" s="234">
        <v>0</v>
      </c>
      <c r="ET34" s="234">
        <v>0</v>
      </c>
      <c r="EU34" s="234">
        <f>SUM(EV34:FO34)</f>
        <v>133</v>
      </c>
      <c r="EV34" s="234">
        <v>0</v>
      </c>
      <c r="EW34" s="234">
        <v>0</v>
      </c>
      <c r="EX34" s="234">
        <v>0</v>
      </c>
      <c r="EY34" s="234">
        <v>69</v>
      </c>
      <c r="EZ34" s="234">
        <v>49</v>
      </c>
      <c r="FA34" s="234">
        <v>15</v>
      </c>
      <c r="FB34" s="234">
        <v>0</v>
      </c>
      <c r="FC34" s="234">
        <v>0</v>
      </c>
      <c r="FD34" s="234">
        <v>0</v>
      </c>
      <c r="FE34" s="234">
        <v>0</v>
      </c>
      <c r="FF34" s="234">
        <v>0</v>
      </c>
      <c r="FG34" s="234">
        <v>0</v>
      </c>
      <c r="FH34" s="234" t="s">
        <v>484</v>
      </c>
      <c r="FI34" s="234" t="s">
        <v>484</v>
      </c>
      <c r="FJ34" s="234" t="s">
        <v>484</v>
      </c>
      <c r="FK34" s="234">
        <v>0</v>
      </c>
      <c r="FL34" s="234">
        <v>0</v>
      </c>
      <c r="FM34" s="234">
        <v>0</v>
      </c>
      <c r="FN34" s="234">
        <v>0</v>
      </c>
      <c r="FO34" s="234">
        <v>0</v>
      </c>
    </row>
    <row r="35" spans="1:171" s="201" customFormat="1" ht="12" customHeight="1">
      <c r="A35" s="202" t="s">
        <v>188</v>
      </c>
      <c r="B35" s="203" t="s">
        <v>245</v>
      </c>
      <c r="C35" s="202" t="s">
        <v>246</v>
      </c>
      <c r="D35" s="234">
        <f>SUM(Y35,AT35,BO35,CJ35,DE35,DZ35,EU35)</f>
        <v>296</v>
      </c>
      <c r="E35" s="234">
        <f>SUM(Z35,AU35,BP35,CK35,DF35,EA35,EV35)</f>
        <v>0</v>
      </c>
      <c r="F35" s="234">
        <f>SUM(AA35,AV35,BQ35,CL35,DG35,EB35,EW35)</f>
        <v>0</v>
      </c>
      <c r="G35" s="234">
        <f>SUM(AB35,AW35,BR35,CM35,DH35,EC35,EX35)</f>
        <v>0</v>
      </c>
      <c r="H35" s="234">
        <f>SUM(AC35,AX35,BS35,CN35,DI35,ED35,EY35)</f>
        <v>44</v>
      </c>
      <c r="I35" s="234">
        <f>SUM(AD35,AY35,BT35,CO35,DJ35,EE35,EZ35)</f>
        <v>96</v>
      </c>
      <c r="J35" s="234">
        <f>SUM(AE35,AZ35,BU35,CP35,DK35,EF35,FA35)</f>
        <v>22</v>
      </c>
      <c r="K35" s="234">
        <f>SUM(AF35,BA35,BV35,CQ35,DL35,EG35,FB35)</f>
        <v>1</v>
      </c>
      <c r="L35" s="234">
        <f>SUM(AG35,BB35,BW35,CR35,DM35,EH35,FC35)</f>
        <v>8</v>
      </c>
      <c r="M35" s="234">
        <f>SUM(AH35,BC35,BX35,CS35,DN35,EI35,FD35)</f>
        <v>0</v>
      </c>
      <c r="N35" s="234">
        <f>SUM(AI35,BD35,BY35,CT35,DO35,EJ35,FE35)</f>
        <v>0</v>
      </c>
      <c r="O35" s="234">
        <f>SUM(AJ35,BE35,BZ35,CU35,DP35,EK35,FF35)</f>
        <v>0</v>
      </c>
      <c r="P35" s="234">
        <f>SUM(AK35,BF35,CA35,CV35,DQ35,EL35,FG35)</f>
        <v>0</v>
      </c>
      <c r="Q35" s="234">
        <f>SUM(AL35,BG35,CB35,CW35,DR35,EM35,FH35)</f>
        <v>0</v>
      </c>
      <c r="R35" s="234">
        <f>SUM(AM35,BH35,CC35,CX35,DS35,EN35,FI35)</f>
        <v>0</v>
      </c>
      <c r="S35" s="234">
        <f>SUM(AN35,BI35,CD35,CY35,DT35,EO35,FJ35)</f>
        <v>0</v>
      </c>
      <c r="T35" s="234">
        <f>SUM(AO35,BJ35,CE35,CZ35,DU35,EP35,FK35)</f>
        <v>0</v>
      </c>
      <c r="U35" s="234">
        <f>SUM(AP35,BK35,CF35,DA35,DV35,EQ35,FL35)</f>
        <v>0</v>
      </c>
      <c r="V35" s="234">
        <f>SUM(AQ35,BL35,CG35,DB35,DW35,ER35,FM35)</f>
        <v>0</v>
      </c>
      <c r="W35" s="234">
        <f>SUM(AR35,BM35,CH35,DC35,DX35,ES35,FN35)</f>
        <v>4</v>
      </c>
      <c r="X35" s="234">
        <f>SUM(AS35,BN35,CI35,DD35,DY35,ET35,FO35)</f>
        <v>121</v>
      </c>
      <c r="Y35" s="234">
        <f>SUM(Z35:AS35)</f>
        <v>0</v>
      </c>
      <c r="Z35" s="234">
        <v>0</v>
      </c>
      <c r="AA35" s="234">
        <v>0</v>
      </c>
      <c r="AB35" s="234">
        <v>0</v>
      </c>
      <c r="AC35" s="234">
        <v>0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484</v>
      </c>
      <c r="AK35" s="234" t="s">
        <v>484</v>
      </c>
      <c r="AL35" s="234">
        <v>0</v>
      </c>
      <c r="AM35" s="234" t="s">
        <v>484</v>
      </c>
      <c r="AN35" s="234" t="s">
        <v>484</v>
      </c>
      <c r="AO35" s="234">
        <v>0</v>
      </c>
      <c r="AP35" s="234" t="s">
        <v>484</v>
      </c>
      <c r="AQ35" s="234">
        <v>0</v>
      </c>
      <c r="AR35" s="234" t="s">
        <v>484</v>
      </c>
      <c r="AS35" s="234">
        <v>0</v>
      </c>
      <c r="AT35" s="234">
        <f>SUM(AU35:BN35)</f>
        <v>121</v>
      </c>
      <c r="AU35" s="234">
        <v>0</v>
      </c>
      <c r="AV35" s="234">
        <v>0</v>
      </c>
      <c r="AW35" s="234">
        <v>0</v>
      </c>
      <c r="AX35" s="234">
        <v>0</v>
      </c>
      <c r="AY35" s="234">
        <v>0</v>
      </c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 t="s">
        <v>484</v>
      </c>
      <c r="BF35" s="234" t="s">
        <v>484</v>
      </c>
      <c r="BG35" s="234" t="s">
        <v>484</v>
      </c>
      <c r="BH35" s="234" t="s">
        <v>484</v>
      </c>
      <c r="BI35" s="234" t="s">
        <v>484</v>
      </c>
      <c r="BJ35" s="234" t="s">
        <v>484</v>
      </c>
      <c r="BK35" s="234" t="s">
        <v>484</v>
      </c>
      <c r="BL35" s="234" t="s">
        <v>484</v>
      </c>
      <c r="BM35" s="234" t="s">
        <v>484</v>
      </c>
      <c r="BN35" s="234">
        <v>121</v>
      </c>
      <c r="BO35" s="234">
        <f>SUM(BP35:CI35)</f>
        <v>0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>
        <v>0</v>
      </c>
      <c r="CA35" s="234">
        <v>0</v>
      </c>
      <c r="CB35" s="234" t="s">
        <v>484</v>
      </c>
      <c r="CC35" s="234" t="s">
        <v>484</v>
      </c>
      <c r="CD35" s="234" t="s">
        <v>484</v>
      </c>
      <c r="CE35" s="234" t="s">
        <v>484</v>
      </c>
      <c r="CF35" s="234" t="s">
        <v>484</v>
      </c>
      <c r="CG35" s="234" t="s">
        <v>484</v>
      </c>
      <c r="CH35" s="234" t="s">
        <v>484</v>
      </c>
      <c r="CI35" s="234">
        <v>0</v>
      </c>
      <c r="CJ35" s="234">
        <f>SUM(CK35:DD35)</f>
        <v>0</v>
      </c>
      <c r="CK35" s="234">
        <v>0</v>
      </c>
      <c r="CL35" s="234">
        <v>0</v>
      </c>
      <c r="CM35" s="234">
        <v>0</v>
      </c>
      <c r="CN35" s="234">
        <v>0</v>
      </c>
      <c r="CO35" s="234">
        <v>0</v>
      </c>
      <c r="CP35" s="234">
        <v>0</v>
      </c>
      <c r="CQ35" s="234">
        <v>0</v>
      </c>
      <c r="CR35" s="234">
        <v>0</v>
      </c>
      <c r="CS35" s="234">
        <v>0</v>
      </c>
      <c r="CT35" s="234">
        <v>0</v>
      </c>
      <c r="CU35" s="234">
        <v>0</v>
      </c>
      <c r="CV35" s="234">
        <v>0</v>
      </c>
      <c r="CW35" s="234" t="s">
        <v>484</v>
      </c>
      <c r="CX35" s="234" t="s">
        <v>484</v>
      </c>
      <c r="CY35" s="234" t="s">
        <v>484</v>
      </c>
      <c r="CZ35" s="234" t="s">
        <v>484</v>
      </c>
      <c r="DA35" s="234" t="s">
        <v>484</v>
      </c>
      <c r="DB35" s="234" t="s">
        <v>484</v>
      </c>
      <c r="DC35" s="234" t="s">
        <v>484</v>
      </c>
      <c r="DD35" s="234">
        <v>0</v>
      </c>
      <c r="DE35" s="234">
        <f>SUM(DF35:DY35)</f>
        <v>0</v>
      </c>
      <c r="DF35" s="234">
        <v>0</v>
      </c>
      <c r="DG35" s="234">
        <v>0</v>
      </c>
      <c r="DH35" s="234">
        <v>0</v>
      </c>
      <c r="DI35" s="234">
        <v>0</v>
      </c>
      <c r="DJ35" s="234">
        <v>0</v>
      </c>
      <c r="DK35" s="234">
        <v>0</v>
      </c>
      <c r="DL35" s="234">
        <v>0</v>
      </c>
      <c r="DM35" s="234">
        <v>0</v>
      </c>
      <c r="DN35" s="234">
        <v>0</v>
      </c>
      <c r="DO35" s="234">
        <v>0</v>
      </c>
      <c r="DP35" s="234">
        <v>0</v>
      </c>
      <c r="DQ35" s="234">
        <v>0</v>
      </c>
      <c r="DR35" s="234" t="s">
        <v>484</v>
      </c>
      <c r="DS35" s="234" t="s">
        <v>484</v>
      </c>
      <c r="DT35" s="234">
        <v>0</v>
      </c>
      <c r="DU35" s="234" t="s">
        <v>484</v>
      </c>
      <c r="DV35" s="234" t="s">
        <v>484</v>
      </c>
      <c r="DW35" s="234" t="s">
        <v>484</v>
      </c>
      <c r="DX35" s="234" t="s">
        <v>484</v>
      </c>
      <c r="DY35" s="234">
        <v>0</v>
      </c>
      <c r="DZ35" s="234">
        <f>SUM(EA35:ET35)</f>
        <v>0</v>
      </c>
      <c r="EA35" s="234"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v>0</v>
      </c>
      <c r="EI35" s="234">
        <v>0</v>
      </c>
      <c r="EJ35" s="234">
        <v>0</v>
      </c>
      <c r="EK35" s="234" t="s">
        <v>484</v>
      </c>
      <c r="EL35" s="234" t="s">
        <v>484</v>
      </c>
      <c r="EM35" s="234" t="s">
        <v>484</v>
      </c>
      <c r="EN35" s="234">
        <v>0</v>
      </c>
      <c r="EO35" s="234">
        <v>0</v>
      </c>
      <c r="EP35" s="234" t="s">
        <v>484</v>
      </c>
      <c r="EQ35" s="234" t="s">
        <v>484</v>
      </c>
      <c r="ER35" s="234" t="s">
        <v>484</v>
      </c>
      <c r="ES35" s="234">
        <v>0</v>
      </c>
      <c r="ET35" s="234">
        <v>0</v>
      </c>
      <c r="EU35" s="234">
        <f>SUM(EV35:FO35)</f>
        <v>175</v>
      </c>
      <c r="EV35" s="234">
        <v>0</v>
      </c>
      <c r="EW35" s="234">
        <v>0</v>
      </c>
      <c r="EX35" s="234">
        <v>0</v>
      </c>
      <c r="EY35" s="234">
        <v>44</v>
      </c>
      <c r="EZ35" s="234">
        <v>96</v>
      </c>
      <c r="FA35" s="234">
        <v>22</v>
      </c>
      <c r="FB35" s="234">
        <v>1</v>
      </c>
      <c r="FC35" s="234">
        <v>8</v>
      </c>
      <c r="FD35" s="234">
        <v>0</v>
      </c>
      <c r="FE35" s="234">
        <v>0</v>
      </c>
      <c r="FF35" s="234">
        <v>0</v>
      </c>
      <c r="FG35" s="234">
        <v>0</v>
      </c>
      <c r="FH35" s="234" t="s">
        <v>484</v>
      </c>
      <c r="FI35" s="234" t="s">
        <v>484</v>
      </c>
      <c r="FJ35" s="234" t="s">
        <v>484</v>
      </c>
      <c r="FK35" s="234">
        <v>0</v>
      </c>
      <c r="FL35" s="234">
        <v>0</v>
      </c>
      <c r="FM35" s="234">
        <v>0</v>
      </c>
      <c r="FN35" s="234">
        <v>4</v>
      </c>
      <c r="FO35" s="234">
        <v>0</v>
      </c>
    </row>
    <row r="36" spans="1:171" s="201" customFormat="1" ht="12" customHeight="1">
      <c r="A36" s="202" t="s">
        <v>188</v>
      </c>
      <c r="B36" s="203" t="s">
        <v>247</v>
      </c>
      <c r="C36" s="202" t="s">
        <v>248</v>
      </c>
      <c r="D36" s="234">
        <f>SUM(Y36,AT36,BO36,CJ36,DE36,DZ36,EU36)</f>
        <v>1932</v>
      </c>
      <c r="E36" s="234">
        <f>SUM(Z36,AU36,BP36,CK36,DF36,EA36,EV36)</f>
        <v>0</v>
      </c>
      <c r="F36" s="234">
        <f>SUM(AA36,AV36,BQ36,CL36,DG36,EB36,EW36)</f>
        <v>0</v>
      </c>
      <c r="G36" s="234">
        <f>SUM(AB36,AW36,BR36,CM36,DH36,EC36,EX36)</f>
        <v>0</v>
      </c>
      <c r="H36" s="234">
        <f>SUM(AC36,AX36,BS36,CN36,DI36,ED36,EY36)</f>
        <v>434</v>
      </c>
      <c r="I36" s="234">
        <f>SUM(AD36,AY36,BT36,CO36,DJ36,EE36,EZ36)</f>
        <v>0</v>
      </c>
      <c r="J36" s="234">
        <f>SUM(AE36,AZ36,BU36,CP36,DK36,EF36,FA36)</f>
        <v>67</v>
      </c>
      <c r="K36" s="234">
        <f>SUM(AF36,BA36,BV36,CQ36,DL36,EG36,FB36)</f>
        <v>3</v>
      </c>
      <c r="L36" s="234">
        <f>SUM(AG36,BB36,BW36,CR36,DM36,EH36,FC36)</f>
        <v>0</v>
      </c>
      <c r="M36" s="234">
        <f>SUM(AH36,BC36,BX36,CS36,DN36,EI36,FD36)</f>
        <v>0</v>
      </c>
      <c r="N36" s="234">
        <f>SUM(AI36,BD36,BY36,CT36,DO36,EJ36,FE36)</f>
        <v>0</v>
      </c>
      <c r="O36" s="234">
        <f>SUM(AJ36,BE36,BZ36,CU36,DP36,EK36,FF36)</f>
        <v>0</v>
      </c>
      <c r="P36" s="234">
        <f>SUM(AK36,BF36,CA36,CV36,DQ36,EL36,FG36)</f>
        <v>0</v>
      </c>
      <c r="Q36" s="234">
        <f>SUM(AL36,BG36,CB36,CW36,DR36,EM36,FH36)</f>
        <v>0</v>
      </c>
      <c r="R36" s="234">
        <f>SUM(AM36,BH36,CC36,CX36,DS36,EN36,FI36)</f>
        <v>0</v>
      </c>
      <c r="S36" s="234">
        <f>SUM(AN36,BI36,CD36,CY36,DT36,EO36,FJ36)</f>
        <v>0</v>
      </c>
      <c r="T36" s="234">
        <f>SUM(AO36,BJ36,CE36,CZ36,DU36,EP36,FK36)</f>
        <v>1428</v>
      </c>
      <c r="U36" s="234">
        <f>SUM(AP36,BK36,CF36,DA36,DV36,EQ36,FL36)</f>
        <v>0</v>
      </c>
      <c r="V36" s="234">
        <f>SUM(AQ36,BL36,CG36,DB36,DW36,ER36,FM36)</f>
        <v>0</v>
      </c>
      <c r="W36" s="234">
        <f>SUM(AR36,BM36,CH36,DC36,DX36,ES36,FN36)</f>
        <v>0</v>
      </c>
      <c r="X36" s="234">
        <f>SUM(AS36,BN36,CI36,DD36,DY36,ET36,FO36)</f>
        <v>0</v>
      </c>
      <c r="Y36" s="234">
        <f>SUM(Z36:AS36)</f>
        <v>1428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484</v>
      </c>
      <c r="AK36" s="234" t="s">
        <v>484</v>
      </c>
      <c r="AL36" s="234">
        <v>0</v>
      </c>
      <c r="AM36" s="234" t="s">
        <v>484</v>
      </c>
      <c r="AN36" s="234" t="s">
        <v>484</v>
      </c>
      <c r="AO36" s="234">
        <v>1428</v>
      </c>
      <c r="AP36" s="234" t="s">
        <v>484</v>
      </c>
      <c r="AQ36" s="234">
        <v>0</v>
      </c>
      <c r="AR36" s="234" t="s">
        <v>484</v>
      </c>
      <c r="AS36" s="234">
        <v>0</v>
      </c>
      <c r="AT36" s="234">
        <f>SUM(AU36:BN36)</f>
        <v>338</v>
      </c>
      <c r="AU36" s="234">
        <v>0</v>
      </c>
      <c r="AV36" s="234">
        <v>0</v>
      </c>
      <c r="AW36" s="234">
        <v>0</v>
      </c>
      <c r="AX36" s="234">
        <v>338</v>
      </c>
      <c r="AY36" s="234">
        <v>0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 t="s">
        <v>484</v>
      </c>
      <c r="BF36" s="234" t="s">
        <v>484</v>
      </c>
      <c r="BG36" s="234" t="s">
        <v>484</v>
      </c>
      <c r="BH36" s="234" t="s">
        <v>484</v>
      </c>
      <c r="BI36" s="234" t="s">
        <v>484</v>
      </c>
      <c r="BJ36" s="234" t="s">
        <v>484</v>
      </c>
      <c r="BK36" s="234" t="s">
        <v>484</v>
      </c>
      <c r="BL36" s="234" t="s">
        <v>484</v>
      </c>
      <c r="BM36" s="234" t="s">
        <v>484</v>
      </c>
      <c r="BN36" s="234"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0</v>
      </c>
      <c r="CA36" s="234">
        <v>0</v>
      </c>
      <c r="CB36" s="234" t="s">
        <v>484</v>
      </c>
      <c r="CC36" s="234" t="s">
        <v>484</v>
      </c>
      <c r="CD36" s="234" t="s">
        <v>484</v>
      </c>
      <c r="CE36" s="234" t="s">
        <v>484</v>
      </c>
      <c r="CF36" s="234" t="s">
        <v>484</v>
      </c>
      <c r="CG36" s="234" t="s">
        <v>484</v>
      </c>
      <c r="CH36" s="234" t="s">
        <v>484</v>
      </c>
      <c r="CI36" s="234">
        <v>0</v>
      </c>
      <c r="CJ36" s="234">
        <f>SUM(CK36:DD36)</f>
        <v>0</v>
      </c>
      <c r="CK36" s="234">
        <v>0</v>
      </c>
      <c r="CL36" s="234">
        <v>0</v>
      </c>
      <c r="CM36" s="234">
        <v>0</v>
      </c>
      <c r="CN36" s="234">
        <v>0</v>
      </c>
      <c r="CO36" s="234">
        <v>0</v>
      </c>
      <c r="CP36" s="234">
        <v>0</v>
      </c>
      <c r="CQ36" s="234">
        <v>0</v>
      </c>
      <c r="CR36" s="234">
        <v>0</v>
      </c>
      <c r="CS36" s="234">
        <v>0</v>
      </c>
      <c r="CT36" s="234">
        <v>0</v>
      </c>
      <c r="CU36" s="234">
        <v>0</v>
      </c>
      <c r="CV36" s="234">
        <v>0</v>
      </c>
      <c r="CW36" s="234" t="s">
        <v>484</v>
      </c>
      <c r="CX36" s="234" t="s">
        <v>484</v>
      </c>
      <c r="CY36" s="234" t="s">
        <v>484</v>
      </c>
      <c r="CZ36" s="234" t="s">
        <v>484</v>
      </c>
      <c r="DA36" s="234" t="s">
        <v>484</v>
      </c>
      <c r="DB36" s="234" t="s">
        <v>484</v>
      </c>
      <c r="DC36" s="234" t="s">
        <v>484</v>
      </c>
      <c r="DD36" s="234">
        <v>0</v>
      </c>
      <c r="DE36" s="234">
        <f>SUM(DF36:DY36)</f>
        <v>0</v>
      </c>
      <c r="DF36" s="234">
        <v>0</v>
      </c>
      <c r="DG36" s="234">
        <v>0</v>
      </c>
      <c r="DH36" s="234">
        <v>0</v>
      </c>
      <c r="DI36" s="234">
        <v>0</v>
      </c>
      <c r="DJ36" s="234">
        <v>0</v>
      </c>
      <c r="DK36" s="234">
        <v>0</v>
      </c>
      <c r="DL36" s="234">
        <v>0</v>
      </c>
      <c r="DM36" s="234">
        <v>0</v>
      </c>
      <c r="DN36" s="234">
        <v>0</v>
      </c>
      <c r="DO36" s="234">
        <v>0</v>
      </c>
      <c r="DP36" s="234">
        <v>0</v>
      </c>
      <c r="DQ36" s="234">
        <v>0</v>
      </c>
      <c r="DR36" s="234" t="s">
        <v>484</v>
      </c>
      <c r="DS36" s="234" t="s">
        <v>484</v>
      </c>
      <c r="DT36" s="234">
        <v>0</v>
      </c>
      <c r="DU36" s="234" t="s">
        <v>484</v>
      </c>
      <c r="DV36" s="234" t="s">
        <v>484</v>
      </c>
      <c r="DW36" s="234" t="s">
        <v>484</v>
      </c>
      <c r="DX36" s="234" t="s">
        <v>484</v>
      </c>
      <c r="DY36" s="234">
        <v>0</v>
      </c>
      <c r="DZ36" s="234">
        <f>SUM(EA36:ET36)</f>
        <v>0</v>
      </c>
      <c r="EA36" s="234"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v>0</v>
      </c>
      <c r="EI36" s="234">
        <v>0</v>
      </c>
      <c r="EJ36" s="234">
        <v>0</v>
      </c>
      <c r="EK36" s="234" t="s">
        <v>484</v>
      </c>
      <c r="EL36" s="234" t="s">
        <v>484</v>
      </c>
      <c r="EM36" s="234" t="s">
        <v>484</v>
      </c>
      <c r="EN36" s="234">
        <v>0</v>
      </c>
      <c r="EO36" s="234">
        <v>0</v>
      </c>
      <c r="EP36" s="234" t="s">
        <v>484</v>
      </c>
      <c r="EQ36" s="234" t="s">
        <v>484</v>
      </c>
      <c r="ER36" s="234" t="s">
        <v>484</v>
      </c>
      <c r="ES36" s="234">
        <v>0</v>
      </c>
      <c r="ET36" s="234">
        <v>0</v>
      </c>
      <c r="EU36" s="234">
        <f>SUM(EV36:FO36)</f>
        <v>166</v>
      </c>
      <c r="EV36" s="234">
        <v>0</v>
      </c>
      <c r="EW36" s="234">
        <v>0</v>
      </c>
      <c r="EX36" s="234">
        <v>0</v>
      </c>
      <c r="EY36" s="234">
        <v>96</v>
      </c>
      <c r="EZ36" s="234">
        <v>0</v>
      </c>
      <c r="FA36" s="234">
        <v>67</v>
      </c>
      <c r="FB36" s="234">
        <v>3</v>
      </c>
      <c r="FC36" s="234">
        <v>0</v>
      </c>
      <c r="FD36" s="234">
        <v>0</v>
      </c>
      <c r="FE36" s="234">
        <v>0</v>
      </c>
      <c r="FF36" s="234">
        <v>0</v>
      </c>
      <c r="FG36" s="234">
        <v>0</v>
      </c>
      <c r="FH36" s="234" t="s">
        <v>484</v>
      </c>
      <c r="FI36" s="234" t="s">
        <v>484</v>
      </c>
      <c r="FJ36" s="234" t="s">
        <v>484</v>
      </c>
      <c r="FK36" s="234">
        <v>0</v>
      </c>
      <c r="FL36" s="234">
        <v>0</v>
      </c>
      <c r="FM36" s="234">
        <v>0</v>
      </c>
      <c r="FN36" s="234">
        <v>0</v>
      </c>
      <c r="FO36" s="234">
        <v>0</v>
      </c>
    </row>
    <row r="37" spans="1:171" s="201" customFormat="1" ht="12" customHeight="1">
      <c r="A37" s="202" t="s">
        <v>188</v>
      </c>
      <c r="B37" s="203" t="s">
        <v>249</v>
      </c>
      <c r="C37" s="202" t="s">
        <v>250</v>
      </c>
      <c r="D37" s="234">
        <f>SUM(Y37,AT37,BO37,CJ37,DE37,DZ37,EU37)</f>
        <v>635</v>
      </c>
      <c r="E37" s="234">
        <f>SUM(Z37,AU37,BP37,CK37,DF37,EA37,EV37)</f>
        <v>0</v>
      </c>
      <c r="F37" s="234">
        <f>SUM(AA37,AV37,BQ37,CL37,DG37,EB37,EW37)</f>
        <v>0</v>
      </c>
      <c r="G37" s="234">
        <f>SUM(AB37,AW37,BR37,CM37,DH37,EC37,EX37)</f>
        <v>0</v>
      </c>
      <c r="H37" s="234">
        <f>SUM(AC37,AX37,BS37,CN37,DI37,ED37,EY37)</f>
        <v>0</v>
      </c>
      <c r="I37" s="234">
        <f>SUM(AD37,AY37,BT37,CO37,DJ37,EE37,EZ37)</f>
        <v>0</v>
      </c>
      <c r="J37" s="234">
        <f>SUM(AE37,AZ37,BU37,CP37,DK37,EF37,FA37)</f>
        <v>69</v>
      </c>
      <c r="K37" s="234">
        <f>SUM(AF37,BA37,BV37,CQ37,DL37,EG37,FB37)</f>
        <v>0</v>
      </c>
      <c r="L37" s="234">
        <f>SUM(AG37,BB37,BW37,CR37,DM37,EH37,FC37)</f>
        <v>488</v>
      </c>
      <c r="M37" s="234">
        <f>SUM(AH37,BC37,BX37,CS37,DN37,EI37,FD37)</f>
        <v>56</v>
      </c>
      <c r="N37" s="234">
        <f>SUM(AI37,BD37,BY37,CT37,DO37,EJ37,FE37)</f>
        <v>0</v>
      </c>
      <c r="O37" s="234">
        <f>SUM(AJ37,BE37,BZ37,CU37,DP37,EK37,FF37)</f>
        <v>0</v>
      </c>
      <c r="P37" s="234">
        <f>SUM(AK37,BF37,CA37,CV37,DQ37,EL37,FG37)</f>
        <v>0</v>
      </c>
      <c r="Q37" s="234">
        <f>SUM(AL37,BG37,CB37,CW37,DR37,EM37,FH37)</f>
        <v>0</v>
      </c>
      <c r="R37" s="234">
        <f>SUM(AM37,BH37,CC37,CX37,DS37,EN37,FI37)</f>
        <v>0</v>
      </c>
      <c r="S37" s="234">
        <f>SUM(AN37,BI37,CD37,CY37,DT37,EO37,FJ37)</f>
        <v>0</v>
      </c>
      <c r="T37" s="234">
        <f>SUM(AO37,BJ37,CE37,CZ37,DU37,EP37,FK37)</f>
        <v>0</v>
      </c>
      <c r="U37" s="234">
        <f>SUM(AP37,BK37,CF37,DA37,DV37,EQ37,FL37)</f>
        <v>0</v>
      </c>
      <c r="V37" s="234">
        <f>SUM(AQ37,BL37,CG37,DB37,DW37,ER37,FM37)</f>
        <v>0</v>
      </c>
      <c r="W37" s="234">
        <f>SUM(AR37,BM37,CH37,DC37,DX37,ES37,FN37)</f>
        <v>0</v>
      </c>
      <c r="X37" s="234">
        <f>SUM(AS37,BN37,CI37,DD37,DY37,ET37,FO37)</f>
        <v>22</v>
      </c>
      <c r="Y37" s="234">
        <f>SUM(Z37:AS37)</f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484</v>
      </c>
      <c r="AK37" s="234" t="s">
        <v>484</v>
      </c>
      <c r="AL37" s="234">
        <v>0</v>
      </c>
      <c r="AM37" s="234" t="s">
        <v>484</v>
      </c>
      <c r="AN37" s="234" t="s">
        <v>484</v>
      </c>
      <c r="AO37" s="234">
        <v>0</v>
      </c>
      <c r="AP37" s="234" t="s">
        <v>484</v>
      </c>
      <c r="AQ37" s="234">
        <v>0</v>
      </c>
      <c r="AR37" s="234" t="s">
        <v>484</v>
      </c>
      <c r="AS37" s="234">
        <v>0</v>
      </c>
      <c r="AT37" s="234">
        <f>SUM(AU37:BN37)</f>
        <v>0</v>
      </c>
      <c r="AU37" s="234">
        <v>0</v>
      </c>
      <c r="AV37" s="234">
        <v>0</v>
      </c>
      <c r="AW37" s="234">
        <v>0</v>
      </c>
      <c r="AX37" s="234">
        <v>0</v>
      </c>
      <c r="AY37" s="234">
        <v>0</v>
      </c>
      <c r="AZ37" s="234">
        <v>0</v>
      </c>
      <c r="BA37" s="234">
        <v>0</v>
      </c>
      <c r="BB37" s="234">
        <v>0</v>
      </c>
      <c r="BC37" s="234">
        <v>0</v>
      </c>
      <c r="BD37" s="234">
        <v>0</v>
      </c>
      <c r="BE37" s="234" t="s">
        <v>484</v>
      </c>
      <c r="BF37" s="234" t="s">
        <v>484</v>
      </c>
      <c r="BG37" s="234" t="s">
        <v>484</v>
      </c>
      <c r="BH37" s="234" t="s">
        <v>484</v>
      </c>
      <c r="BI37" s="234" t="s">
        <v>484</v>
      </c>
      <c r="BJ37" s="234" t="s">
        <v>484</v>
      </c>
      <c r="BK37" s="234" t="s">
        <v>484</v>
      </c>
      <c r="BL37" s="234" t="s">
        <v>484</v>
      </c>
      <c r="BM37" s="234" t="s">
        <v>484</v>
      </c>
      <c r="BN37" s="234">
        <v>0</v>
      </c>
      <c r="BO37" s="234">
        <f>SUM(BP37:CI37)</f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>
        <v>0</v>
      </c>
      <c r="CA37" s="234">
        <v>0</v>
      </c>
      <c r="CB37" s="234" t="s">
        <v>484</v>
      </c>
      <c r="CC37" s="234" t="s">
        <v>484</v>
      </c>
      <c r="CD37" s="234" t="s">
        <v>484</v>
      </c>
      <c r="CE37" s="234" t="s">
        <v>484</v>
      </c>
      <c r="CF37" s="234" t="s">
        <v>484</v>
      </c>
      <c r="CG37" s="234" t="s">
        <v>484</v>
      </c>
      <c r="CH37" s="234" t="s">
        <v>484</v>
      </c>
      <c r="CI37" s="234">
        <v>0</v>
      </c>
      <c r="CJ37" s="234">
        <f>SUM(CK37:DD37)</f>
        <v>0</v>
      </c>
      <c r="CK37" s="234">
        <v>0</v>
      </c>
      <c r="CL37" s="234">
        <v>0</v>
      </c>
      <c r="CM37" s="234">
        <v>0</v>
      </c>
      <c r="CN37" s="234">
        <v>0</v>
      </c>
      <c r="CO37" s="234">
        <v>0</v>
      </c>
      <c r="CP37" s="234">
        <v>0</v>
      </c>
      <c r="CQ37" s="234">
        <v>0</v>
      </c>
      <c r="CR37" s="234">
        <v>0</v>
      </c>
      <c r="CS37" s="234">
        <v>0</v>
      </c>
      <c r="CT37" s="234">
        <v>0</v>
      </c>
      <c r="CU37" s="234">
        <v>0</v>
      </c>
      <c r="CV37" s="234">
        <v>0</v>
      </c>
      <c r="CW37" s="234" t="s">
        <v>484</v>
      </c>
      <c r="CX37" s="234" t="s">
        <v>484</v>
      </c>
      <c r="CY37" s="234" t="s">
        <v>484</v>
      </c>
      <c r="CZ37" s="234" t="s">
        <v>484</v>
      </c>
      <c r="DA37" s="234" t="s">
        <v>484</v>
      </c>
      <c r="DB37" s="234" t="s">
        <v>484</v>
      </c>
      <c r="DC37" s="234" t="s">
        <v>484</v>
      </c>
      <c r="DD37" s="234">
        <v>0</v>
      </c>
      <c r="DE37" s="234">
        <f>SUM(DF37:DY37)</f>
        <v>0</v>
      </c>
      <c r="DF37" s="234">
        <v>0</v>
      </c>
      <c r="DG37" s="234">
        <v>0</v>
      </c>
      <c r="DH37" s="234">
        <v>0</v>
      </c>
      <c r="DI37" s="234">
        <v>0</v>
      </c>
      <c r="DJ37" s="234">
        <v>0</v>
      </c>
      <c r="DK37" s="234">
        <v>0</v>
      </c>
      <c r="DL37" s="234">
        <v>0</v>
      </c>
      <c r="DM37" s="234">
        <v>0</v>
      </c>
      <c r="DN37" s="234">
        <v>0</v>
      </c>
      <c r="DO37" s="234">
        <v>0</v>
      </c>
      <c r="DP37" s="234">
        <v>0</v>
      </c>
      <c r="DQ37" s="234">
        <v>0</v>
      </c>
      <c r="DR37" s="234" t="s">
        <v>484</v>
      </c>
      <c r="DS37" s="234" t="s">
        <v>484</v>
      </c>
      <c r="DT37" s="234">
        <v>0</v>
      </c>
      <c r="DU37" s="234" t="s">
        <v>484</v>
      </c>
      <c r="DV37" s="234" t="s">
        <v>484</v>
      </c>
      <c r="DW37" s="234" t="s">
        <v>484</v>
      </c>
      <c r="DX37" s="234" t="s">
        <v>484</v>
      </c>
      <c r="DY37" s="234">
        <v>0</v>
      </c>
      <c r="DZ37" s="234">
        <f>SUM(EA37:ET37)</f>
        <v>0</v>
      </c>
      <c r="EA37" s="234">
        <v>0</v>
      </c>
      <c r="EB37" s="234">
        <v>0</v>
      </c>
      <c r="EC37" s="234">
        <v>0</v>
      </c>
      <c r="ED37" s="234">
        <v>0</v>
      </c>
      <c r="EE37" s="234">
        <v>0</v>
      </c>
      <c r="EF37" s="234">
        <v>0</v>
      </c>
      <c r="EG37" s="234">
        <v>0</v>
      </c>
      <c r="EH37" s="234">
        <v>0</v>
      </c>
      <c r="EI37" s="234">
        <v>0</v>
      </c>
      <c r="EJ37" s="234">
        <v>0</v>
      </c>
      <c r="EK37" s="234" t="s">
        <v>484</v>
      </c>
      <c r="EL37" s="234" t="s">
        <v>484</v>
      </c>
      <c r="EM37" s="234" t="s">
        <v>484</v>
      </c>
      <c r="EN37" s="234">
        <v>0</v>
      </c>
      <c r="EO37" s="234">
        <v>0</v>
      </c>
      <c r="EP37" s="234" t="s">
        <v>484</v>
      </c>
      <c r="EQ37" s="234" t="s">
        <v>484</v>
      </c>
      <c r="ER37" s="234" t="s">
        <v>484</v>
      </c>
      <c r="ES37" s="234">
        <v>0</v>
      </c>
      <c r="ET37" s="234">
        <v>0</v>
      </c>
      <c r="EU37" s="234">
        <f>SUM(EV37:FO37)</f>
        <v>635</v>
      </c>
      <c r="EV37" s="234">
        <v>0</v>
      </c>
      <c r="EW37" s="234">
        <v>0</v>
      </c>
      <c r="EX37" s="234">
        <v>0</v>
      </c>
      <c r="EY37" s="234">
        <v>0</v>
      </c>
      <c r="EZ37" s="234">
        <v>0</v>
      </c>
      <c r="FA37" s="234">
        <v>69</v>
      </c>
      <c r="FB37" s="234">
        <v>0</v>
      </c>
      <c r="FC37" s="234">
        <v>488</v>
      </c>
      <c r="FD37" s="234">
        <v>56</v>
      </c>
      <c r="FE37" s="234">
        <v>0</v>
      </c>
      <c r="FF37" s="234">
        <v>0</v>
      </c>
      <c r="FG37" s="234">
        <v>0</v>
      </c>
      <c r="FH37" s="234" t="s">
        <v>484</v>
      </c>
      <c r="FI37" s="234" t="s">
        <v>484</v>
      </c>
      <c r="FJ37" s="234" t="s">
        <v>484</v>
      </c>
      <c r="FK37" s="234">
        <v>0</v>
      </c>
      <c r="FL37" s="234">
        <v>0</v>
      </c>
      <c r="FM37" s="234">
        <v>0</v>
      </c>
      <c r="FN37" s="234">
        <v>0</v>
      </c>
      <c r="FO37" s="234">
        <v>22</v>
      </c>
    </row>
    <row r="38" spans="1:171" s="201" customFormat="1" ht="12" customHeight="1">
      <c r="A38" s="202" t="s">
        <v>188</v>
      </c>
      <c r="B38" s="203" t="s">
        <v>251</v>
      </c>
      <c r="C38" s="202" t="s">
        <v>252</v>
      </c>
      <c r="D38" s="234">
        <f>SUM(Y38,AT38,BO38,CJ38,DE38,DZ38,EU38)</f>
        <v>1075</v>
      </c>
      <c r="E38" s="234">
        <f>SUM(Z38,AU38,BP38,CK38,DF38,EA38,EV38)</f>
        <v>0</v>
      </c>
      <c r="F38" s="234">
        <f>SUM(AA38,AV38,BQ38,CL38,DG38,EB38,EW38)</f>
        <v>0</v>
      </c>
      <c r="G38" s="234">
        <f>SUM(AB38,AW38,BR38,CM38,DH38,EC38,EX38)</f>
        <v>0</v>
      </c>
      <c r="H38" s="234">
        <f>SUM(AC38,AX38,BS38,CN38,DI38,ED38,EY38)</f>
        <v>124</v>
      </c>
      <c r="I38" s="234">
        <f>SUM(AD38,AY38,BT38,CO38,DJ38,EE38,EZ38)</f>
        <v>0</v>
      </c>
      <c r="J38" s="234">
        <f>SUM(AE38,AZ38,BU38,CP38,DK38,EF38,FA38)</f>
        <v>92</v>
      </c>
      <c r="K38" s="234">
        <f>SUM(AF38,BA38,BV38,CQ38,DL38,EG38,FB38)</f>
        <v>46</v>
      </c>
      <c r="L38" s="234">
        <f>SUM(AG38,BB38,BW38,CR38,DM38,EH38,FC38)</f>
        <v>524</v>
      </c>
      <c r="M38" s="234">
        <f>SUM(AH38,BC38,BX38,CS38,DN38,EI38,FD38)</f>
        <v>289</v>
      </c>
      <c r="N38" s="234">
        <f>SUM(AI38,BD38,BY38,CT38,DO38,EJ38,FE38)</f>
        <v>0</v>
      </c>
      <c r="O38" s="234">
        <f>SUM(AJ38,BE38,BZ38,CU38,DP38,EK38,FF38)</f>
        <v>0</v>
      </c>
      <c r="P38" s="234">
        <f>SUM(AK38,BF38,CA38,CV38,DQ38,EL38,FG38)</f>
        <v>0</v>
      </c>
      <c r="Q38" s="234">
        <f>SUM(AL38,BG38,CB38,CW38,DR38,EM38,FH38)</f>
        <v>0</v>
      </c>
      <c r="R38" s="234">
        <f>SUM(AM38,BH38,CC38,CX38,DS38,EN38,FI38)</f>
        <v>0</v>
      </c>
      <c r="S38" s="234">
        <f>SUM(AN38,BI38,CD38,CY38,DT38,EO38,FJ38)</f>
        <v>0</v>
      </c>
      <c r="T38" s="234">
        <f>SUM(AO38,BJ38,CE38,CZ38,DU38,EP38,FK38)</f>
        <v>0</v>
      </c>
      <c r="U38" s="234">
        <f>SUM(AP38,BK38,CF38,DA38,DV38,EQ38,FL38)</f>
        <v>0</v>
      </c>
      <c r="V38" s="234">
        <f>SUM(AQ38,BL38,CG38,DB38,DW38,ER38,FM38)</f>
        <v>0</v>
      </c>
      <c r="W38" s="234">
        <f>SUM(AR38,BM38,CH38,DC38,DX38,ES38,FN38)</f>
        <v>0</v>
      </c>
      <c r="X38" s="234">
        <f>SUM(AS38,BN38,CI38,DD38,DY38,ET38,FO38)</f>
        <v>0</v>
      </c>
      <c r="Y38" s="234">
        <f>SUM(Z38:AS38)</f>
        <v>0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484</v>
      </c>
      <c r="AK38" s="234" t="s">
        <v>484</v>
      </c>
      <c r="AL38" s="234">
        <v>0</v>
      </c>
      <c r="AM38" s="234" t="s">
        <v>484</v>
      </c>
      <c r="AN38" s="234" t="s">
        <v>484</v>
      </c>
      <c r="AO38" s="234">
        <v>0</v>
      </c>
      <c r="AP38" s="234" t="s">
        <v>484</v>
      </c>
      <c r="AQ38" s="234">
        <v>0</v>
      </c>
      <c r="AR38" s="234" t="s">
        <v>484</v>
      </c>
      <c r="AS38" s="234">
        <v>0</v>
      </c>
      <c r="AT38" s="234">
        <f>SUM(AU38:BN38)</f>
        <v>0</v>
      </c>
      <c r="AU38" s="234">
        <v>0</v>
      </c>
      <c r="AV38" s="234">
        <v>0</v>
      </c>
      <c r="AW38" s="234">
        <v>0</v>
      </c>
      <c r="AX38" s="234">
        <v>0</v>
      </c>
      <c r="AY38" s="234">
        <v>0</v>
      </c>
      <c r="AZ38" s="234">
        <v>0</v>
      </c>
      <c r="BA38" s="234">
        <v>0</v>
      </c>
      <c r="BB38" s="234">
        <v>0</v>
      </c>
      <c r="BC38" s="234">
        <v>0</v>
      </c>
      <c r="BD38" s="234">
        <v>0</v>
      </c>
      <c r="BE38" s="234" t="s">
        <v>484</v>
      </c>
      <c r="BF38" s="234" t="s">
        <v>484</v>
      </c>
      <c r="BG38" s="234" t="s">
        <v>484</v>
      </c>
      <c r="BH38" s="234" t="s">
        <v>484</v>
      </c>
      <c r="BI38" s="234" t="s">
        <v>484</v>
      </c>
      <c r="BJ38" s="234" t="s">
        <v>484</v>
      </c>
      <c r="BK38" s="234" t="s">
        <v>484</v>
      </c>
      <c r="BL38" s="234" t="s">
        <v>484</v>
      </c>
      <c r="BM38" s="234" t="s">
        <v>484</v>
      </c>
      <c r="BN38" s="234">
        <v>0</v>
      </c>
      <c r="BO38" s="234">
        <f>SUM(BP38:CI38)</f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>
        <v>0</v>
      </c>
      <c r="CA38" s="234">
        <v>0</v>
      </c>
      <c r="CB38" s="234" t="s">
        <v>484</v>
      </c>
      <c r="CC38" s="234" t="s">
        <v>484</v>
      </c>
      <c r="CD38" s="234" t="s">
        <v>484</v>
      </c>
      <c r="CE38" s="234" t="s">
        <v>484</v>
      </c>
      <c r="CF38" s="234" t="s">
        <v>484</v>
      </c>
      <c r="CG38" s="234" t="s">
        <v>484</v>
      </c>
      <c r="CH38" s="234" t="s">
        <v>484</v>
      </c>
      <c r="CI38" s="234">
        <v>0</v>
      </c>
      <c r="CJ38" s="234">
        <f>SUM(CK38:DD38)</f>
        <v>0</v>
      </c>
      <c r="CK38" s="234">
        <v>0</v>
      </c>
      <c r="CL38" s="234">
        <v>0</v>
      </c>
      <c r="CM38" s="234">
        <v>0</v>
      </c>
      <c r="CN38" s="234">
        <v>0</v>
      </c>
      <c r="CO38" s="234">
        <v>0</v>
      </c>
      <c r="CP38" s="234">
        <v>0</v>
      </c>
      <c r="CQ38" s="234">
        <v>0</v>
      </c>
      <c r="CR38" s="234">
        <v>0</v>
      </c>
      <c r="CS38" s="234">
        <v>0</v>
      </c>
      <c r="CT38" s="234">
        <v>0</v>
      </c>
      <c r="CU38" s="234">
        <v>0</v>
      </c>
      <c r="CV38" s="234">
        <v>0</v>
      </c>
      <c r="CW38" s="234" t="s">
        <v>484</v>
      </c>
      <c r="CX38" s="234" t="s">
        <v>484</v>
      </c>
      <c r="CY38" s="234" t="s">
        <v>484</v>
      </c>
      <c r="CZ38" s="234" t="s">
        <v>484</v>
      </c>
      <c r="DA38" s="234" t="s">
        <v>484</v>
      </c>
      <c r="DB38" s="234" t="s">
        <v>484</v>
      </c>
      <c r="DC38" s="234" t="s">
        <v>484</v>
      </c>
      <c r="DD38" s="234">
        <v>0</v>
      </c>
      <c r="DE38" s="234">
        <f>SUM(DF38:DY38)</f>
        <v>0</v>
      </c>
      <c r="DF38" s="234">
        <v>0</v>
      </c>
      <c r="DG38" s="234">
        <v>0</v>
      </c>
      <c r="DH38" s="234">
        <v>0</v>
      </c>
      <c r="DI38" s="234">
        <v>0</v>
      </c>
      <c r="DJ38" s="234">
        <v>0</v>
      </c>
      <c r="DK38" s="234">
        <v>0</v>
      </c>
      <c r="DL38" s="234">
        <v>0</v>
      </c>
      <c r="DM38" s="234">
        <v>0</v>
      </c>
      <c r="DN38" s="234">
        <v>0</v>
      </c>
      <c r="DO38" s="234">
        <v>0</v>
      </c>
      <c r="DP38" s="234">
        <v>0</v>
      </c>
      <c r="DQ38" s="234">
        <v>0</v>
      </c>
      <c r="DR38" s="234" t="s">
        <v>484</v>
      </c>
      <c r="DS38" s="234" t="s">
        <v>484</v>
      </c>
      <c r="DT38" s="234">
        <v>0</v>
      </c>
      <c r="DU38" s="234" t="s">
        <v>484</v>
      </c>
      <c r="DV38" s="234" t="s">
        <v>484</v>
      </c>
      <c r="DW38" s="234" t="s">
        <v>484</v>
      </c>
      <c r="DX38" s="234" t="s">
        <v>484</v>
      </c>
      <c r="DY38" s="234">
        <v>0</v>
      </c>
      <c r="DZ38" s="234">
        <f>SUM(EA38:ET38)</f>
        <v>0</v>
      </c>
      <c r="EA38" s="234">
        <v>0</v>
      </c>
      <c r="EB38" s="234">
        <v>0</v>
      </c>
      <c r="EC38" s="234">
        <v>0</v>
      </c>
      <c r="ED38" s="234">
        <v>0</v>
      </c>
      <c r="EE38" s="234">
        <v>0</v>
      </c>
      <c r="EF38" s="234">
        <v>0</v>
      </c>
      <c r="EG38" s="234">
        <v>0</v>
      </c>
      <c r="EH38" s="234">
        <v>0</v>
      </c>
      <c r="EI38" s="234">
        <v>0</v>
      </c>
      <c r="EJ38" s="234">
        <v>0</v>
      </c>
      <c r="EK38" s="234" t="s">
        <v>484</v>
      </c>
      <c r="EL38" s="234" t="s">
        <v>484</v>
      </c>
      <c r="EM38" s="234" t="s">
        <v>484</v>
      </c>
      <c r="EN38" s="234">
        <v>0</v>
      </c>
      <c r="EO38" s="234">
        <v>0</v>
      </c>
      <c r="EP38" s="234" t="s">
        <v>484</v>
      </c>
      <c r="EQ38" s="234" t="s">
        <v>484</v>
      </c>
      <c r="ER38" s="234" t="s">
        <v>484</v>
      </c>
      <c r="ES38" s="234">
        <v>0</v>
      </c>
      <c r="ET38" s="234">
        <v>0</v>
      </c>
      <c r="EU38" s="234">
        <f>SUM(EV38:FO38)</f>
        <v>1075</v>
      </c>
      <c r="EV38" s="234">
        <v>0</v>
      </c>
      <c r="EW38" s="234">
        <v>0</v>
      </c>
      <c r="EX38" s="234">
        <v>0</v>
      </c>
      <c r="EY38" s="234">
        <v>124</v>
      </c>
      <c r="EZ38" s="234">
        <v>0</v>
      </c>
      <c r="FA38" s="234">
        <v>92</v>
      </c>
      <c r="FB38" s="234">
        <v>46</v>
      </c>
      <c r="FC38" s="234">
        <v>524</v>
      </c>
      <c r="FD38" s="234">
        <v>289</v>
      </c>
      <c r="FE38" s="234">
        <v>0</v>
      </c>
      <c r="FF38" s="234">
        <v>0</v>
      </c>
      <c r="FG38" s="234">
        <v>0</v>
      </c>
      <c r="FH38" s="234" t="s">
        <v>484</v>
      </c>
      <c r="FI38" s="234" t="s">
        <v>484</v>
      </c>
      <c r="FJ38" s="234" t="s">
        <v>484</v>
      </c>
      <c r="FK38" s="234">
        <v>0</v>
      </c>
      <c r="FL38" s="234">
        <v>0</v>
      </c>
      <c r="FM38" s="234">
        <v>0</v>
      </c>
      <c r="FN38" s="234">
        <v>0</v>
      </c>
      <c r="FO38" s="234">
        <v>0</v>
      </c>
    </row>
    <row r="39" spans="1:171" s="201" customFormat="1" ht="12" customHeight="1">
      <c r="A39" s="202" t="s">
        <v>188</v>
      </c>
      <c r="B39" s="203" t="s">
        <v>253</v>
      </c>
      <c r="C39" s="202" t="s">
        <v>254</v>
      </c>
      <c r="D39" s="234">
        <f>SUM(Y39,AT39,BO39,CJ39,DE39,DZ39,EU39)</f>
        <v>4514</v>
      </c>
      <c r="E39" s="234">
        <f>SUM(Z39,AU39,BP39,CK39,DF39,EA39,EV39)</f>
        <v>641</v>
      </c>
      <c r="F39" s="234">
        <f>SUM(AA39,AV39,BQ39,CL39,DG39,EB39,EW39)</f>
        <v>0</v>
      </c>
      <c r="G39" s="234">
        <f>SUM(AB39,AW39,BR39,CM39,DH39,EC39,EX39)</f>
        <v>0</v>
      </c>
      <c r="H39" s="234">
        <f>SUM(AC39,AX39,BS39,CN39,DI39,ED39,EY39)</f>
        <v>321</v>
      </c>
      <c r="I39" s="234">
        <f>SUM(AD39,AY39,BT39,CO39,DJ39,EE39,EZ39)</f>
        <v>0</v>
      </c>
      <c r="J39" s="234">
        <f>SUM(AE39,AZ39,BU39,CP39,DK39,EF39,FA39)</f>
        <v>46</v>
      </c>
      <c r="K39" s="234">
        <f>SUM(AF39,BA39,BV39,CQ39,DL39,EG39,FB39)</f>
        <v>0</v>
      </c>
      <c r="L39" s="234">
        <f>SUM(AG39,BB39,BW39,CR39,DM39,EH39,FC39)</f>
        <v>0</v>
      </c>
      <c r="M39" s="234">
        <f>SUM(AH39,BC39,BX39,CS39,DN39,EI39,FD39)</f>
        <v>0</v>
      </c>
      <c r="N39" s="234">
        <f>SUM(AI39,BD39,BY39,CT39,DO39,EJ39,FE39)</f>
        <v>0</v>
      </c>
      <c r="O39" s="234">
        <f>SUM(AJ39,BE39,BZ39,CU39,DP39,EK39,FF39)</f>
        <v>0</v>
      </c>
      <c r="P39" s="234">
        <f>SUM(AK39,BF39,CA39,CV39,DQ39,EL39,FG39)</f>
        <v>0</v>
      </c>
      <c r="Q39" s="234">
        <f>SUM(AL39,BG39,CB39,CW39,DR39,EM39,FH39)</f>
        <v>0</v>
      </c>
      <c r="R39" s="234">
        <f>SUM(AM39,BH39,CC39,CX39,DS39,EN39,FI39)</f>
        <v>3506</v>
      </c>
      <c r="S39" s="234">
        <f>SUM(AN39,BI39,CD39,CY39,DT39,EO39,FJ39)</f>
        <v>0</v>
      </c>
      <c r="T39" s="234">
        <f>SUM(AO39,BJ39,CE39,CZ39,DU39,EP39,FK39)</f>
        <v>0</v>
      </c>
      <c r="U39" s="234">
        <f>SUM(AP39,BK39,CF39,DA39,DV39,EQ39,FL39)</f>
        <v>0</v>
      </c>
      <c r="V39" s="234">
        <f>SUM(AQ39,BL39,CG39,DB39,DW39,ER39,FM39)</f>
        <v>0</v>
      </c>
      <c r="W39" s="234">
        <f>SUM(AR39,BM39,CH39,DC39,DX39,ES39,FN39)</f>
        <v>0</v>
      </c>
      <c r="X39" s="234">
        <f>SUM(AS39,BN39,CI39,DD39,DY39,ET39,FO39)</f>
        <v>0</v>
      </c>
      <c r="Y39" s="234">
        <f>SUM(Z39:AS39)</f>
        <v>0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484</v>
      </c>
      <c r="AK39" s="234" t="s">
        <v>484</v>
      </c>
      <c r="AL39" s="234">
        <v>0</v>
      </c>
      <c r="AM39" s="234" t="s">
        <v>484</v>
      </c>
      <c r="AN39" s="234" t="s">
        <v>484</v>
      </c>
      <c r="AO39" s="234">
        <v>0</v>
      </c>
      <c r="AP39" s="234" t="s">
        <v>484</v>
      </c>
      <c r="AQ39" s="234">
        <v>0</v>
      </c>
      <c r="AR39" s="234" t="s">
        <v>484</v>
      </c>
      <c r="AS39" s="234">
        <v>0</v>
      </c>
      <c r="AT39" s="234">
        <f>SUM(AU39:BN39)</f>
        <v>0</v>
      </c>
      <c r="AU39" s="234">
        <v>0</v>
      </c>
      <c r="AV39" s="234">
        <v>0</v>
      </c>
      <c r="AW39" s="234">
        <v>0</v>
      </c>
      <c r="AX39" s="234">
        <v>0</v>
      </c>
      <c r="AY39" s="234">
        <v>0</v>
      </c>
      <c r="AZ39" s="234">
        <v>0</v>
      </c>
      <c r="BA39" s="234">
        <v>0</v>
      </c>
      <c r="BB39" s="234">
        <v>0</v>
      </c>
      <c r="BC39" s="234">
        <v>0</v>
      </c>
      <c r="BD39" s="234">
        <v>0</v>
      </c>
      <c r="BE39" s="234" t="s">
        <v>484</v>
      </c>
      <c r="BF39" s="234" t="s">
        <v>484</v>
      </c>
      <c r="BG39" s="234" t="s">
        <v>484</v>
      </c>
      <c r="BH39" s="234" t="s">
        <v>484</v>
      </c>
      <c r="BI39" s="234" t="s">
        <v>484</v>
      </c>
      <c r="BJ39" s="234" t="s">
        <v>484</v>
      </c>
      <c r="BK39" s="234" t="s">
        <v>484</v>
      </c>
      <c r="BL39" s="234" t="s">
        <v>484</v>
      </c>
      <c r="BM39" s="234" t="s">
        <v>484</v>
      </c>
      <c r="BN39" s="234">
        <v>0</v>
      </c>
      <c r="BO39" s="234">
        <f>SUM(BP39:CI39)</f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>
        <v>0</v>
      </c>
      <c r="CA39" s="234">
        <v>0</v>
      </c>
      <c r="CB39" s="234" t="s">
        <v>484</v>
      </c>
      <c r="CC39" s="234" t="s">
        <v>484</v>
      </c>
      <c r="CD39" s="234" t="s">
        <v>484</v>
      </c>
      <c r="CE39" s="234" t="s">
        <v>484</v>
      </c>
      <c r="CF39" s="234" t="s">
        <v>484</v>
      </c>
      <c r="CG39" s="234" t="s">
        <v>484</v>
      </c>
      <c r="CH39" s="234" t="s">
        <v>484</v>
      </c>
      <c r="CI39" s="234">
        <v>0</v>
      </c>
      <c r="CJ39" s="234">
        <f>SUM(CK39:DD39)</f>
        <v>0</v>
      </c>
      <c r="CK39" s="234">
        <v>0</v>
      </c>
      <c r="CL39" s="234">
        <v>0</v>
      </c>
      <c r="CM39" s="234">
        <v>0</v>
      </c>
      <c r="CN39" s="234">
        <v>0</v>
      </c>
      <c r="CO39" s="234">
        <v>0</v>
      </c>
      <c r="CP39" s="234">
        <v>0</v>
      </c>
      <c r="CQ39" s="234">
        <v>0</v>
      </c>
      <c r="CR39" s="234">
        <v>0</v>
      </c>
      <c r="CS39" s="234">
        <v>0</v>
      </c>
      <c r="CT39" s="234">
        <v>0</v>
      </c>
      <c r="CU39" s="234">
        <v>0</v>
      </c>
      <c r="CV39" s="234">
        <v>0</v>
      </c>
      <c r="CW39" s="234" t="s">
        <v>484</v>
      </c>
      <c r="CX39" s="234" t="s">
        <v>484</v>
      </c>
      <c r="CY39" s="234" t="s">
        <v>484</v>
      </c>
      <c r="CZ39" s="234" t="s">
        <v>484</v>
      </c>
      <c r="DA39" s="234" t="s">
        <v>484</v>
      </c>
      <c r="DB39" s="234" t="s">
        <v>484</v>
      </c>
      <c r="DC39" s="234" t="s">
        <v>484</v>
      </c>
      <c r="DD39" s="234">
        <v>0</v>
      </c>
      <c r="DE39" s="234">
        <f>SUM(DF39:DY39)</f>
        <v>0</v>
      </c>
      <c r="DF39" s="234">
        <v>0</v>
      </c>
      <c r="DG39" s="234">
        <v>0</v>
      </c>
      <c r="DH39" s="234">
        <v>0</v>
      </c>
      <c r="DI39" s="234">
        <v>0</v>
      </c>
      <c r="DJ39" s="234">
        <v>0</v>
      </c>
      <c r="DK39" s="234">
        <v>0</v>
      </c>
      <c r="DL39" s="234">
        <v>0</v>
      </c>
      <c r="DM39" s="234">
        <v>0</v>
      </c>
      <c r="DN39" s="234">
        <v>0</v>
      </c>
      <c r="DO39" s="234">
        <v>0</v>
      </c>
      <c r="DP39" s="234">
        <v>0</v>
      </c>
      <c r="DQ39" s="234">
        <v>0</v>
      </c>
      <c r="DR39" s="234" t="s">
        <v>484</v>
      </c>
      <c r="DS39" s="234" t="s">
        <v>484</v>
      </c>
      <c r="DT39" s="234">
        <v>0</v>
      </c>
      <c r="DU39" s="234" t="s">
        <v>484</v>
      </c>
      <c r="DV39" s="234" t="s">
        <v>484</v>
      </c>
      <c r="DW39" s="234" t="s">
        <v>484</v>
      </c>
      <c r="DX39" s="234" t="s">
        <v>484</v>
      </c>
      <c r="DY39" s="234">
        <v>0</v>
      </c>
      <c r="DZ39" s="234">
        <f>SUM(EA39:ET39)</f>
        <v>3506</v>
      </c>
      <c r="EA39" s="234">
        <v>0</v>
      </c>
      <c r="EB39" s="234">
        <v>0</v>
      </c>
      <c r="EC39" s="234">
        <v>0</v>
      </c>
      <c r="ED39" s="234">
        <v>0</v>
      </c>
      <c r="EE39" s="234">
        <v>0</v>
      </c>
      <c r="EF39" s="234">
        <v>0</v>
      </c>
      <c r="EG39" s="234">
        <v>0</v>
      </c>
      <c r="EH39" s="234">
        <v>0</v>
      </c>
      <c r="EI39" s="234">
        <v>0</v>
      </c>
      <c r="EJ39" s="234">
        <v>0</v>
      </c>
      <c r="EK39" s="234" t="s">
        <v>484</v>
      </c>
      <c r="EL39" s="234" t="s">
        <v>484</v>
      </c>
      <c r="EM39" s="234" t="s">
        <v>484</v>
      </c>
      <c r="EN39" s="234">
        <v>3506</v>
      </c>
      <c r="EO39" s="234">
        <v>0</v>
      </c>
      <c r="EP39" s="234" t="s">
        <v>484</v>
      </c>
      <c r="EQ39" s="234" t="s">
        <v>484</v>
      </c>
      <c r="ER39" s="234" t="s">
        <v>484</v>
      </c>
      <c r="ES39" s="234">
        <v>0</v>
      </c>
      <c r="ET39" s="234">
        <v>0</v>
      </c>
      <c r="EU39" s="234">
        <f>SUM(EV39:FO39)</f>
        <v>1008</v>
      </c>
      <c r="EV39" s="234">
        <v>641</v>
      </c>
      <c r="EW39" s="234">
        <v>0</v>
      </c>
      <c r="EX39" s="234">
        <v>0</v>
      </c>
      <c r="EY39" s="234">
        <v>321</v>
      </c>
      <c r="EZ39" s="234">
        <v>0</v>
      </c>
      <c r="FA39" s="234">
        <v>46</v>
      </c>
      <c r="FB39" s="234">
        <v>0</v>
      </c>
      <c r="FC39" s="234">
        <v>0</v>
      </c>
      <c r="FD39" s="234">
        <v>0</v>
      </c>
      <c r="FE39" s="234">
        <v>0</v>
      </c>
      <c r="FF39" s="234">
        <v>0</v>
      </c>
      <c r="FG39" s="234">
        <v>0</v>
      </c>
      <c r="FH39" s="234" t="s">
        <v>484</v>
      </c>
      <c r="FI39" s="234" t="s">
        <v>484</v>
      </c>
      <c r="FJ39" s="234" t="s">
        <v>484</v>
      </c>
      <c r="FK39" s="234">
        <v>0</v>
      </c>
      <c r="FL39" s="234">
        <v>0</v>
      </c>
      <c r="FM39" s="234">
        <v>0</v>
      </c>
      <c r="FN39" s="234">
        <v>0</v>
      </c>
      <c r="FO39" s="234">
        <v>0</v>
      </c>
    </row>
    <row r="40" spans="1:171" s="201" customFormat="1" ht="12" customHeight="1">
      <c r="A40" s="202" t="s">
        <v>188</v>
      </c>
      <c r="B40" s="203" t="s">
        <v>255</v>
      </c>
      <c r="C40" s="202" t="s">
        <v>256</v>
      </c>
      <c r="D40" s="234">
        <f>SUM(Y40,AT40,BO40,CJ40,DE40,DZ40,EU40)</f>
        <v>1114</v>
      </c>
      <c r="E40" s="234">
        <f>SUM(Z40,AU40,BP40,CK40,DF40,EA40,EV40)</f>
        <v>55</v>
      </c>
      <c r="F40" s="234">
        <f>SUM(AA40,AV40,BQ40,CL40,DG40,EB40,EW40)</f>
        <v>0</v>
      </c>
      <c r="G40" s="234">
        <f>SUM(AB40,AW40,BR40,CM40,DH40,EC40,EX40)</f>
        <v>0</v>
      </c>
      <c r="H40" s="234">
        <f>SUM(AC40,AX40,BS40,CN40,DI40,ED40,EY40)</f>
        <v>286</v>
      </c>
      <c r="I40" s="234">
        <f>SUM(AD40,AY40,BT40,CO40,DJ40,EE40,EZ40)</f>
        <v>331</v>
      </c>
      <c r="J40" s="234">
        <f>SUM(AE40,AZ40,BU40,CP40,DK40,EF40,FA40)</f>
        <v>53</v>
      </c>
      <c r="K40" s="234">
        <f>SUM(AF40,BA40,BV40,CQ40,DL40,EG40,FB40)</f>
        <v>7</v>
      </c>
      <c r="L40" s="234">
        <f>SUM(AG40,BB40,BW40,CR40,DM40,EH40,FC40)</f>
        <v>323</v>
      </c>
      <c r="M40" s="234">
        <f>SUM(AH40,BC40,BX40,CS40,DN40,EI40,FD40)</f>
        <v>0</v>
      </c>
      <c r="N40" s="234">
        <f>SUM(AI40,BD40,BY40,CT40,DO40,EJ40,FE40)</f>
        <v>0</v>
      </c>
      <c r="O40" s="234">
        <f>SUM(AJ40,BE40,BZ40,CU40,DP40,EK40,FF40)</f>
        <v>0</v>
      </c>
      <c r="P40" s="234">
        <f>SUM(AK40,BF40,CA40,CV40,DQ40,EL40,FG40)</f>
        <v>0</v>
      </c>
      <c r="Q40" s="234">
        <f>SUM(AL40,BG40,CB40,CW40,DR40,EM40,FH40)</f>
        <v>5</v>
      </c>
      <c r="R40" s="234">
        <f>SUM(AM40,BH40,CC40,CX40,DS40,EN40,FI40)</f>
        <v>0</v>
      </c>
      <c r="S40" s="234">
        <f>SUM(AN40,BI40,CD40,CY40,DT40,EO40,FJ40)</f>
        <v>0</v>
      </c>
      <c r="T40" s="234">
        <f>SUM(AO40,BJ40,CE40,CZ40,DU40,EP40,FK40)</f>
        <v>0</v>
      </c>
      <c r="U40" s="234">
        <f>SUM(AP40,BK40,CF40,DA40,DV40,EQ40,FL40)</f>
        <v>0</v>
      </c>
      <c r="V40" s="234">
        <f>SUM(AQ40,BL40,CG40,DB40,DW40,ER40,FM40)</f>
        <v>0</v>
      </c>
      <c r="W40" s="234">
        <f>SUM(AR40,BM40,CH40,DC40,DX40,ES40,FN40)</f>
        <v>0</v>
      </c>
      <c r="X40" s="234">
        <f>SUM(AS40,BN40,CI40,DD40,DY40,ET40,FO40)</f>
        <v>54</v>
      </c>
      <c r="Y40" s="234">
        <f>SUM(Z40:AS40)</f>
        <v>5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484</v>
      </c>
      <c r="AK40" s="234" t="s">
        <v>484</v>
      </c>
      <c r="AL40" s="234">
        <v>5</v>
      </c>
      <c r="AM40" s="234" t="s">
        <v>484</v>
      </c>
      <c r="AN40" s="234" t="s">
        <v>484</v>
      </c>
      <c r="AO40" s="234">
        <v>0</v>
      </c>
      <c r="AP40" s="234" t="s">
        <v>484</v>
      </c>
      <c r="AQ40" s="234">
        <v>0</v>
      </c>
      <c r="AR40" s="234" t="s">
        <v>484</v>
      </c>
      <c r="AS40" s="234">
        <v>0</v>
      </c>
      <c r="AT40" s="234">
        <f>SUM(AU40:BN40)</f>
        <v>0</v>
      </c>
      <c r="AU40" s="234">
        <v>0</v>
      </c>
      <c r="AV40" s="234">
        <v>0</v>
      </c>
      <c r="AW40" s="234">
        <v>0</v>
      </c>
      <c r="AX40" s="234">
        <v>0</v>
      </c>
      <c r="AY40" s="234">
        <v>0</v>
      </c>
      <c r="AZ40" s="234">
        <v>0</v>
      </c>
      <c r="BA40" s="234">
        <v>0</v>
      </c>
      <c r="BB40" s="234">
        <v>0</v>
      </c>
      <c r="BC40" s="234">
        <v>0</v>
      </c>
      <c r="BD40" s="234">
        <v>0</v>
      </c>
      <c r="BE40" s="234" t="s">
        <v>484</v>
      </c>
      <c r="BF40" s="234" t="s">
        <v>484</v>
      </c>
      <c r="BG40" s="234" t="s">
        <v>484</v>
      </c>
      <c r="BH40" s="234" t="s">
        <v>484</v>
      </c>
      <c r="BI40" s="234" t="s">
        <v>484</v>
      </c>
      <c r="BJ40" s="234" t="s">
        <v>484</v>
      </c>
      <c r="BK40" s="234" t="s">
        <v>484</v>
      </c>
      <c r="BL40" s="234" t="s">
        <v>484</v>
      </c>
      <c r="BM40" s="234" t="s">
        <v>484</v>
      </c>
      <c r="BN40" s="234">
        <v>0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>
        <v>0</v>
      </c>
      <c r="CA40" s="234">
        <v>0</v>
      </c>
      <c r="CB40" s="234" t="s">
        <v>484</v>
      </c>
      <c r="CC40" s="234" t="s">
        <v>484</v>
      </c>
      <c r="CD40" s="234" t="s">
        <v>484</v>
      </c>
      <c r="CE40" s="234" t="s">
        <v>484</v>
      </c>
      <c r="CF40" s="234" t="s">
        <v>484</v>
      </c>
      <c r="CG40" s="234" t="s">
        <v>484</v>
      </c>
      <c r="CH40" s="234" t="s">
        <v>484</v>
      </c>
      <c r="CI40" s="234">
        <v>0</v>
      </c>
      <c r="CJ40" s="234">
        <f>SUM(CK40:DD40)</f>
        <v>0</v>
      </c>
      <c r="CK40" s="234">
        <v>0</v>
      </c>
      <c r="CL40" s="234">
        <v>0</v>
      </c>
      <c r="CM40" s="234">
        <v>0</v>
      </c>
      <c r="CN40" s="234">
        <v>0</v>
      </c>
      <c r="CO40" s="234">
        <v>0</v>
      </c>
      <c r="CP40" s="234">
        <v>0</v>
      </c>
      <c r="CQ40" s="234">
        <v>0</v>
      </c>
      <c r="CR40" s="234">
        <v>0</v>
      </c>
      <c r="CS40" s="234">
        <v>0</v>
      </c>
      <c r="CT40" s="234">
        <v>0</v>
      </c>
      <c r="CU40" s="234">
        <v>0</v>
      </c>
      <c r="CV40" s="234">
        <v>0</v>
      </c>
      <c r="CW40" s="234" t="s">
        <v>484</v>
      </c>
      <c r="CX40" s="234" t="s">
        <v>484</v>
      </c>
      <c r="CY40" s="234" t="s">
        <v>484</v>
      </c>
      <c r="CZ40" s="234" t="s">
        <v>484</v>
      </c>
      <c r="DA40" s="234" t="s">
        <v>484</v>
      </c>
      <c r="DB40" s="234" t="s">
        <v>484</v>
      </c>
      <c r="DC40" s="234" t="s">
        <v>484</v>
      </c>
      <c r="DD40" s="234">
        <v>0</v>
      </c>
      <c r="DE40" s="234">
        <f>SUM(DF40:DY40)</f>
        <v>0</v>
      </c>
      <c r="DF40" s="234">
        <v>0</v>
      </c>
      <c r="DG40" s="234">
        <v>0</v>
      </c>
      <c r="DH40" s="234">
        <v>0</v>
      </c>
      <c r="DI40" s="234">
        <v>0</v>
      </c>
      <c r="DJ40" s="234">
        <v>0</v>
      </c>
      <c r="DK40" s="234">
        <v>0</v>
      </c>
      <c r="DL40" s="234">
        <v>0</v>
      </c>
      <c r="DM40" s="234">
        <v>0</v>
      </c>
      <c r="DN40" s="234">
        <v>0</v>
      </c>
      <c r="DO40" s="234">
        <v>0</v>
      </c>
      <c r="DP40" s="234">
        <v>0</v>
      </c>
      <c r="DQ40" s="234">
        <v>0</v>
      </c>
      <c r="DR40" s="234" t="s">
        <v>484</v>
      </c>
      <c r="DS40" s="234" t="s">
        <v>484</v>
      </c>
      <c r="DT40" s="234">
        <v>0</v>
      </c>
      <c r="DU40" s="234" t="s">
        <v>484</v>
      </c>
      <c r="DV40" s="234" t="s">
        <v>484</v>
      </c>
      <c r="DW40" s="234" t="s">
        <v>484</v>
      </c>
      <c r="DX40" s="234" t="s">
        <v>484</v>
      </c>
      <c r="DY40" s="234">
        <v>0</v>
      </c>
      <c r="DZ40" s="234">
        <f>SUM(EA40:ET40)</f>
        <v>0</v>
      </c>
      <c r="EA40" s="234">
        <v>0</v>
      </c>
      <c r="EB40" s="234">
        <v>0</v>
      </c>
      <c r="EC40" s="234">
        <v>0</v>
      </c>
      <c r="ED40" s="234">
        <v>0</v>
      </c>
      <c r="EE40" s="234">
        <v>0</v>
      </c>
      <c r="EF40" s="234">
        <v>0</v>
      </c>
      <c r="EG40" s="234">
        <v>0</v>
      </c>
      <c r="EH40" s="234">
        <v>0</v>
      </c>
      <c r="EI40" s="234">
        <v>0</v>
      </c>
      <c r="EJ40" s="234">
        <v>0</v>
      </c>
      <c r="EK40" s="234" t="s">
        <v>484</v>
      </c>
      <c r="EL40" s="234" t="s">
        <v>484</v>
      </c>
      <c r="EM40" s="234" t="s">
        <v>484</v>
      </c>
      <c r="EN40" s="234">
        <v>0</v>
      </c>
      <c r="EO40" s="234">
        <v>0</v>
      </c>
      <c r="EP40" s="234" t="s">
        <v>484</v>
      </c>
      <c r="EQ40" s="234" t="s">
        <v>484</v>
      </c>
      <c r="ER40" s="234" t="s">
        <v>484</v>
      </c>
      <c r="ES40" s="234">
        <v>0</v>
      </c>
      <c r="ET40" s="234">
        <v>0</v>
      </c>
      <c r="EU40" s="234">
        <f>SUM(EV40:FO40)</f>
        <v>1109</v>
      </c>
      <c r="EV40" s="234">
        <v>55</v>
      </c>
      <c r="EW40" s="234">
        <v>0</v>
      </c>
      <c r="EX40" s="234">
        <v>0</v>
      </c>
      <c r="EY40" s="234">
        <v>286</v>
      </c>
      <c r="EZ40" s="234">
        <v>331</v>
      </c>
      <c r="FA40" s="234">
        <v>53</v>
      </c>
      <c r="FB40" s="234">
        <v>7</v>
      </c>
      <c r="FC40" s="234">
        <v>323</v>
      </c>
      <c r="FD40" s="234">
        <v>0</v>
      </c>
      <c r="FE40" s="234">
        <v>0</v>
      </c>
      <c r="FF40" s="234">
        <v>0</v>
      </c>
      <c r="FG40" s="234">
        <v>0</v>
      </c>
      <c r="FH40" s="234" t="s">
        <v>484</v>
      </c>
      <c r="FI40" s="234" t="s">
        <v>484</v>
      </c>
      <c r="FJ40" s="234" t="s">
        <v>484</v>
      </c>
      <c r="FK40" s="234">
        <v>0</v>
      </c>
      <c r="FL40" s="234">
        <v>0</v>
      </c>
      <c r="FM40" s="234">
        <v>0</v>
      </c>
      <c r="FN40" s="234">
        <v>0</v>
      </c>
      <c r="FO40" s="234">
        <v>54</v>
      </c>
    </row>
    <row r="41" spans="1:171" s="201" customFormat="1" ht="12" customHeight="1">
      <c r="A41" s="202" t="s">
        <v>188</v>
      </c>
      <c r="B41" s="203" t="s">
        <v>257</v>
      </c>
      <c r="C41" s="202" t="s">
        <v>258</v>
      </c>
      <c r="D41" s="234">
        <f>SUM(Y41,AT41,BO41,CJ41,DE41,DZ41,EU41)</f>
        <v>258</v>
      </c>
      <c r="E41" s="234">
        <f>SUM(Z41,AU41,BP41,CK41,DF41,EA41,EV41)</f>
        <v>0</v>
      </c>
      <c r="F41" s="234">
        <f>SUM(AA41,AV41,BQ41,CL41,DG41,EB41,EW41)</f>
        <v>0</v>
      </c>
      <c r="G41" s="234">
        <f>SUM(AB41,AW41,BR41,CM41,DH41,EC41,EX41)</f>
        <v>0</v>
      </c>
      <c r="H41" s="234">
        <f>SUM(AC41,AX41,BS41,CN41,DI41,ED41,EY41)</f>
        <v>139</v>
      </c>
      <c r="I41" s="234">
        <f>SUM(AD41,AY41,BT41,CO41,DJ41,EE41,EZ41)</f>
        <v>0</v>
      </c>
      <c r="J41" s="234">
        <f>SUM(AE41,AZ41,BU41,CP41,DK41,EF41,FA41)</f>
        <v>0</v>
      </c>
      <c r="K41" s="234">
        <f>SUM(AF41,BA41,BV41,CQ41,DL41,EG41,FB41)</f>
        <v>0</v>
      </c>
      <c r="L41" s="234">
        <f>SUM(AG41,BB41,BW41,CR41,DM41,EH41,FC41)</f>
        <v>0</v>
      </c>
      <c r="M41" s="234">
        <f>SUM(AH41,BC41,BX41,CS41,DN41,EI41,FD41)</f>
        <v>0</v>
      </c>
      <c r="N41" s="234">
        <f>SUM(AI41,BD41,BY41,CT41,DO41,EJ41,FE41)</f>
        <v>0</v>
      </c>
      <c r="O41" s="234">
        <f>SUM(AJ41,BE41,BZ41,CU41,DP41,EK41,FF41)</f>
        <v>0</v>
      </c>
      <c r="P41" s="234">
        <f>SUM(AK41,BF41,CA41,CV41,DQ41,EL41,FG41)</f>
        <v>0</v>
      </c>
      <c r="Q41" s="234">
        <f>SUM(AL41,BG41,CB41,CW41,DR41,EM41,FH41)</f>
        <v>100</v>
      </c>
      <c r="R41" s="234">
        <f>SUM(AM41,BH41,CC41,CX41,DS41,EN41,FI41)</f>
        <v>0</v>
      </c>
      <c r="S41" s="234">
        <f>SUM(AN41,BI41,CD41,CY41,DT41,EO41,FJ41)</f>
        <v>0</v>
      </c>
      <c r="T41" s="234">
        <f>SUM(AO41,BJ41,CE41,CZ41,DU41,EP41,FK41)</f>
        <v>0</v>
      </c>
      <c r="U41" s="234">
        <f>SUM(AP41,BK41,CF41,DA41,DV41,EQ41,FL41)</f>
        <v>0</v>
      </c>
      <c r="V41" s="234">
        <f>SUM(AQ41,BL41,CG41,DB41,DW41,ER41,FM41)</f>
        <v>0</v>
      </c>
      <c r="W41" s="234">
        <f>SUM(AR41,BM41,CH41,DC41,DX41,ES41,FN41)</f>
        <v>2</v>
      </c>
      <c r="X41" s="234">
        <f>SUM(AS41,BN41,CI41,DD41,DY41,ET41,FO41)</f>
        <v>17</v>
      </c>
      <c r="Y41" s="234">
        <f>SUM(Z41:AS41)</f>
        <v>117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484</v>
      </c>
      <c r="AK41" s="234" t="s">
        <v>484</v>
      </c>
      <c r="AL41" s="234">
        <v>100</v>
      </c>
      <c r="AM41" s="234" t="s">
        <v>484</v>
      </c>
      <c r="AN41" s="234" t="s">
        <v>484</v>
      </c>
      <c r="AO41" s="234">
        <v>0</v>
      </c>
      <c r="AP41" s="234" t="s">
        <v>484</v>
      </c>
      <c r="AQ41" s="234">
        <v>0</v>
      </c>
      <c r="AR41" s="234" t="s">
        <v>484</v>
      </c>
      <c r="AS41" s="234">
        <v>17</v>
      </c>
      <c r="AT41" s="234">
        <f>SUM(AU41:BN41)</f>
        <v>0</v>
      </c>
      <c r="AU41" s="234">
        <v>0</v>
      </c>
      <c r="AV41" s="234">
        <v>0</v>
      </c>
      <c r="AW41" s="234">
        <v>0</v>
      </c>
      <c r="AX41" s="234">
        <v>0</v>
      </c>
      <c r="AY41" s="234">
        <v>0</v>
      </c>
      <c r="AZ41" s="234">
        <v>0</v>
      </c>
      <c r="BA41" s="234">
        <v>0</v>
      </c>
      <c r="BB41" s="234">
        <v>0</v>
      </c>
      <c r="BC41" s="234">
        <v>0</v>
      </c>
      <c r="BD41" s="234">
        <v>0</v>
      </c>
      <c r="BE41" s="234" t="s">
        <v>484</v>
      </c>
      <c r="BF41" s="234" t="s">
        <v>484</v>
      </c>
      <c r="BG41" s="234" t="s">
        <v>484</v>
      </c>
      <c r="BH41" s="234" t="s">
        <v>484</v>
      </c>
      <c r="BI41" s="234" t="s">
        <v>484</v>
      </c>
      <c r="BJ41" s="234" t="s">
        <v>484</v>
      </c>
      <c r="BK41" s="234" t="s">
        <v>484</v>
      </c>
      <c r="BL41" s="234" t="s">
        <v>484</v>
      </c>
      <c r="BM41" s="234" t="s">
        <v>484</v>
      </c>
      <c r="BN41" s="234">
        <v>0</v>
      </c>
      <c r="BO41" s="234">
        <f>SUM(BP41:CI41)</f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>
        <v>0</v>
      </c>
      <c r="CA41" s="234">
        <v>0</v>
      </c>
      <c r="CB41" s="234" t="s">
        <v>484</v>
      </c>
      <c r="CC41" s="234" t="s">
        <v>484</v>
      </c>
      <c r="CD41" s="234" t="s">
        <v>484</v>
      </c>
      <c r="CE41" s="234" t="s">
        <v>484</v>
      </c>
      <c r="CF41" s="234" t="s">
        <v>484</v>
      </c>
      <c r="CG41" s="234" t="s">
        <v>484</v>
      </c>
      <c r="CH41" s="234" t="s">
        <v>484</v>
      </c>
      <c r="CI41" s="234">
        <v>0</v>
      </c>
      <c r="CJ41" s="234">
        <f>SUM(CK41:DD41)</f>
        <v>0</v>
      </c>
      <c r="CK41" s="234">
        <v>0</v>
      </c>
      <c r="CL41" s="234">
        <v>0</v>
      </c>
      <c r="CM41" s="234">
        <v>0</v>
      </c>
      <c r="CN41" s="234">
        <v>0</v>
      </c>
      <c r="CO41" s="234">
        <v>0</v>
      </c>
      <c r="CP41" s="234">
        <v>0</v>
      </c>
      <c r="CQ41" s="234">
        <v>0</v>
      </c>
      <c r="CR41" s="234">
        <v>0</v>
      </c>
      <c r="CS41" s="234">
        <v>0</v>
      </c>
      <c r="CT41" s="234">
        <v>0</v>
      </c>
      <c r="CU41" s="234">
        <v>0</v>
      </c>
      <c r="CV41" s="234">
        <v>0</v>
      </c>
      <c r="CW41" s="234" t="s">
        <v>484</v>
      </c>
      <c r="CX41" s="234" t="s">
        <v>484</v>
      </c>
      <c r="CY41" s="234" t="s">
        <v>484</v>
      </c>
      <c r="CZ41" s="234" t="s">
        <v>484</v>
      </c>
      <c r="DA41" s="234" t="s">
        <v>484</v>
      </c>
      <c r="DB41" s="234" t="s">
        <v>484</v>
      </c>
      <c r="DC41" s="234" t="s">
        <v>484</v>
      </c>
      <c r="DD41" s="234">
        <v>0</v>
      </c>
      <c r="DE41" s="234">
        <f>SUM(DF41:DY41)</f>
        <v>0</v>
      </c>
      <c r="DF41" s="234">
        <v>0</v>
      </c>
      <c r="DG41" s="234">
        <v>0</v>
      </c>
      <c r="DH41" s="234">
        <v>0</v>
      </c>
      <c r="DI41" s="234">
        <v>0</v>
      </c>
      <c r="DJ41" s="234">
        <v>0</v>
      </c>
      <c r="DK41" s="234">
        <v>0</v>
      </c>
      <c r="DL41" s="234">
        <v>0</v>
      </c>
      <c r="DM41" s="234">
        <v>0</v>
      </c>
      <c r="DN41" s="234">
        <v>0</v>
      </c>
      <c r="DO41" s="234">
        <v>0</v>
      </c>
      <c r="DP41" s="234">
        <v>0</v>
      </c>
      <c r="DQ41" s="234">
        <v>0</v>
      </c>
      <c r="DR41" s="234" t="s">
        <v>484</v>
      </c>
      <c r="DS41" s="234" t="s">
        <v>484</v>
      </c>
      <c r="DT41" s="234">
        <v>0</v>
      </c>
      <c r="DU41" s="234" t="s">
        <v>484</v>
      </c>
      <c r="DV41" s="234" t="s">
        <v>484</v>
      </c>
      <c r="DW41" s="234" t="s">
        <v>484</v>
      </c>
      <c r="DX41" s="234" t="s">
        <v>484</v>
      </c>
      <c r="DY41" s="234">
        <v>0</v>
      </c>
      <c r="DZ41" s="234">
        <f>SUM(EA41:ET41)</f>
        <v>0</v>
      </c>
      <c r="EA41" s="234">
        <v>0</v>
      </c>
      <c r="EB41" s="234">
        <v>0</v>
      </c>
      <c r="EC41" s="234">
        <v>0</v>
      </c>
      <c r="ED41" s="234">
        <v>0</v>
      </c>
      <c r="EE41" s="234">
        <v>0</v>
      </c>
      <c r="EF41" s="234">
        <v>0</v>
      </c>
      <c r="EG41" s="234">
        <v>0</v>
      </c>
      <c r="EH41" s="234">
        <v>0</v>
      </c>
      <c r="EI41" s="234">
        <v>0</v>
      </c>
      <c r="EJ41" s="234">
        <v>0</v>
      </c>
      <c r="EK41" s="234" t="s">
        <v>484</v>
      </c>
      <c r="EL41" s="234" t="s">
        <v>484</v>
      </c>
      <c r="EM41" s="234" t="s">
        <v>484</v>
      </c>
      <c r="EN41" s="234">
        <v>0</v>
      </c>
      <c r="EO41" s="234">
        <v>0</v>
      </c>
      <c r="EP41" s="234" t="s">
        <v>484</v>
      </c>
      <c r="EQ41" s="234" t="s">
        <v>484</v>
      </c>
      <c r="ER41" s="234" t="s">
        <v>484</v>
      </c>
      <c r="ES41" s="234">
        <v>0</v>
      </c>
      <c r="ET41" s="234">
        <v>0</v>
      </c>
      <c r="EU41" s="234">
        <f>SUM(EV41:FO41)</f>
        <v>141</v>
      </c>
      <c r="EV41" s="234">
        <v>0</v>
      </c>
      <c r="EW41" s="234">
        <v>0</v>
      </c>
      <c r="EX41" s="234">
        <v>0</v>
      </c>
      <c r="EY41" s="234">
        <v>139</v>
      </c>
      <c r="EZ41" s="234">
        <v>0</v>
      </c>
      <c r="FA41" s="234">
        <v>0</v>
      </c>
      <c r="FB41" s="234">
        <v>0</v>
      </c>
      <c r="FC41" s="234">
        <v>0</v>
      </c>
      <c r="FD41" s="234">
        <v>0</v>
      </c>
      <c r="FE41" s="234">
        <v>0</v>
      </c>
      <c r="FF41" s="234">
        <v>0</v>
      </c>
      <c r="FG41" s="234">
        <v>0</v>
      </c>
      <c r="FH41" s="234" t="s">
        <v>484</v>
      </c>
      <c r="FI41" s="234" t="s">
        <v>484</v>
      </c>
      <c r="FJ41" s="234" t="s">
        <v>484</v>
      </c>
      <c r="FK41" s="234">
        <v>0</v>
      </c>
      <c r="FL41" s="234"/>
      <c r="FM41" s="234">
        <v>0</v>
      </c>
      <c r="FN41" s="234">
        <v>2</v>
      </c>
      <c r="FO41" s="234">
        <v>0</v>
      </c>
    </row>
    <row r="42" spans="1:171" s="201" customFormat="1" ht="12" customHeight="1">
      <c r="A42" s="202" t="s">
        <v>188</v>
      </c>
      <c r="B42" s="203" t="s">
        <v>259</v>
      </c>
      <c r="C42" s="202" t="s">
        <v>260</v>
      </c>
      <c r="D42" s="234">
        <f>SUM(Y42,AT42,BO42,CJ42,DE42,DZ42,EU42)</f>
        <v>382</v>
      </c>
      <c r="E42" s="234">
        <f>SUM(Z42,AU42,BP42,CK42,DF42,EA42,EV42)</f>
        <v>0</v>
      </c>
      <c r="F42" s="234">
        <f>SUM(AA42,AV42,BQ42,CL42,DG42,EB42,EW42)</f>
        <v>0</v>
      </c>
      <c r="G42" s="234">
        <f>SUM(AB42,AW42,BR42,CM42,DH42,EC42,EX42)</f>
        <v>0</v>
      </c>
      <c r="H42" s="234">
        <f>SUM(AC42,AX42,BS42,CN42,DI42,ED42,EY42)</f>
        <v>146</v>
      </c>
      <c r="I42" s="234">
        <f>SUM(AD42,AY42,BT42,CO42,DJ42,EE42,EZ42)</f>
        <v>0</v>
      </c>
      <c r="J42" s="234">
        <f>SUM(AE42,AZ42,BU42,CP42,DK42,EF42,FA42)</f>
        <v>29</v>
      </c>
      <c r="K42" s="234">
        <f>SUM(AF42,BA42,BV42,CQ42,DL42,EG42,FB42)</f>
        <v>0</v>
      </c>
      <c r="L42" s="234">
        <f>SUM(AG42,BB42,BW42,CR42,DM42,EH42,FC42)</f>
        <v>198</v>
      </c>
      <c r="M42" s="234">
        <f>SUM(AH42,BC42,BX42,CS42,DN42,EI42,FD42)</f>
        <v>0</v>
      </c>
      <c r="N42" s="234">
        <f>SUM(AI42,BD42,BY42,CT42,DO42,EJ42,FE42)</f>
        <v>0</v>
      </c>
      <c r="O42" s="234">
        <f>SUM(AJ42,BE42,BZ42,CU42,DP42,EK42,FF42)</f>
        <v>0</v>
      </c>
      <c r="P42" s="234">
        <f>SUM(AK42,BF42,CA42,CV42,DQ42,EL42,FG42)</f>
        <v>0</v>
      </c>
      <c r="Q42" s="234">
        <f>SUM(AL42,BG42,CB42,CW42,DR42,EM42,FH42)</f>
        <v>0</v>
      </c>
      <c r="R42" s="234">
        <f>SUM(AM42,BH42,CC42,CX42,DS42,EN42,FI42)</f>
        <v>0</v>
      </c>
      <c r="S42" s="234">
        <f>SUM(AN42,BI42,CD42,CY42,DT42,EO42,FJ42)</f>
        <v>0</v>
      </c>
      <c r="T42" s="234">
        <f>SUM(AO42,BJ42,CE42,CZ42,DU42,EP42,FK42)</f>
        <v>0</v>
      </c>
      <c r="U42" s="234">
        <f>SUM(AP42,BK42,CF42,DA42,DV42,EQ42,FL42)</f>
        <v>0</v>
      </c>
      <c r="V42" s="234">
        <f>SUM(AQ42,BL42,CG42,DB42,DW42,ER42,FM42)</f>
        <v>0</v>
      </c>
      <c r="W42" s="234">
        <f>SUM(AR42,BM42,CH42,DC42,DX42,ES42,FN42)</f>
        <v>0</v>
      </c>
      <c r="X42" s="234">
        <f>SUM(AS42,BN42,CI42,DD42,DY42,ET42,FO42)</f>
        <v>9</v>
      </c>
      <c r="Y42" s="234">
        <f>SUM(Z42:AS42)</f>
        <v>0</v>
      </c>
      <c r="Z42" s="234">
        <v>0</v>
      </c>
      <c r="AA42" s="234">
        <v>0</v>
      </c>
      <c r="AB42" s="234">
        <v>0</v>
      </c>
      <c r="AC42" s="234">
        <v>0</v>
      </c>
      <c r="AD42" s="234">
        <v>0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484</v>
      </c>
      <c r="AK42" s="234" t="s">
        <v>484</v>
      </c>
      <c r="AL42" s="234">
        <v>0</v>
      </c>
      <c r="AM42" s="234" t="s">
        <v>484</v>
      </c>
      <c r="AN42" s="234" t="s">
        <v>484</v>
      </c>
      <c r="AO42" s="234">
        <v>0</v>
      </c>
      <c r="AP42" s="234" t="s">
        <v>484</v>
      </c>
      <c r="AQ42" s="234">
        <v>0</v>
      </c>
      <c r="AR42" s="234" t="s">
        <v>484</v>
      </c>
      <c r="AS42" s="234"/>
      <c r="AT42" s="234">
        <f>SUM(AU42:BN42)</f>
        <v>110</v>
      </c>
      <c r="AU42" s="234">
        <v>0</v>
      </c>
      <c r="AV42" s="234">
        <v>0</v>
      </c>
      <c r="AW42" s="234">
        <v>0</v>
      </c>
      <c r="AX42" s="234">
        <v>101</v>
      </c>
      <c r="AY42" s="234">
        <v>0</v>
      </c>
      <c r="AZ42" s="234">
        <v>0</v>
      </c>
      <c r="BA42" s="234">
        <v>0</v>
      </c>
      <c r="BB42" s="234">
        <v>0</v>
      </c>
      <c r="BC42" s="234">
        <v>0</v>
      </c>
      <c r="BD42" s="234">
        <v>0</v>
      </c>
      <c r="BE42" s="234" t="s">
        <v>484</v>
      </c>
      <c r="BF42" s="234" t="s">
        <v>484</v>
      </c>
      <c r="BG42" s="234" t="s">
        <v>484</v>
      </c>
      <c r="BH42" s="234" t="s">
        <v>484</v>
      </c>
      <c r="BI42" s="234" t="s">
        <v>484</v>
      </c>
      <c r="BJ42" s="234" t="s">
        <v>484</v>
      </c>
      <c r="BK42" s="234" t="s">
        <v>484</v>
      </c>
      <c r="BL42" s="234" t="s">
        <v>484</v>
      </c>
      <c r="BM42" s="234" t="s">
        <v>484</v>
      </c>
      <c r="BN42" s="234">
        <v>9</v>
      </c>
      <c r="BO42" s="234">
        <f>SUM(BP42:CI42)</f>
        <v>0</v>
      </c>
      <c r="BP42" s="234">
        <v>0</v>
      </c>
      <c r="BQ42" s="234">
        <v>0</v>
      </c>
      <c r="BR42" s="234">
        <v>0</v>
      </c>
      <c r="BS42" s="234">
        <v>0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>
        <v>0</v>
      </c>
      <c r="CA42" s="234">
        <v>0</v>
      </c>
      <c r="CB42" s="234" t="s">
        <v>484</v>
      </c>
      <c r="CC42" s="234" t="s">
        <v>484</v>
      </c>
      <c r="CD42" s="234" t="s">
        <v>484</v>
      </c>
      <c r="CE42" s="234" t="s">
        <v>484</v>
      </c>
      <c r="CF42" s="234" t="s">
        <v>484</v>
      </c>
      <c r="CG42" s="234" t="s">
        <v>484</v>
      </c>
      <c r="CH42" s="234" t="s">
        <v>484</v>
      </c>
      <c r="CI42" s="234">
        <v>0</v>
      </c>
      <c r="CJ42" s="234">
        <f>SUM(CK42:DD42)</f>
        <v>0</v>
      </c>
      <c r="CK42" s="234">
        <v>0</v>
      </c>
      <c r="CL42" s="234">
        <v>0</v>
      </c>
      <c r="CM42" s="234">
        <v>0</v>
      </c>
      <c r="CN42" s="234">
        <v>0</v>
      </c>
      <c r="CO42" s="234">
        <v>0</v>
      </c>
      <c r="CP42" s="234">
        <v>0</v>
      </c>
      <c r="CQ42" s="234">
        <v>0</v>
      </c>
      <c r="CR42" s="234">
        <v>0</v>
      </c>
      <c r="CS42" s="234">
        <v>0</v>
      </c>
      <c r="CT42" s="234">
        <v>0</v>
      </c>
      <c r="CU42" s="234">
        <v>0</v>
      </c>
      <c r="CV42" s="234">
        <v>0</v>
      </c>
      <c r="CW42" s="234" t="s">
        <v>484</v>
      </c>
      <c r="CX42" s="234" t="s">
        <v>484</v>
      </c>
      <c r="CY42" s="234" t="s">
        <v>484</v>
      </c>
      <c r="CZ42" s="234" t="s">
        <v>484</v>
      </c>
      <c r="DA42" s="234" t="s">
        <v>484</v>
      </c>
      <c r="DB42" s="234" t="s">
        <v>484</v>
      </c>
      <c r="DC42" s="234" t="s">
        <v>484</v>
      </c>
      <c r="DD42" s="234">
        <v>0</v>
      </c>
      <c r="DE42" s="234">
        <f>SUM(DF42:DY42)</f>
        <v>0</v>
      </c>
      <c r="DF42" s="234">
        <v>0</v>
      </c>
      <c r="DG42" s="234">
        <v>0</v>
      </c>
      <c r="DH42" s="234">
        <v>0</v>
      </c>
      <c r="DI42" s="234">
        <v>0</v>
      </c>
      <c r="DJ42" s="234">
        <v>0</v>
      </c>
      <c r="DK42" s="234">
        <v>0</v>
      </c>
      <c r="DL42" s="234">
        <v>0</v>
      </c>
      <c r="DM42" s="234">
        <v>0</v>
      </c>
      <c r="DN42" s="234">
        <v>0</v>
      </c>
      <c r="DO42" s="234">
        <v>0</v>
      </c>
      <c r="DP42" s="234">
        <v>0</v>
      </c>
      <c r="DQ42" s="234">
        <v>0</v>
      </c>
      <c r="DR42" s="234" t="s">
        <v>484</v>
      </c>
      <c r="DS42" s="234" t="s">
        <v>484</v>
      </c>
      <c r="DT42" s="234">
        <v>0</v>
      </c>
      <c r="DU42" s="234" t="s">
        <v>484</v>
      </c>
      <c r="DV42" s="234" t="s">
        <v>484</v>
      </c>
      <c r="DW42" s="234" t="s">
        <v>484</v>
      </c>
      <c r="DX42" s="234" t="s">
        <v>484</v>
      </c>
      <c r="DY42" s="234">
        <v>0</v>
      </c>
      <c r="DZ42" s="234">
        <f>SUM(EA42:ET42)</f>
        <v>0</v>
      </c>
      <c r="EA42" s="234">
        <v>0</v>
      </c>
      <c r="EB42" s="234">
        <v>0</v>
      </c>
      <c r="EC42" s="234">
        <v>0</v>
      </c>
      <c r="ED42" s="234">
        <v>0</v>
      </c>
      <c r="EE42" s="234">
        <v>0</v>
      </c>
      <c r="EF42" s="234">
        <v>0</v>
      </c>
      <c r="EG42" s="234">
        <v>0</v>
      </c>
      <c r="EH42" s="234">
        <v>0</v>
      </c>
      <c r="EI42" s="234">
        <v>0</v>
      </c>
      <c r="EJ42" s="234">
        <v>0</v>
      </c>
      <c r="EK42" s="234" t="s">
        <v>484</v>
      </c>
      <c r="EL42" s="234" t="s">
        <v>484</v>
      </c>
      <c r="EM42" s="234" t="s">
        <v>484</v>
      </c>
      <c r="EN42" s="234">
        <v>0</v>
      </c>
      <c r="EO42" s="234">
        <v>0</v>
      </c>
      <c r="EP42" s="234" t="s">
        <v>484</v>
      </c>
      <c r="EQ42" s="234" t="s">
        <v>484</v>
      </c>
      <c r="ER42" s="234" t="s">
        <v>484</v>
      </c>
      <c r="ES42" s="234">
        <v>0</v>
      </c>
      <c r="ET42" s="234">
        <v>0</v>
      </c>
      <c r="EU42" s="234">
        <f>SUM(EV42:FO42)</f>
        <v>272</v>
      </c>
      <c r="EV42" s="234">
        <v>0</v>
      </c>
      <c r="EW42" s="234">
        <v>0</v>
      </c>
      <c r="EX42" s="234">
        <v>0</v>
      </c>
      <c r="EY42" s="234">
        <v>45</v>
      </c>
      <c r="EZ42" s="234">
        <v>0</v>
      </c>
      <c r="FA42" s="234">
        <v>29</v>
      </c>
      <c r="FB42" s="234">
        <v>0</v>
      </c>
      <c r="FC42" s="234">
        <v>198</v>
      </c>
      <c r="FD42" s="234">
        <v>0</v>
      </c>
      <c r="FE42" s="234">
        <v>0</v>
      </c>
      <c r="FF42" s="234">
        <v>0</v>
      </c>
      <c r="FG42" s="234">
        <v>0</v>
      </c>
      <c r="FH42" s="234" t="s">
        <v>484</v>
      </c>
      <c r="FI42" s="234" t="s">
        <v>484</v>
      </c>
      <c r="FJ42" s="234" t="s">
        <v>484</v>
      </c>
      <c r="FK42" s="234">
        <v>0</v>
      </c>
      <c r="FL42" s="234">
        <v>0</v>
      </c>
      <c r="FM42" s="234">
        <v>0</v>
      </c>
      <c r="FN42" s="234">
        <v>0</v>
      </c>
      <c r="FO42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2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485</v>
      </c>
      <c r="B1" s="179"/>
      <c r="C1" s="190"/>
    </row>
    <row r="2" spans="1:103" ht="25.5" customHeight="1">
      <c r="A2" s="314" t="s">
        <v>331</v>
      </c>
      <c r="B2" s="334" t="s">
        <v>332</v>
      </c>
      <c r="C2" s="314" t="s">
        <v>333</v>
      </c>
      <c r="D2" s="244" t="s">
        <v>486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487</v>
      </c>
      <c r="Q2" s="240"/>
      <c r="R2" s="240"/>
      <c r="S2" s="240"/>
      <c r="T2" s="240"/>
      <c r="U2" s="240"/>
      <c r="V2" s="240"/>
      <c r="W2" s="240"/>
      <c r="X2" s="244" t="s">
        <v>488</v>
      </c>
      <c r="Y2" s="241"/>
      <c r="Z2" s="241"/>
      <c r="AA2" s="241"/>
      <c r="AB2" s="241"/>
      <c r="AC2" s="241"/>
      <c r="AD2" s="241"/>
      <c r="AE2" s="275"/>
      <c r="AF2" s="244" t="s">
        <v>489</v>
      </c>
      <c r="AG2" s="241"/>
      <c r="AH2" s="241"/>
      <c r="AI2" s="241"/>
      <c r="AJ2" s="241"/>
      <c r="AK2" s="241"/>
      <c r="AL2" s="241"/>
      <c r="AM2" s="275"/>
      <c r="AN2" s="244" t="s">
        <v>490</v>
      </c>
      <c r="AO2" s="241"/>
      <c r="AP2" s="241"/>
      <c r="AQ2" s="241"/>
      <c r="AR2" s="241"/>
      <c r="AS2" s="241"/>
      <c r="AT2" s="241"/>
      <c r="AU2" s="275"/>
      <c r="AV2" s="244" t="s">
        <v>491</v>
      </c>
      <c r="AW2" s="241"/>
      <c r="AX2" s="241"/>
      <c r="AY2" s="241"/>
      <c r="AZ2" s="241"/>
      <c r="BA2" s="241"/>
      <c r="BB2" s="241"/>
      <c r="BC2" s="275"/>
      <c r="BD2" s="244" t="s">
        <v>492</v>
      </c>
      <c r="BE2" s="241"/>
      <c r="BF2" s="241"/>
      <c r="BG2" s="241"/>
      <c r="BH2" s="241"/>
      <c r="BI2" s="241"/>
      <c r="BJ2" s="241"/>
      <c r="BK2" s="275"/>
      <c r="BL2" s="244" t="s">
        <v>493</v>
      </c>
      <c r="BM2" s="241"/>
      <c r="BN2" s="241"/>
      <c r="BO2" s="241"/>
      <c r="BP2" s="241"/>
      <c r="BQ2" s="241"/>
      <c r="BR2" s="241"/>
      <c r="BS2" s="275"/>
      <c r="BT2" s="244" t="s">
        <v>494</v>
      </c>
      <c r="BU2" s="245"/>
      <c r="BV2" s="245"/>
      <c r="BW2" s="245"/>
      <c r="BX2" s="245"/>
      <c r="BY2" s="245"/>
      <c r="BZ2" s="245"/>
      <c r="CA2" s="288"/>
      <c r="CB2" s="337" t="s">
        <v>495</v>
      </c>
      <c r="CC2" s="338"/>
      <c r="CD2" s="338"/>
      <c r="CE2" s="338"/>
      <c r="CF2" s="338"/>
      <c r="CG2" s="338"/>
      <c r="CH2" s="338"/>
      <c r="CI2" s="338"/>
      <c r="CJ2" s="244" t="s">
        <v>496</v>
      </c>
      <c r="CK2" s="245"/>
      <c r="CL2" s="245"/>
      <c r="CM2" s="245"/>
      <c r="CN2" s="245"/>
      <c r="CO2" s="245"/>
      <c r="CP2" s="245"/>
      <c r="CQ2" s="288"/>
      <c r="CR2" s="244" t="s">
        <v>497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339</v>
      </c>
      <c r="E3" s="332" t="s">
        <v>498</v>
      </c>
      <c r="F3" s="337" t="s">
        <v>499</v>
      </c>
      <c r="G3" s="338"/>
      <c r="H3" s="338"/>
      <c r="I3" s="338"/>
      <c r="J3" s="338"/>
      <c r="K3" s="338"/>
      <c r="L3" s="338"/>
      <c r="M3" s="339"/>
      <c r="N3" s="340" t="s">
        <v>501</v>
      </c>
      <c r="O3" s="340" t="s">
        <v>503</v>
      </c>
      <c r="P3" s="333" t="s">
        <v>339</v>
      </c>
      <c r="Q3" s="332" t="s">
        <v>504</v>
      </c>
      <c r="R3" s="332" t="s">
        <v>505</v>
      </c>
      <c r="S3" s="332" t="s">
        <v>506</v>
      </c>
      <c r="T3" s="332" t="s">
        <v>507</v>
      </c>
      <c r="U3" s="332" t="s">
        <v>508</v>
      </c>
      <c r="V3" s="332" t="s">
        <v>374</v>
      </c>
      <c r="W3" s="332" t="s">
        <v>509</v>
      </c>
      <c r="X3" s="333" t="s">
        <v>339</v>
      </c>
      <c r="Y3" s="332" t="s">
        <v>504</v>
      </c>
      <c r="Z3" s="332" t="s">
        <v>505</v>
      </c>
      <c r="AA3" s="332" t="s">
        <v>506</v>
      </c>
      <c r="AB3" s="332" t="s">
        <v>507</v>
      </c>
      <c r="AC3" s="332" t="s">
        <v>508</v>
      </c>
      <c r="AD3" s="332" t="s">
        <v>374</v>
      </c>
      <c r="AE3" s="332" t="s">
        <v>509</v>
      </c>
      <c r="AF3" s="333" t="s">
        <v>339</v>
      </c>
      <c r="AG3" s="332" t="s">
        <v>504</v>
      </c>
      <c r="AH3" s="332" t="s">
        <v>505</v>
      </c>
      <c r="AI3" s="332" t="s">
        <v>506</v>
      </c>
      <c r="AJ3" s="332" t="s">
        <v>507</v>
      </c>
      <c r="AK3" s="332" t="s">
        <v>508</v>
      </c>
      <c r="AL3" s="332" t="s">
        <v>374</v>
      </c>
      <c r="AM3" s="332" t="s">
        <v>509</v>
      </c>
      <c r="AN3" s="333" t="s">
        <v>339</v>
      </c>
      <c r="AO3" s="332" t="s">
        <v>504</v>
      </c>
      <c r="AP3" s="332" t="s">
        <v>505</v>
      </c>
      <c r="AQ3" s="332" t="s">
        <v>506</v>
      </c>
      <c r="AR3" s="332" t="s">
        <v>507</v>
      </c>
      <c r="AS3" s="332" t="s">
        <v>508</v>
      </c>
      <c r="AT3" s="332" t="s">
        <v>374</v>
      </c>
      <c r="AU3" s="332" t="s">
        <v>509</v>
      </c>
      <c r="AV3" s="333" t="s">
        <v>339</v>
      </c>
      <c r="AW3" s="332" t="s">
        <v>504</v>
      </c>
      <c r="AX3" s="332" t="s">
        <v>505</v>
      </c>
      <c r="AY3" s="332" t="s">
        <v>506</v>
      </c>
      <c r="AZ3" s="332" t="s">
        <v>507</v>
      </c>
      <c r="BA3" s="332" t="s">
        <v>508</v>
      </c>
      <c r="BB3" s="332" t="s">
        <v>374</v>
      </c>
      <c r="BC3" s="332" t="s">
        <v>509</v>
      </c>
      <c r="BD3" s="333" t="s">
        <v>339</v>
      </c>
      <c r="BE3" s="332" t="s">
        <v>504</v>
      </c>
      <c r="BF3" s="332" t="s">
        <v>505</v>
      </c>
      <c r="BG3" s="332" t="s">
        <v>506</v>
      </c>
      <c r="BH3" s="332" t="s">
        <v>507</v>
      </c>
      <c r="BI3" s="332" t="s">
        <v>508</v>
      </c>
      <c r="BJ3" s="332" t="s">
        <v>374</v>
      </c>
      <c r="BK3" s="332" t="s">
        <v>509</v>
      </c>
      <c r="BL3" s="333" t="s">
        <v>339</v>
      </c>
      <c r="BM3" s="332" t="s">
        <v>504</v>
      </c>
      <c r="BN3" s="332" t="s">
        <v>505</v>
      </c>
      <c r="BO3" s="332" t="s">
        <v>506</v>
      </c>
      <c r="BP3" s="332" t="s">
        <v>507</v>
      </c>
      <c r="BQ3" s="332" t="s">
        <v>508</v>
      </c>
      <c r="BR3" s="332" t="s">
        <v>374</v>
      </c>
      <c r="BS3" s="332" t="s">
        <v>509</v>
      </c>
      <c r="BT3" s="333" t="s">
        <v>339</v>
      </c>
      <c r="BU3" s="332" t="s">
        <v>504</v>
      </c>
      <c r="BV3" s="332" t="s">
        <v>505</v>
      </c>
      <c r="BW3" s="332" t="s">
        <v>506</v>
      </c>
      <c r="BX3" s="332" t="s">
        <v>507</v>
      </c>
      <c r="BY3" s="332" t="s">
        <v>508</v>
      </c>
      <c r="BZ3" s="332" t="s">
        <v>374</v>
      </c>
      <c r="CA3" s="332" t="s">
        <v>509</v>
      </c>
      <c r="CB3" s="333" t="s">
        <v>339</v>
      </c>
      <c r="CC3" s="332" t="s">
        <v>504</v>
      </c>
      <c r="CD3" s="332" t="s">
        <v>505</v>
      </c>
      <c r="CE3" s="332" t="s">
        <v>506</v>
      </c>
      <c r="CF3" s="332" t="s">
        <v>507</v>
      </c>
      <c r="CG3" s="332" t="s">
        <v>508</v>
      </c>
      <c r="CH3" s="332" t="s">
        <v>374</v>
      </c>
      <c r="CI3" s="332" t="s">
        <v>509</v>
      </c>
      <c r="CJ3" s="333" t="s">
        <v>339</v>
      </c>
      <c r="CK3" s="332" t="s">
        <v>504</v>
      </c>
      <c r="CL3" s="332" t="s">
        <v>505</v>
      </c>
      <c r="CM3" s="332" t="s">
        <v>506</v>
      </c>
      <c r="CN3" s="332" t="s">
        <v>507</v>
      </c>
      <c r="CO3" s="332" t="s">
        <v>508</v>
      </c>
      <c r="CP3" s="332" t="s">
        <v>374</v>
      </c>
      <c r="CQ3" s="332" t="s">
        <v>509</v>
      </c>
      <c r="CR3" s="333" t="s">
        <v>339</v>
      </c>
      <c r="CS3" s="332" t="s">
        <v>504</v>
      </c>
      <c r="CT3" s="332" t="s">
        <v>505</v>
      </c>
      <c r="CU3" s="332" t="s">
        <v>506</v>
      </c>
      <c r="CV3" s="332" t="s">
        <v>507</v>
      </c>
      <c r="CW3" s="332" t="s">
        <v>508</v>
      </c>
      <c r="CX3" s="332" t="s">
        <v>374</v>
      </c>
      <c r="CY3" s="332" t="s">
        <v>509</v>
      </c>
    </row>
    <row r="4" spans="1:103" ht="25.5" customHeight="1">
      <c r="A4" s="315"/>
      <c r="B4" s="335"/>
      <c r="C4" s="317"/>
      <c r="D4" s="333"/>
      <c r="E4" s="333"/>
      <c r="F4" s="333" t="s">
        <v>339</v>
      </c>
      <c r="G4" s="340" t="s">
        <v>511</v>
      </c>
      <c r="H4" s="340" t="s">
        <v>512</v>
      </c>
      <c r="I4" s="340" t="s">
        <v>513</v>
      </c>
      <c r="J4" s="340" t="s">
        <v>514</v>
      </c>
      <c r="K4" s="340" t="s">
        <v>515</v>
      </c>
      <c r="L4" s="340" t="s">
        <v>516</v>
      </c>
      <c r="M4" s="340" t="s">
        <v>517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375</v>
      </c>
      <c r="E6" s="246" t="s">
        <v>375</v>
      </c>
      <c r="F6" s="246" t="s">
        <v>375</v>
      </c>
      <c r="G6" s="246" t="s">
        <v>375</v>
      </c>
      <c r="H6" s="246" t="s">
        <v>375</v>
      </c>
      <c r="I6" s="246" t="s">
        <v>375</v>
      </c>
      <c r="J6" s="246" t="s">
        <v>375</v>
      </c>
      <c r="K6" s="246" t="s">
        <v>375</v>
      </c>
      <c r="L6" s="246" t="s">
        <v>375</v>
      </c>
      <c r="M6" s="246" t="s">
        <v>375</v>
      </c>
      <c r="N6" s="246" t="s">
        <v>375</v>
      </c>
      <c r="O6" s="246" t="s">
        <v>375</v>
      </c>
      <c r="P6" s="246" t="s">
        <v>375</v>
      </c>
      <c r="Q6" s="246" t="s">
        <v>375</v>
      </c>
      <c r="R6" s="246" t="s">
        <v>375</v>
      </c>
      <c r="S6" s="246" t="s">
        <v>375</v>
      </c>
      <c r="T6" s="246" t="s">
        <v>375</v>
      </c>
      <c r="U6" s="246" t="s">
        <v>375</v>
      </c>
      <c r="V6" s="246" t="s">
        <v>375</v>
      </c>
      <c r="W6" s="246" t="s">
        <v>375</v>
      </c>
      <c r="X6" s="246" t="s">
        <v>375</v>
      </c>
      <c r="Y6" s="246" t="s">
        <v>375</v>
      </c>
      <c r="Z6" s="246" t="s">
        <v>375</v>
      </c>
      <c r="AA6" s="246" t="s">
        <v>375</v>
      </c>
      <c r="AB6" s="246" t="s">
        <v>375</v>
      </c>
      <c r="AC6" s="246" t="s">
        <v>375</v>
      </c>
      <c r="AD6" s="246" t="s">
        <v>375</v>
      </c>
      <c r="AE6" s="246" t="s">
        <v>375</v>
      </c>
      <c r="AF6" s="246" t="s">
        <v>375</v>
      </c>
      <c r="AG6" s="246" t="s">
        <v>375</v>
      </c>
      <c r="AH6" s="246" t="s">
        <v>375</v>
      </c>
      <c r="AI6" s="246" t="s">
        <v>375</v>
      </c>
      <c r="AJ6" s="246" t="s">
        <v>375</v>
      </c>
      <c r="AK6" s="246" t="s">
        <v>375</v>
      </c>
      <c r="AL6" s="246" t="s">
        <v>375</v>
      </c>
      <c r="AM6" s="246" t="s">
        <v>375</v>
      </c>
      <c r="AN6" s="246" t="s">
        <v>375</v>
      </c>
      <c r="AO6" s="246" t="s">
        <v>375</v>
      </c>
      <c r="AP6" s="246" t="s">
        <v>375</v>
      </c>
      <c r="AQ6" s="246" t="s">
        <v>375</v>
      </c>
      <c r="AR6" s="246" t="s">
        <v>375</v>
      </c>
      <c r="AS6" s="246" t="s">
        <v>375</v>
      </c>
      <c r="AT6" s="246" t="s">
        <v>375</v>
      </c>
      <c r="AU6" s="246" t="s">
        <v>375</v>
      </c>
      <c r="AV6" s="246" t="s">
        <v>375</v>
      </c>
      <c r="AW6" s="246" t="s">
        <v>375</v>
      </c>
      <c r="AX6" s="246" t="s">
        <v>375</v>
      </c>
      <c r="AY6" s="246" t="s">
        <v>375</v>
      </c>
      <c r="AZ6" s="246" t="s">
        <v>375</v>
      </c>
      <c r="BA6" s="246" t="s">
        <v>375</v>
      </c>
      <c r="BB6" s="246" t="s">
        <v>375</v>
      </c>
      <c r="BC6" s="246" t="s">
        <v>375</v>
      </c>
      <c r="BD6" s="246" t="s">
        <v>375</v>
      </c>
      <c r="BE6" s="246" t="s">
        <v>375</v>
      </c>
      <c r="BF6" s="246" t="s">
        <v>375</v>
      </c>
      <c r="BG6" s="246" t="s">
        <v>375</v>
      </c>
      <c r="BH6" s="246" t="s">
        <v>375</v>
      </c>
      <c r="BI6" s="246" t="s">
        <v>375</v>
      </c>
      <c r="BJ6" s="246" t="s">
        <v>375</v>
      </c>
      <c r="BK6" s="246" t="s">
        <v>375</v>
      </c>
      <c r="BL6" s="246" t="s">
        <v>375</v>
      </c>
      <c r="BM6" s="246" t="s">
        <v>375</v>
      </c>
      <c r="BN6" s="246" t="s">
        <v>375</v>
      </c>
      <c r="BO6" s="246" t="s">
        <v>375</v>
      </c>
      <c r="BP6" s="246" t="s">
        <v>375</v>
      </c>
      <c r="BQ6" s="246" t="s">
        <v>375</v>
      </c>
      <c r="BR6" s="246" t="s">
        <v>375</v>
      </c>
      <c r="BS6" s="246" t="s">
        <v>375</v>
      </c>
      <c r="BT6" s="246" t="s">
        <v>375</v>
      </c>
      <c r="BU6" s="246" t="s">
        <v>375</v>
      </c>
      <c r="BV6" s="246" t="s">
        <v>375</v>
      </c>
      <c r="BW6" s="246" t="s">
        <v>375</v>
      </c>
      <c r="BX6" s="246" t="s">
        <v>375</v>
      </c>
      <c r="BY6" s="246" t="s">
        <v>375</v>
      </c>
      <c r="BZ6" s="246" t="s">
        <v>375</v>
      </c>
      <c r="CA6" s="246" t="s">
        <v>375</v>
      </c>
      <c r="CB6" s="246" t="s">
        <v>375</v>
      </c>
      <c r="CC6" s="246" t="s">
        <v>375</v>
      </c>
      <c r="CD6" s="246" t="s">
        <v>375</v>
      </c>
      <c r="CE6" s="246" t="s">
        <v>375</v>
      </c>
      <c r="CF6" s="246" t="s">
        <v>375</v>
      </c>
      <c r="CG6" s="246" t="s">
        <v>375</v>
      </c>
      <c r="CH6" s="246" t="s">
        <v>375</v>
      </c>
      <c r="CI6" s="246" t="s">
        <v>375</v>
      </c>
      <c r="CJ6" s="246" t="s">
        <v>375</v>
      </c>
      <c r="CK6" s="246" t="s">
        <v>375</v>
      </c>
      <c r="CL6" s="246" t="s">
        <v>375</v>
      </c>
      <c r="CM6" s="246" t="s">
        <v>375</v>
      </c>
      <c r="CN6" s="246" t="s">
        <v>375</v>
      </c>
      <c r="CO6" s="246" t="s">
        <v>375</v>
      </c>
      <c r="CP6" s="246" t="s">
        <v>375</v>
      </c>
      <c r="CQ6" s="246" t="s">
        <v>375</v>
      </c>
      <c r="CR6" s="246" t="s">
        <v>375</v>
      </c>
      <c r="CS6" s="246" t="s">
        <v>375</v>
      </c>
      <c r="CT6" s="246" t="s">
        <v>375</v>
      </c>
      <c r="CU6" s="246" t="s">
        <v>375</v>
      </c>
      <c r="CV6" s="246" t="s">
        <v>375</v>
      </c>
      <c r="CW6" s="246" t="s">
        <v>375</v>
      </c>
      <c r="CX6" s="246" t="s">
        <v>375</v>
      </c>
      <c r="CY6" s="246" t="s">
        <v>375</v>
      </c>
    </row>
    <row r="7" spans="1:103" s="205" customFormat="1" ht="12" customHeight="1">
      <c r="A7" s="197" t="s">
        <v>377</v>
      </c>
      <c r="B7" s="212" t="s">
        <v>378</v>
      </c>
      <c r="C7" s="198" t="s">
        <v>339</v>
      </c>
      <c r="D7" s="276">
        <f>SUM(D8:D42)</f>
        <v>2195</v>
      </c>
      <c r="E7" s="276">
        <f>SUM(E8:E42)</f>
        <v>21</v>
      </c>
      <c r="F7" s="276">
        <f>SUM(F8:F42)</f>
        <v>4</v>
      </c>
      <c r="G7" s="276">
        <f>SUM(G8:G42)</f>
        <v>2</v>
      </c>
      <c r="H7" s="276">
        <f>SUM(H8:H42)</f>
        <v>0</v>
      </c>
      <c r="I7" s="276">
        <f>SUM(I8:I42)</f>
        <v>0</v>
      </c>
      <c r="J7" s="276">
        <f>SUM(J8:J42)</f>
        <v>0</v>
      </c>
      <c r="K7" s="276">
        <f>SUM(K8:K42)</f>
        <v>0</v>
      </c>
      <c r="L7" s="276">
        <f>SUM(L8:L42)</f>
        <v>0</v>
      </c>
      <c r="M7" s="276">
        <f>SUM(M8:M42)</f>
        <v>2</v>
      </c>
      <c r="N7" s="276">
        <f>SUM(N8:N42)</f>
        <v>2170</v>
      </c>
      <c r="O7" s="276">
        <f>SUM(O8:O42)</f>
        <v>0</v>
      </c>
      <c r="P7" s="276">
        <f>SUM(P8:P42)</f>
        <v>2195</v>
      </c>
      <c r="Q7" s="276">
        <f>SUM(Q8:Q42)</f>
        <v>2172</v>
      </c>
      <c r="R7" s="276">
        <f>SUM(R8:R42)</f>
        <v>2</v>
      </c>
      <c r="S7" s="276">
        <f>SUM(S8:S42)</f>
        <v>21</v>
      </c>
      <c r="T7" s="276">
        <f>SUM(T8:T42)</f>
        <v>0</v>
      </c>
      <c r="U7" s="276">
        <f>SUM(U8:U42)</f>
        <v>0</v>
      </c>
      <c r="V7" s="276">
        <f>SUM(V8:V42)</f>
        <v>0</v>
      </c>
      <c r="W7" s="276">
        <f>SUM(W8:W42)</f>
        <v>0</v>
      </c>
      <c r="X7" s="276">
        <f>SUM(X8:X42)</f>
        <v>21</v>
      </c>
      <c r="Y7" s="276">
        <f>SUM(Y8:Y42)</f>
        <v>0</v>
      </c>
      <c r="Z7" s="276">
        <f>SUM(Z8:Z42)</f>
        <v>0</v>
      </c>
      <c r="AA7" s="276">
        <f>SUM(AA8:AA42)</f>
        <v>21</v>
      </c>
      <c r="AB7" s="276">
        <f>SUM(AB8:AB42)</f>
        <v>0</v>
      </c>
      <c r="AC7" s="276">
        <f>SUM(AC8:AC42)</f>
        <v>0</v>
      </c>
      <c r="AD7" s="276">
        <f>SUM(AD8:AD42)</f>
        <v>0</v>
      </c>
      <c r="AE7" s="276">
        <f>SUM(AE8:AE42)</f>
        <v>0</v>
      </c>
      <c r="AF7" s="276">
        <f>SUM(AF8:AF42)</f>
        <v>2</v>
      </c>
      <c r="AG7" s="276">
        <f>SUM(AG8:AG42)</f>
        <v>2</v>
      </c>
      <c r="AH7" s="276">
        <f>SUM(AH8:AH42)</f>
        <v>0</v>
      </c>
      <c r="AI7" s="276">
        <f>SUM(AI8:AI42)</f>
        <v>0</v>
      </c>
      <c r="AJ7" s="276">
        <f>SUM(AJ8:AJ42)</f>
        <v>0</v>
      </c>
      <c r="AK7" s="276">
        <f>SUM(AK8:AK42)</f>
        <v>0</v>
      </c>
      <c r="AL7" s="276">
        <f>SUM(AL8:AL42)</f>
        <v>0</v>
      </c>
      <c r="AM7" s="276">
        <f>SUM(AM8:AM42)</f>
        <v>0</v>
      </c>
      <c r="AN7" s="276">
        <f>SUM(AN8:AN42)</f>
        <v>0</v>
      </c>
      <c r="AO7" s="276">
        <f>SUM(AO8:AO42)</f>
        <v>0</v>
      </c>
      <c r="AP7" s="276">
        <f>SUM(AP8:AP42)</f>
        <v>0</v>
      </c>
      <c r="AQ7" s="276">
        <f>SUM(AQ8:AQ42)</f>
        <v>0</v>
      </c>
      <c r="AR7" s="276">
        <f>SUM(AR8:AR42)</f>
        <v>0</v>
      </c>
      <c r="AS7" s="276">
        <f>SUM(AS8:AS42)</f>
        <v>0</v>
      </c>
      <c r="AT7" s="276">
        <f>SUM(AT8:AT42)</f>
        <v>0</v>
      </c>
      <c r="AU7" s="276">
        <f>SUM(AU8:AU42)</f>
        <v>0</v>
      </c>
      <c r="AV7" s="276">
        <f>SUM(AV8:AV42)</f>
        <v>0</v>
      </c>
      <c r="AW7" s="276">
        <f>SUM(AW8:AW42)</f>
        <v>0</v>
      </c>
      <c r="AX7" s="276">
        <f>SUM(AX8:AX42)</f>
        <v>0</v>
      </c>
      <c r="AY7" s="276">
        <f>SUM(AY8:AY42)</f>
        <v>0</v>
      </c>
      <c r="AZ7" s="276">
        <f>SUM(AZ8:AZ42)</f>
        <v>0</v>
      </c>
      <c r="BA7" s="276">
        <f>SUM(BA8:BA42)</f>
        <v>0</v>
      </c>
      <c r="BB7" s="276">
        <f>SUM(BB8:BB42)</f>
        <v>0</v>
      </c>
      <c r="BC7" s="276">
        <f>SUM(BC8:BC42)</f>
        <v>0</v>
      </c>
      <c r="BD7" s="276">
        <f>SUM(BD8:BD42)</f>
        <v>0</v>
      </c>
      <c r="BE7" s="276">
        <f>SUM(BE8:BE42)</f>
        <v>0</v>
      </c>
      <c r="BF7" s="276">
        <f>SUM(BF8:BF42)</f>
        <v>0</v>
      </c>
      <c r="BG7" s="276">
        <f>SUM(BG8:BG42)</f>
        <v>0</v>
      </c>
      <c r="BH7" s="276">
        <f>SUM(BH8:BH42)</f>
        <v>0</v>
      </c>
      <c r="BI7" s="276">
        <f>SUM(BI8:BI42)</f>
        <v>0</v>
      </c>
      <c r="BJ7" s="276">
        <f>SUM(BJ8:BJ42)</f>
        <v>0</v>
      </c>
      <c r="BK7" s="276">
        <f>SUM(BK8:BK42)</f>
        <v>0</v>
      </c>
      <c r="BL7" s="276">
        <f>SUM(BL8:BL42)</f>
        <v>0</v>
      </c>
      <c r="BM7" s="276">
        <f>SUM(BM8:BM42)</f>
        <v>0</v>
      </c>
      <c r="BN7" s="276">
        <f>SUM(BN8:BN42)</f>
        <v>0</v>
      </c>
      <c r="BO7" s="276">
        <f>SUM(BO8:BO42)</f>
        <v>0</v>
      </c>
      <c r="BP7" s="276">
        <f>SUM(BP8:BP42)</f>
        <v>0</v>
      </c>
      <c r="BQ7" s="276">
        <f>SUM(BQ8:BQ42)</f>
        <v>0</v>
      </c>
      <c r="BR7" s="276">
        <f>SUM(BR8:BR42)</f>
        <v>0</v>
      </c>
      <c r="BS7" s="276">
        <f>SUM(BS8:BS42)</f>
        <v>0</v>
      </c>
      <c r="BT7" s="276">
        <f>SUM(BT8:BT42)</f>
        <v>0</v>
      </c>
      <c r="BU7" s="276">
        <f>SUM(BU8:BU42)</f>
        <v>0</v>
      </c>
      <c r="BV7" s="276">
        <f>SUM(BV8:BV42)</f>
        <v>0</v>
      </c>
      <c r="BW7" s="276">
        <f>SUM(BW8:BW42)</f>
        <v>0</v>
      </c>
      <c r="BX7" s="276">
        <f>SUM(BX8:BX42)</f>
        <v>0</v>
      </c>
      <c r="BY7" s="276">
        <f>SUM(BY8:BY42)</f>
        <v>0</v>
      </c>
      <c r="BZ7" s="276">
        <f>SUM(BZ8:BZ42)</f>
        <v>0</v>
      </c>
      <c r="CA7" s="276">
        <f>SUM(CA8:CA42)</f>
        <v>0</v>
      </c>
      <c r="CB7" s="276">
        <f>SUM(CB8:CB42)</f>
        <v>2</v>
      </c>
      <c r="CC7" s="276">
        <f>SUM(CC8:CC42)</f>
        <v>0</v>
      </c>
      <c r="CD7" s="276">
        <f>SUM(CD8:CD42)</f>
        <v>2</v>
      </c>
      <c r="CE7" s="276">
        <f>SUM(CE8:CE42)</f>
        <v>0</v>
      </c>
      <c r="CF7" s="276">
        <f>SUM(CF8:CF42)</f>
        <v>0</v>
      </c>
      <c r="CG7" s="276">
        <f>SUM(CG8:CG42)</f>
        <v>0</v>
      </c>
      <c r="CH7" s="276">
        <f>SUM(CH8:CH42)</f>
        <v>0</v>
      </c>
      <c r="CI7" s="276">
        <f>SUM(CI8:CI42)</f>
        <v>0</v>
      </c>
      <c r="CJ7" s="276">
        <f>SUM(CJ8:CJ42)</f>
        <v>2170</v>
      </c>
      <c r="CK7" s="276">
        <f>SUM(CK8:CK42)</f>
        <v>2170</v>
      </c>
      <c r="CL7" s="276">
        <f>SUM(CL8:CL42)</f>
        <v>0</v>
      </c>
      <c r="CM7" s="276">
        <f>SUM(CM8:CM42)</f>
        <v>0</v>
      </c>
      <c r="CN7" s="276">
        <f>SUM(CN8:CN42)</f>
        <v>0</v>
      </c>
      <c r="CO7" s="276">
        <f>SUM(CO8:CO42)</f>
        <v>0</v>
      </c>
      <c r="CP7" s="276">
        <f>SUM(CP8:CP42)</f>
        <v>0</v>
      </c>
      <c r="CQ7" s="276">
        <f>SUM(CQ8:CQ42)</f>
        <v>0</v>
      </c>
      <c r="CR7" s="276">
        <f>SUM(CR8:CR42)</f>
        <v>0</v>
      </c>
      <c r="CS7" s="276">
        <f>SUM(CS8:CS42)</f>
        <v>0</v>
      </c>
      <c r="CT7" s="276">
        <f>SUM(CT8:CT42)</f>
        <v>0</v>
      </c>
      <c r="CU7" s="276">
        <f>SUM(CU8:CU42)</f>
        <v>0</v>
      </c>
      <c r="CV7" s="276">
        <f>SUM(CV8:CV42)</f>
        <v>0</v>
      </c>
      <c r="CW7" s="276">
        <f>SUM(CW8:CW42)</f>
        <v>0</v>
      </c>
      <c r="CX7" s="276">
        <f>SUM(CX8:CX42)</f>
        <v>0</v>
      </c>
      <c r="CY7" s="276">
        <f>SUM(CY8:CY42)</f>
        <v>0</v>
      </c>
    </row>
    <row r="8" spans="1:103" s="201" customFormat="1" ht="12" customHeight="1">
      <c r="A8" s="200" t="s">
        <v>377</v>
      </c>
      <c r="B8" s="214" t="s">
        <v>379</v>
      </c>
      <c r="C8" s="200" t="s">
        <v>380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377</v>
      </c>
      <c r="B9" s="214" t="s">
        <v>383</v>
      </c>
      <c r="C9" s="200" t="s">
        <v>384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377</v>
      </c>
      <c r="B10" s="214" t="s">
        <v>385</v>
      </c>
      <c r="C10" s="200" t="s">
        <v>386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377</v>
      </c>
      <c r="B11" s="214" t="s">
        <v>387</v>
      </c>
      <c r="C11" s="200" t="s">
        <v>388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377</v>
      </c>
      <c r="B12" s="203" t="s">
        <v>389</v>
      </c>
      <c r="C12" s="202" t="s">
        <v>390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377</v>
      </c>
      <c r="B13" s="203" t="s">
        <v>391</v>
      </c>
      <c r="C13" s="202" t="s">
        <v>392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377</v>
      </c>
      <c r="B14" s="203" t="s">
        <v>393</v>
      </c>
      <c r="C14" s="202" t="s">
        <v>394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377</v>
      </c>
      <c r="B15" s="203" t="s">
        <v>395</v>
      </c>
      <c r="C15" s="202" t="s">
        <v>396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377</v>
      </c>
      <c r="B16" s="203" t="s">
        <v>397</v>
      </c>
      <c r="C16" s="202" t="s">
        <v>398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377</v>
      </c>
      <c r="B17" s="203" t="s">
        <v>400</v>
      </c>
      <c r="C17" s="202" t="s">
        <v>401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377</v>
      </c>
      <c r="B18" s="203" t="s">
        <v>402</v>
      </c>
      <c r="C18" s="202" t="s">
        <v>403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377</v>
      </c>
      <c r="B19" s="203" t="s">
        <v>404</v>
      </c>
      <c r="C19" s="202" t="s">
        <v>405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377</v>
      </c>
      <c r="B20" s="203" t="s">
        <v>406</v>
      </c>
      <c r="C20" s="202" t="s">
        <v>407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377</v>
      </c>
      <c r="B21" s="203" t="s">
        <v>408</v>
      </c>
      <c r="C21" s="202" t="s">
        <v>409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377</v>
      </c>
      <c r="B22" s="203" t="s">
        <v>410</v>
      </c>
      <c r="C22" s="202" t="s">
        <v>411</v>
      </c>
      <c r="D22" s="250">
        <f>SUM(E22,F22,N22,O22)</f>
        <v>29</v>
      </c>
      <c r="E22" s="250">
        <f>X22</f>
        <v>0</v>
      </c>
      <c r="F22" s="250">
        <f>SUM(G22:M22)</f>
        <v>2</v>
      </c>
      <c r="G22" s="250">
        <f>AF22</f>
        <v>2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27</v>
      </c>
      <c r="O22" s="250">
        <f>CR22</f>
        <v>0</v>
      </c>
      <c r="P22" s="250">
        <f>SUM(Q22:W22)</f>
        <v>29</v>
      </c>
      <c r="Q22" s="250">
        <f>SUM(Y22,AG22,AO22,AW22,BE22,BM22,BU22,CC22,CK22,CS22)</f>
        <v>29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2</v>
      </c>
      <c r="AG22" s="250">
        <v>2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27</v>
      </c>
      <c r="CK22" s="250">
        <v>27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377</v>
      </c>
      <c r="B23" s="203" t="s">
        <v>412</v>
      </c>
      <c r="C23" s="202" t="s">
        <v>413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377</v>
      </c>
      <c r="B24" s="203" t="s">
        <v>414</v>
      </c>
      <c r="C24" s="202" t="s">
        <v>415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377</v>
      </c>
      <c r="B25" s="203" t="s">
        <v>416</v>
      </c>
      <c r="C25" s="202" t="s">
        <v>417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377</v>
      </c>
      <c r="B26" s="203" t="s">
        <v>418</v>
      </c>
      <c r="C26" s="202" t="s">
        <v>419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377</v>
      </c>
      <c r="B27" s="203" t="s">
        <v>420</v>
      </c>
      <c r="C27" s="202" t="s">
        <v>421</v>
      </c>
      <c r="D27" s="250">
        <f>SUM(E27,F27,N27,O27)</f>
        <v>542</v>
      </c>
      <c r="E27" s="250">
        <f>X27</f>
        <v>21</v>
      </c>
      <c r="F27" s="250">
        <f>SUM(G27:M27)</f>
        <v>2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2</v>
      </c>
      <c r="N27" s="250">
        <f>CJ27</f>
        <v>519</v>
      </c>
      <c r="O27" s="250">
        <f>CR27</f>
        <v>0</v>
      </c>
      <c r="P27" s="250">
        <f>SUM(Q27:W27)</f>
        <v>542</v>
      </c>
      <c r="Q27" s="250">
        <f>SUM(Y27,AG27,AO27,AW27,BE27,BM27,BU27,CC27,CK27,CS27)</f>
        <v>519</v>
      </c>
      <c r="R27" s="250">
        <f>SUM(Z27,AH27,AP27,AX27,BF27,BN27,BV27,CD27,CL27,CT27)</f>
        <v>2</v>
      </c>
      <c r="S27" s="250">
        <f>SUM(AA27,AI27,AQ27,AY27,BG27,BO27,BW27,CE27,CM27,CU27)</f>
        <v>21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21</v>
      </c>
      <c r="Y27" s="250">
        <v>0</v>
      </c>
      <c r="Z27" s="250">
        <v>0</v>
      </c>
      <c r="AA27" s="250">
        <v>21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2</v>
      </c>
      <c r="CC27" s="250">
        <v>0</v>
      </c>
      <c r="CD27" s="250">
        <v>2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519</v>
      </c>
      <c r="CK27" s="250">
        <v>519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377</v>
      </c>
      <c r="B28" s="203" t="s">
        <v>422</v>
      </c>
      <c r="C28" s="202" t="s">
        <v>423</v>
      </c>
      <c r="D28" s="250">
        <f>SUM(E28,F28,N28,O28)</f>
        <v>1032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1032</v>
      </c>
      <c r="O28" s="250">
        <f>CR28</f>
        <v>0</v>
      </c>
      <c r="P28" s="250">
        <f>SUM(Q28:W28)</f>
        <v>1032</v>
      </c>
      <c r="Q28" s="250">
        <f>SUM(Y28,AG28,AO28,AW28,BE28,BM28,BU28,CC28,CK28,CS28)</f>
        <v>1032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1032</v>
      </c>
      <c r="CK28" s="250">
        <v>1032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377</v>
      </c>
      <c r="B29" s="203" t="s">
        <v>424</v>
      </c>
      <c r="C29" s="202" t="s">
        <v>425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377</v>
      </c>
      <c r="B30" s="203" t="s">
        <v>426</v>
      </c>
      <c r="C30" s="202" t="s">
        <v>427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377</v>
      </c>
      <c r="B31" s="203" t="s">
        <v>428</v>
      </c>
      <c r="C31" s="202" t="s">
        <v>429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377</v>
      </c>
      <c r="B32" s="203" t="s">
        <v>430</v>
      </c>
      <c r="C32" s="202" t="s">
        <v>431</v>
      </c>
      <c r="D32" s="250">
        <f>SUM(E32,F32,N32,O32)</f>
        <v>0</v>
      </c>
      <c r="E32" s="250">
        <f>X32</f>
        <v>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0</v>
      </c>
      <c r="O32" s="250">
        <f>CR32</f>
        <v>0</v>
      </c>
      <c r="P32" s="250">
        <f>SUM(Q32:W32)</f>
        <v>0</v>
      </c>
      <c r="Q32" s="250">
        <f>SUM(Y32,AG32,AO32,AW32,BE32,BM32,BU32,CC32,CK32,CS32)</f>
        <v>0</v>
      </c>
      <c r="R32" s="250">
        <f>SUM(Z32,AH32,AP32,AX32,BF32,BN32,BV32,CD32,CL32,CT32)</f>
        <v>0</v>
      </c>
      <c r="S32" s="250">
        <f>SUM(AA32,AI32,AQ32,AY32,BG32,BO32,BW32,CE32,CM32,CU32)</f>
        <v>0</v>
      </c>
      <c r="T32" s="250">
        <f>SUM(AB32,AJ32,AR32,AZ32,BH32,BP32,BX32,CF32,CN32,CV32)</f>
        <v>0</v>
      </c>
      <c r="U32" s="250">
        <f>SUM(AC32,AK32,AS32,BA32,BI32,BQ32,BY32,CG32,CO32,CW32)</f>
        <v>0</v>
      </c>
      <c r="V32" s="250">
        <f>SUM(AD32,AL32,AT32,BB32,BJ32,BR32,BZ32,CH32,CP32,CX32)</f>
        <v>0</v>
      </c>
      <c r="W32" s="250">
        <f>SUM(AE32,AM32,AU32,BC32,BK32,BS32,CA32,CI32,CQ32,CY32)</f>
        <v>0</v>
      </c>
      <c r="X32" s="250">
        <f>SUM(Y32:AE32)</f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>SUM(CS32:CY32)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377</v>
      </c>
      <c r="B33" s="203" t="s">
        <v>432</v>
      </c>
      <c r="C33" s="202" t="s">
        <v>433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377</v>
      </c>
      <c r="B34" s="203" t="s">
        <v>434</v>
      </c>
      <c r="C34" s="202" t="s">
        <v>435</v>
      </c>
      <c r="D34" s="250">
        <f>SUM(E34,F34,N34,O34)</f>
        <v>0</v>
      </c>
      <c r="E34" s="250">
        <f>X34</f>
        <v>0</v>
      </c>
      <c r="F34" s="250">
        <f>SUM(G34:M34)</f>
        <v>0</v>
      </c>
      <c r="G34" s="250">
        <f>AF34</f>
        <v>0</v>
      </c>
      <c r="H34" s="250">
        <f>AN34</f>
        <v>0</v>
      </c>
      <c r="I34" s="250">
        <f>AV34</f>
        <v>0</v>
      </c>
      <c r="J34" s="250">
        <f>BD34</f>
        <v>0</v>
      </c>
      <c r="K34" s="250">
        <f>BL34</f>
        <v>0</v>
      </c>
      <c r="L34" s="250">
        <f>BT34</f>
        <v>0</v>
      </c>
      <c r="M34" s="250">
        <f>CB34</f>
        <v>0</v>
      </c>
      <c r="N34" s="250">
        <f>CJ34</f>
        <v>0</v>
      </c>
      <c r="O34" s="250">
        <f>CR34</f>
        <v>0</v>
      </c>
      <c r="P34" s="250">
        <f>SUM(Q34:W34)</f>
        <v>0</v>
      </c>
      <c r="Q34" s="250">
        <f>SUM(Y34,AG34,AO34,AW34,BE34,BM34,BU34,CC34,CK34,CS34)</f>
        <v>0</v>
      </c>
      <c r="R34" s="250">
        <f>SUM(Z34,AH34,AP34,AX34,BF34,BN34,BV34,CD34,CL34,CT34)</f>
        <v>0</v>
      </c>
      <c r="S34" s="250">
        <f>SUM(AA34,AI34,AQ34,AY34,BG34,BO34,BW34,CE34,CM34,CU34)</f>
        <v>0</v>
      </c>
      <c r="T34" s="250">
        <f>SUM(AB34,AJ34,AR34,AZ34,BH34,BP34,BX34,CF34,CN34,CV34)</f>
        <v>0</v>
      </c>
      <c r="U34" s="250">
        <f>SUM(AC34,AK34,AS34,BA34,BI34,BQ34,BY34,CG34,CO34,CW34)</f>
        <v>0</v>
      </c>
      <c r="V34" s="250">
        <f>SUM(AD34,AL34,AT34,BB34,BJ34,BR34,BZ34,CH34,CP34,CX34)</f>
        <v>0</v>
      </c>
      <c r="W34" s="250">
        <f>SUM(AE34,AM34,AU34,BC34,BK34,BS34,CA34,CI34,CQ34,CY34)</f>
        <v>0</v>
      </c>
      <c r="X34" s="250">
        <f>SUM(Y34:AE34)</f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f>SUM(AG34:AM34)</f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>SUM(AO34:AU34)</f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>SUM(AW34:BC34)</f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SUM(BE34:BK34)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>SUM(BM34:BS34)</f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f>SUM(BU34:CA34)</f>
        <v>0</v>
      </c>
      <c r="BU34" s="250"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SUM(CC34:CI34)</f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SUM(CK34:CQ34)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v>0</v>
      </c>
      <c r="CR34" s="250">
        <f>SUM(CS34:CY34)</f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  <row r="35" spans="1:103" s="201" customFormat="1" ht="12" customHeight="1">
      <c r="A35" s="202" t="s">
        <v>377</v>
      </c>
      <c r="B35" s="203" t="s">
        <v>436</v>
      </c>
      <c r="C35" s="202" t="s">
        <v>437</v>
      </c>
      <c r="D35" s="250">
        <f>SUM(E35,F35,N35,O35)</f>
        <v>0</v>
      </c>
      <c r="E35" s="250">
        <f>X35</f>
        <v>0</v>
      </c>
      <c r="F35" s="250">
        <f>SUM(G35:M35)</f>
        <v>0</v>
      </c>
      <c r="G35" s="250">
        <f>AF35</f>
        <v>0</v>
      </c>
      <c r="H35" s="250">
        <f>AN35</f>
        <v>0</v>
      </c>
      <c r="I35" s="250">
        <f>AV35</f>
        <v>0</v>
      </c>
      <c r="J35" s="250">
        <f>BD35</f>
        <v>0</v>
      </c>
      <c r="K35" s="250">
        <f>BL35</f>
        <v>0</v>
      </c>
      <c r="L35" s="250">
        <f>BT35</f>
        <v>0</v>
      </c>
      <c r="M35" s="250">
        <f>CB35</f>
        <v>0</v>
      </c>
      <c r="N35" s="250">
        <f>CJ35</f>
        <v>0</v>
      </c>
      <c r="O35" s="250">
        <f>CR35</f>
        <v>0</v>
      </c>
      <c r="P35" s="250">
        <f>SUM(Q35:W35)</f>
        <v>0</v>
      </c>
      <c r="Q35" s="250">
        <f>SUM(Y35,AG35,AO35,AW35,BE35,BM35,BU35,CC35,CK35,CS35)</f>
        <v>0</v>
      </c>
      <c r="R35" s="250">
        <f>SUM(Z35,AH35,AP35,AX35,BF35,BN35,BV35,CD35,CL35,CT35)</f>
        <v>0</v>
      </c>
      <c r="S35" s="250">
        <f>SUM(AA35,AI35,AQ35,AY35,BG35,BO35,BW35,CE35,CM35,CU35)</f>
        <v>0</v>
      </c>
      <c r="T35" s="250">
        <f>SUM(AB35,AJ35,AR35,AZ35,BH35,BP35,BX35,CF35,CN35,CV35)</f>
        <v>0</v>
      </c>
      <c r="U35" s="250">
        <f>SUM(AC35,AK35,AS35,BA35,BI35,BQ35,BY35,CG35,CO35,CW35)</f>
        <v>0</v>
      </c>
      <c r="V35" s="250">
        <f>SUM(AD35,AL35,AT35,BB35,BJ35,BR35,BZ35,CH35,CP35,CX35)</f>
        <v>0</v>
      </c>
      <c r="W35" s="250">
        <f>SUM(AE35,AM35,AU35,BC35,BK35,BS35,CA35,CI35,CQ35,CY35)</f>
        <v>0</v>
      </c>
      <c r="X35" s="250">
        <f>SUM(Y35:AE35)</f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f>SUM(AG35:AM35)</f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250">
        <v>0</v>
      </c>
      <c r="AM35" s="250">
        <v>0</v>
      </c>
      <c r="AN35" s="250">
        <f>SUM(AO35:AU35)</f>
        <v>0</v>
      </c>
      <c r="AO35" s="250">
        <v>0</v>
      </c>
      <c r="AP35" s="250">
        <v>0</v>
      </c>
      <c r="AQ35" s="250"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f>SUM(AW35:BC35)</f>
        <v>0</v>
      </c>
      <c r="AW35" s="250">
        <v>0</v>
      </c>
      <c r="AX35" s="250">
        <v>0</v>
      </c>
      <c r="AY35" s="250"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f>SUM(BE35:BK35)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f>SUM(BM35:BS35)</f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f>SUM(BU35:CA35)</f>
        <v>0</v>
      </c>
      <c r="BU35" s="250"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SUM(CC35:CI35)</f>
        <v>0</v>
      </c>
      <c r="CC35" s="250"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SUM(CK35:CQ35)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v>0</v>
      </c>
      <c r="CR35" s="250">
        <f>SUM(CS35:CY35)</f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v>0</v>
      </c>
    </row>
    <row r="36" spans="1:103" s="201" customFormat="1" ht="12" customHeight="1">
      <c r="A36" s="202" t="s">
        <v>377</v>
      </c>
      <c r="B36" s="203" t="s">
        <v>438</v>
      </c>
      <c r="C36" s="202" t="s">
        <v>439</v>
      </c>
      <c r="D36" s="250">
        <f>SUM(E36,F36,N36,O36)</f>
        <v>0</v>
      </c>
      <c r="E36" s="250">
        <f>X36</f>
        <v>0</v>
      </c>
      <c r="F36" s="250">
        <f>SUM(G36:M36)</f>
        <v>0</v>
      </c>
      <c r="G36" s="250">
        <f>AF36</f>
        <v>0</v>
      </c>
      <c r="H36" s="250">
        <f>AN36</f>
        <v>0</v>
      </c>
      <c r="I36" s="250">
        <f>AV36</f>
        <v>0</v>
      </c>
      <c r="J36" s="250">
        <f>BD36</f>
        <v>0</v>
      </c>
      <c r="K36" s="250">
        <f>BL36</f>
        <v>0</v>
      </c>
      <c r="L36" s="250">
        <f>BT36</f>
        <v>0</v>
      </c>
      <c r="M36" s="250">
        <f>CB36</f>
        <v>0</v>
      </c>
      <c r="N36" s="250">
        <f>CJ36</f>
        <v>0</v>
      </c>
      <c r="O36" s="250">
        <f>CR36</f>
        <v>0</v>
      </c>
      <c r="P36" s="250">
        <f>SUM(Q36:W36)</f>
        <v>0</v>
      </c>
      <c r="Q36" s="250">
        <f>SUM(Y36,AG36,AO36,AW36,BE36,BM36,BU36,CC36,CK36,CS36)</f>
        <v>0</v>
      </c>
      <c r="R36" s="250">
        <f>SUM(Z36,AH36,AP36,AX36,BF36,BN36,BV36,CD36,CL36,CT36)</f>
        <v>0</v>
      </c>
      <c r="S36" s="250">
        <f>SUM(AA36,AI36,AQ36,AY36,BG36,BO36,BW36,CE36,CM36,CU36)</f>
        <v>0</v>
      </c>
      <c r="T36" s="250">
        <f>SUM(AB36,AJ36,AR36,AZ36,BH36,BP36,BX36,CF36,CN36,CV36)</f>
        <v>0</v>
      </c>
      <c r="U36" s="250">
        <f>SUM(AC36,AK36,AS36,BA36,BI36,BQ36,BY36,CG36,CO36,CW36)</f>
        <v>0</v>
      </c>
      <c r="V36" s="250">
        <f>SUM(AD36,AL36,AT36,BB36,BJ36,BR36,BZ36,CH36,CP36,CX36)</f>
        <v>0</v>
      </c>
      <c r="W36" s="250">
        <f>SUM(AE36,AM36,AU36,BC36,BK36,BS36,CA36,CI36,CQ36,CY36)</f>
        <v>0</v>
      </c>
      <c r="X36" s="250">
        <f>SUM(Y36:AE36)</f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f>SUM(AG36:AM36)</f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f>SUM(AO36:AU36)</f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f>SUM(AW36:BC36)</f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f>SUM(BE36:BK36)</f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f>SUM(BM36:BS36)</f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f>SUM(BU36:CA36)</f>
        <v>0</v>
      </c>
      <c r="BU36" s="250"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SUM(CC36:CI36)</f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SUM(CK36:CQ36)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v>0</v>
      </c>
      <c r="CR36" s="250">
        <f>SUM(CS36:CY36)</f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v>0</v>
      </c>
    </row>
    <row r="37" spans="1:103" s="201" customFormat="1" ht="12" customHeight="1">
      <c r="A37" s="202" t="s">
        <v>377</v>
      </c>
      <c r="B37" s="203" t="s">
        <v>440</v>
      </c>
      <c r="C37" s="202" t="s">
        <v>441</v>
      </c>
      <c r="D37" s="250">
        <f>SUM(E37,F37,N37,O37)</f>
        <v>0</v>
      </c>
      <c r="E37" s="250">
        <f>X37</f>
        <v>0</v>
      </c>
      <c r="F37" s="250">
        <f>SUM(G37:M37)</f>
        <v>0</v>
      </c>
      <c r="G37" s="250">
        <f>AF37</f>
        <v>0</v>
      </c>
      <c r="H37" s="250">
        <f>AN37</f>
        <v>0</v>
      </c>
      <c r="I37" s="250">
        <f>AV37</f>
        <v>0</v>
      </c>
      <c r="J37" s="250">
        <f>BD37</f>
        <v>0</v>
      </c>
      <c r="K37" s="250">
        <f>BL37</f>
        <v>0</v>
      </c>
      <c r="L37" s="250">
        <f>BT37</f>
        <v>0</v>
      </c>
      <c r="M37" s="250">
        <f>CB37</f>
        <v>0</v>
      </c>
      <c r="N37" s="250">
        <f>CJ37</f>
        <v>0</v>
      </c>
      <c r="O37" s="250">
        <f>CR37</f>
        <v>0</v>
      </c>
      <c r="P37" s="250">
        <f>SUM(Q37:W37)</f>
        <v>0</v>
      </c>
      <c r="Q37" s="250">
        <f>SUM(Y37,AG37,AO37,AW37,BE37,BM37,BU37,CC37,CK37,CS37)</f>
        <v>0</v>
      </c>
      <c r="R37" s="250">
        <f>SUM(Z37,AH37,AP37,AX37,BF37,BN37,BV37,CD37,CL37,CT37)</f>
        <v>0</v>
      </c>
      <c r="S37" s="250">
        <f>SUM(AA37,AI37,AQ37,AY37,BG37,BO37,BW37,CE37,CM37,CU37)</f>
        <v>0</v>
      </c>
      <c r="T37" s="250">
        <f>SUM(AB37,AJ37,AR37,AZ37,BH37,BP37,BX37,CF37,CN37,CV37)</f>
        <v>0</v>
      </c>
      <c r="U37" s="250">
        <f>SUM(AC37,AK37,AS37,BA37,BI37,BQ37,BY37,CG37,CO37,CW37)</f>
        <v>0</v>
      </c>
      <c r="V37" s="250">
        <f>SUM(AD37,AL37,AT37,BB37,BJ37,BR37,BZ37,CH37,CP37,CX37)</f>
        <v>0</v>
      </c>
      <c r="W37" s="250">
        <f>SUM(AE37,AM37,AU37,BC37,BK37,BS37,CA37,CI37,CQ37,CY37)</f>
        <v>0</v>
      </c>
      <c r="X37" s="250">
        <f>SUM(Y37:AE37)</f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f>SUM(AG37:AM37)</f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f>SUM(AO37:AU37)</f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f>SUM(AW37:BC37)</f>
        <v>0</v>
      </c>
      <c r="AW37" s="250">
        <v>0</v>
      </c>
      <c r="AX37" s="250">
        <v>0</v>
      </c>
      <c r="AY37" s="250"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f>SUM(BE37:BK37)</f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f>SUM(BM37:BS37)</f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f>SUM(BU37:CA37)</f>
        <v>0</v>
      </c>
      <c r="BU37" s="250"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SUM(CC37:CI37)</f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SUM(CK37:CQ37)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v>0</v>
      </c>
      <c r="CR37" s="250">
        <f>SUM(CS37:CY37)</f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v>0</v>
      </c>
    </row>
    <row r="38" spans="1:103" s="201" customFormat="1" ht="12" customHeight="1">
      <c r="A38" s="202" t="s">
        <v>377</v>
      </c>
      <c r="B38" s="203" t="s">
        <v>442</v>
      </c>
      <c r="C38" s="202" t="s">
        <v>443</v>
      </c>
      <c r="D38" s="250">
        <f>SUM(E38,F38,N38,O38)</f>
        <v>0</v>
      </c>
      <c r="E38" s="250">
        <f>X38</f>
        <v>0</v>
      </c>
      <c r="F38" s="250">
        <f>SUM(G38:M38)</f>
        <v>0</v>
      </c>
      <c r="G38" s="250">
        <f>AF38</f>
        <v>0</v>
      </c>
      <c r="H38" s="250">
        <f>AN38</f>
        <v>0</v>
      </c>
      <c r="I38" s="250">
        <f>AV38</f>
        <v>0</v>
      </c>
      <c r="J38" s="250">
        <f>BD38</f>
        <v>0</v>
      </c>
      <c r="K38" s="250">
        <f>BL38</f>
        <v>0</v>
      </c>
      <c r="L38" s="250">
        <f>BT38</f>
        <v>0</v>
      </c>
      <c r="M38" s="250">
        <f>CB38</f>
        <v>0</v>
      </c>
      <c r="N38" s="250">
        <f>CJ38</f>
        <v>0</v>
      </c>
      <c r="O38" s="250">
        <f>CR38</f>
        <v>0</v>
      </c>
      <c r="P38" s="250">
        <f>SUM(Q38:W38)</f>
        <v>0</v>
      </c>
      <c r="Q38" s="250">
        <f>SUM(Y38,AG38,AO38,AW38,BE38,BM38,BU38,CC38,CK38,CS38)</f>
        <v>0</v>
      </c>
      <c r="R38" s="250">
        <f>SUM(Z38,AH38,AP38,AX38,BF38,BN38,BV38,CD38,CL38,CT38)</f>
        <v>0</v>
      </c>
      <c r="S38" s="250">
        <f>SUM(AA38,AI38,AQ38,AY38,BG38,BO38,BW38,CE38,CM38,CU38)</f>
        <v>0</v>
      </c>
      <c r="T38" s="250">
        <f>SUM(AB38,AJ38,AR38,AZ38,BH38,BP38,BX38,CF38,CN38,CV38)</f>
        <v>0</v>
      </c>
      <c r="U38" s="250">
        <f>SUM(AC38,AK38,AS38,BA38,BI38,BQ38,BY38,CG38,CO38,CW38)</f>
        <v>0</v>
      </c>
      <c r="V38" s="250">
        <f>SUM(AD38,AL38,AT38,BB38,BJ38,BR38,BZ38,CH38,CP38,CX38)</f>
        <v>0</v>
      </c>
      <c r="W38" s="250">
        <f>SUM(AE38,AM38,AU38,BC38,BK38,BS38,CA38,CI38,CQ38,CY38)</f>
        <v>0</v>
      </c>
      <c r="X38" s="250">
        <f>SUM(Y38:AE38)</f>
        <v>0</v>
      </c>
      <c r="Y38" s="250">
        <v>0</v>
      </c>
      <c r="Z38" s="250">
        <v>0</v>
      </c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f>SUM(AG38:AM38)</f>
        <v>0</v>
      </c>
      <c r="AG38" s="250">
        <v>0</v>
      </c>
      <c r="AH38" s="250">
        <v>0</v>
      </c>
      <c r="AI38" s="250">
        <v>0</v>
      </c>
      <c r="AJ38" s="250">
        <v>0</v>
      </c>
      <c r="AK38" s="250">
        <v>0</v>
      </c>
      <c r="AL38" s="250">
        <v>0</v>
      </c>
      <c r="AM38" s="250">
        <v>0</v>
      </c>
      <c r="AN38" s="250">
        <f>SUM(AO38:AU38)</f>
        <v>0</v>
      </c>
      <c r="AO38" s="250">
        <v>0</v>
      </c>
      <c r="AP38" s="250">
        <v>0</v>
      </c>
      <c r="AQ38" s="250"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f>SUM(AW38:BC38)</f>
        <v>0</v>
      </c>
      <c r="AW38" s="250">
        <v>0</v>
      </c>
      <c r="AX38" s="250">
        <v>0</v>
      </c>
      <c r="AY38" s="250"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f>SUM(BE38:BK38)</f>
        <v>0</v>
      </c>
      <c r="BE38" s="250">
        <v>0</v>
      </c>
      <c r="BF38" s="250"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f>SUM(BM38:BS38)</f>
        <v>0</v>
      </c>
      <c r="BM38" s="250">
        <v>0</v>
      </c>
      <c r="BN38" s="250"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f>SUM(BU38:CA38)</f>
        <v>0</v>
      </c>
      <c r="BU38" s="250"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SUM(CC38:CI38)</f>
        <v>0</v>
      </c>
      <c r="CC38" s="250"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SUM(CK38:CQ38)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v>0</v>
      </c>
      <c r="CR38" s="250">
        <f>SUM(CS38:CY38)</f>
        <v>0</v>
      </c>
      <c r="CS38" s="250">
        <v>0</v>
      </c>
      <c r="CT38" s="250">
        <v>0</v>
      </c>
      <c r="CU38" s="250">
        <v>0</v>
      </c>
      <c r="CV38" s="250">
        <v>0</v>
      </c>
      <c r="CW38" s="250">
        <v>0</v>
      </c>
      <c r="CX38" s="250">
        <v>0</v>
      </c>
      <c r="CY38" s="250">
        <v>0</v>
      </c>
    </row>
    <row r="39" spans="1:103" s="201" customFormat="1" ht="12" customHeight="1">
      <c r="A39" s="202" t="s">
        <v>377</v>
      </c>
      <c r="B39" s="203" t="s">
        <v>444</v>
      </c>
      <c r="C39" s="202" t="s">
        <v>445</v>
      </c>
      <c r="D39" s="250">
        <f>SUM(E39,F39,N39,O39)</f>
        <v>0</v>
      </c>
      <c r="E39" s="250">
        <f>X39</f>
        <v>0</v>
      </c>
      <c r="F39" s="250">
        <f>SUM(G39:M39)</f>
        <v>0</v>
      </c>
      <c r="G39" s="250">
        <f>AF39</f>
        <v>0</v>
      </c>
      <c r="H39" s="250">
        <f>AN39</f>
        <v>0</v>
      </c>
      <c r="I39" s="250">
        <f>AV39</f>
        <v>0</v>
      </c>
      <c r="J39" s="250">
        <f>BD39</f>
        <v>0</v>
      </c>
      <c r="K39" s="250">
        <f>BL39</f>
        <v>0</v>
      </c>
      <c r="L39" s="250">
        <f>BT39</f>
        <v>0</v>
      </c>
      <c r="M39" s="250">
        <f>CB39</f>
        <v>0</v>
      </c>
      <c r="N39" s="250">
        <f>CJ39</f>
        <v>0</v>
      </c>
      <c r="O39" s="250">
        <f>CR39</f>
        <v>0</v>
      </c>
      <c r="P39" s="250">
        <f>SUM(Q39:W39)</f>
        <v>0</v>
      </c>
      <c r="Q39" s="250">
        <f>SUM(Y39,AG39,AO39,AW39,BE39,BM39,BU39,CC39,CK39,CS39)</f>
        <v>0</v>
      </c>
      <c r="R39" s="250">
        <f>SUM(Z39,AH39,AP39,AX39,BF39,BN39,BV39,CD39,CL39,CT39)</f>
        <v>0</v>
      </c>
      <c r="S39" s="250">
        <f>SUM(AA39,AI39,AQ39,AY39,BG39,BO39,BW39,CE39,CM39,CU39)</f>
        <v>0</v>
      </c>
      <c r="T39" s="250">
        <f>SUM(AB39,AJ39,AR39,AZ39,BH39,BP39,BX39,CF39,CN39,CV39)</f>
        <v>0</v>
      </c>
      <c r="U39" s="250">
        <f>SUM(AC39,AK39,AS39,BA39,BI39,BQ39,BY39,CG39,CO39,CW39)</f>
        <v>0</v>
      </c>
      <c r="V39" s="250">
        <f>SUM(AD39,AL39,AT39,BB39,BJ39,BR39,BZ39,CH39,CP39,CX39)</f>
        <v>0</v>
      </c>
      <c r="W39" s="250">
        <f>SUM(AE39,AM39,AU39,BC39,BK39,BS39,CA39,CI39,CQ39,CY39)</f>
        <v>0</v>
      </c>
      <c r="X39" s="250">
        <f>SUM(Y39:AE39)</f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f>SUM(AG39:AM39)</f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50">
        <f>SUM(AO39:AU39)</f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f>SUM(AW39:BC39)</f>
        <v>0</v>
      </c>
      <c r="AW39" s="250">
        <v>0</v>
      </c>
      <c r="AX39" s="250">
        <v>0</v>
      </c>
      <c r="AY39" s="250"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f>SUM(BE39:BK39)</f>
        <v>0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f>SUM(BM39:BS39)</f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f>SUM(BU39:CA39)</f>
        <v>0</v>
      </c>
      <c r="BU39" s="250"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SUM(CC39:CI39)</f>
        <v>0</v>
      </c>
      <c r="CC39" s="250"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SUM(CK39:CQ39)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v>0</v>
      </c>
      <c r="CR39" s="250">
        <f>SUM(CS39:CY39)</f>
        <v>0</v>
      </c>
      <c r="CS39" s="250">
        <v>0</v>
      </c>
      <c r="CT39" s="250">
        <v>0</v>
      </c>
      <c r="CU39" s="250">
        <v>0</v>
      </c>
      <c r="CV39" s="250">
        <v>0</v>
      </c>
      <c r="CW39" s="250">
        <v>0</v>
      </c>
      <c r="CX39" s="250">
        <v>0</v>
      </c>
      <c r="CY39" s="250">
        <v>0</v>
      </c>
    </row>
    <row r="40" spans="1:103" s="201" customFormat="1" ht="12" customHeight="1">
      <c r="A40" s="202" t="s">
        <v>377</v>
      </c>
      <c r="B40" s="203" t="s">
        <v>446</v>
      </c>
      <c r="C40" s="202" t="s">
        <v>447</v>
      </c>
      <c r="D40" s="250">
        <f>SUM(E40,F40,N40,O40)</f>
        <v>592</v>
      </c>
      <c r="E40" s="250">
        <f>X40</f>
        <v>0</v>
      </c>
      <c r="F40" s="250">
        <f>SUM(G40:M40)</f>
        <v>0</v>
      </c>
      <c r="G40" s="250">
        <f>AF40</f>
        <v>0</v>
      </c>
      <c r="H40" s="250">
        <f>AN40</f>
        <v>0</v>
      </c>
      <c r="I40" s="250">
        <f>AV40</f>
        <v>0</v>
      </c>
      <c r="J40" s="250">
        <f>BD40</f>
        <v>0</v>
      </c>
      <c r="K40" s="250">
        <f>BL40</f>
        <v>0</v>
      </c>
      <c r="L40" s="250">
        <f>BT40</f>
        <v>0</v>
      </c>
      <c r="M40" s="250">
        <f>CB40</f>
        <v>0</v>
      </c>
      <c r="N40" s="250">
        <f>CJ40</f>
        <v>592</v>
      </c>
      <c r="O40" s="250">
        <f>CR40</f>
        <v>0</v>
      </c>
      <c r="P40" s="250">
        <f>SUM(Q40:W40)</f>
        <v>592</v>
      </c>
      <c r="Q40" s="250">
        <f>SUM(Y40,AG40,AO40,AW40,BE40,BM40,BU40,CC40,CK40,CS40)</f>
        <v>592</v>
      </c>
      <c r="R40" s="250">
        <f>SUM(Z40,AH40,AP40,AX40,BF40,BN40,BV40,CD40,CL40,CT40)</f>
        <v>0</v>
      </c>
      <c r="S40" s="250">
        <f>SUM(AA40,AI40,AQ40,AY40,BG40,BO40,BW40,CE40,CM40,CU40)</f>
        <v>0</v>
      </c>
      <c r="T40" s="250">
        <f>SUM(AB40,AJ40,AR40,AZ40,BH40,BP40,BX40,CF40,CN40,CV40)</f>
        <v>0</v>
      </c>
      <c r="U40" s="250">
        <f>SUM(AC40,AK40,AS40,BA40,BI40,BQ40,BY40,CG40,CO40,CW40)</f>
        <v>0</v>
      </c>
      <c r="V40" s="250">
        <f>SUM(AD40,AL40,AT40,BB40,BJ40,BR40,BZ40,CH40,CP40,CX40)</f>
        <v>0</v>
      </c>
      <c r="W40" s="250">
        <f>SUM(AE40,AM40,AU40,BC40,BK40,BS40,CA40,CI40,CQ40,CY40)</f>
        <v>0</v>
      </c>
      <c r="X40" s="250">
        <f>SUM(Y40:AE40)</f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f>SUM(AG40:AM40)</f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250">
        <v>0</v>
      </c>
      <c r="AM40" s="250">
        <v>0</v>
      </c>
      <c r="AN40" s="250">
        <f>SUM(AO40:AU40)</f>
        <v>0</v>
      </c>
      <c r="AO40" s="250">
        <v>0</v>
      </c>
      <c r="AP40" s="250">
        <v>0</v>
      </c>
      <c r="AQ40" s="250"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f>SUM(AW40:BC40)</f>
        <v>0</v>
      </c>
      <c r="AW40" s="250">
        <v>0</v>
      </c>
      <c r="AX40" s="250">
        <v>0</v>
      </c>
      <c r="AY40" s="250"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f>SUM(BE40:BK40)</f>
        <v>0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f>SUM(BM40:BS40)</f>
        <v>0</v>
      </c>
      <c r="BM40" s="250">
        <v>0</v>
      </c>
      <c r="BN40" s="250"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f>SUM(BU40:CA40)</f>
        <v>0</v>
      </c>
      <c r="BU40" s="250"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SUM(CC40:CI40)</f>
        <v>0</v>
      </c>
      <c r="CC40" s="250"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SUM(CK40:CQ40)</f>
        <v>592</v>
      </c>
      <c r="CK40" s="250">
        <v>592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v>0</v>
      </c>
      <c r="CR40" s="250">
        <f>SUM(CS40:CY40)</f>
        <v>0</v>
      </c>
      <c r="CS40" s="250">
        <v>0</v>
      </c>
      <c r="CT40" s="250">
        <v>0</v>
      </c>
      <c r="CU40" s="250">
        <v>0</v>
      </c>
      <c r="CV40" s="250">
        <v>0</v>
      </c>
      <c r="CW40" s="250">
        <v>0</v>
      </c>
      <c r="CX40" s="250">
        <v>0</v>
      </c>
      <c r="CY40" s="250">
        <v>0</v>
      </c>
    </row>
    <row r="41" spans="1:103" s="201" customFormat="1" ht="12" customHeight="1">
      <c r="A41" s="202" t="s">
        <v>377</v>
      </c>
      <c r="B41" s="203" t="s">
        <v>448</v>
      </c>
      <c r="C41" s="202" t="s">
        <v>449</v>
      </c>
      <c r="D41" s="250">
        <f>SUM(E41,F41,N41,O41)</f>
        <v>0</v>
      </c>
      <c r="E41" s="250">
        <f>X41</f>
        <v>0</v>
      </c>
      <c r="F41" s="250">
        <f>SUM(G41:M41)</f>
        <v>0</v>
      </c>
      <c r="G41" s="250">
        <f>AF41</f>
        <v>0</v>
      </c>
      <c r="H41" s="250">
        <f>AN41</f>
        <v>0</v>
      </c>
      <c r="I41" s="250">
        <f>AV41</f>
        <v>0</v>
      </c>
      <c r="J41" s="250">
        <f>BD41</f>
        <v>0</v>
      </c>
      <c r="K41" s="250">
        <f>BL41</f>
        <v>0</v>
      </c>
      <c r="L41" s="250">
        <f>BT41</f>
        <v>0</v>
      </c>
      <c r="M41" s="250">
        <f>CB41</f>
        <v>0</v>
      </c>
      <c r="N41" s="250">
        <f>CJ41</f>
        <v>0</v>
      </c>
      <c r="O41" s="250">
        <f>CR41</f>
        <v>0</v>
      </c>
      <c r="P41" s="250">
        <f>SUM(Q41:W41)</f>
        <v>0</v>
      </c>
      <c r="Q41" s="250">
        <f>SUM(Y41,AG41,AO41,AW41,BE41,BM41,BU41,CC41,CK41,CS41)</f>
        <v>0</v>
      </c>
      <c r="R41" s="250">
        <f>SUM(Z41,AH41,AP41,AX41,BF41,BN41,BV41,CD41,CL41,CT41)</f>
        <v>0</v>
      </c>
      <c r="S41" s="250">
        <f>SUM(AA41,AI41,AQ41,AY41,BG41,BO41,BW41,CE41,CM41,CU41)</f>
        <v>0</v>
      </c>
      <c r="T41" s="250">
        <f>SUM(AB41,AJ41,AR41,AZ41,BH41,BP41,BX41,CF41,CN41,CV41)</f>
        <v>0</v>
      </c>
      <c r="U41" s="250">
        <f>SUM(AC41,AK41,AS41,BA41,BI41,BQ41,BY41,CG41,CO41,CW41)</f>
        <v>0</v>
      </c>
      <c r="V41" s="250">
        <f>SUM(AD41,AL41,AT41,BB41,BJ41,BR41,BZ41,CH41,CP41,CX41)</f>
        <v>0</v>
      </c>
      <c r="W41" s="250">
        <f>SUM(AE41,AM41,AU41,BC41,BK41,BS41,CA41,CI41,CQ41,CY41)</f>
        <v>0</v>
      </c>
      <c r="X41" s="250">
        <f>SUM(Y41:AE41)</f>
        <v>0</v>
      </c>
      <c r="Y41" s="250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f>SUM(AG41:AM41)</f>
        <v>0</v>
      </c>
      <c r="AG41" s="250">
        <v>0</v>
      </c>
      <c r="AH41" s="250">
        <v>0</v>
      </c>
      <c r="AI41" s="250">
        <v>0</v>
      </c>
      <c r="AJ41" s="250">
        <v>0</v>
      </c>
      <c r="AK41" s="250">
        <v>0</v>
      </c>
      <c r="AL41" s="250">
        <v>0</v>
      </c>
      <c r="AM41" s="250">
        <v>0</v>
      </c>
      <c r="AN41" s="250">
        <f>SUM(AO41:AU41)</f>
        <v>0</v>
      </c>
      <c r="AO41" s="250">
        <v>0</v>
      </c>
      <c r="AP41" s="250">
        <v>0</v>
      </c>
      <c r="AQ41" s="250"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f>SUM(AW41:BC41)</f>
        <v>0</v>
      </c>
      <c r="AW41" s="250">
        <v>0</v>
      </c>
      <c r="AX41" s="250">
        <v>0</v>
      </c>
      <c r="AY41" s="250"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f>SUM(BE41:BK41)</f>
        <v>0</v>
      </c>
      <c r="BE41" s="250">
        <v>0</v>
      </c>
      <c r="BF41" s="250"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f>SUM(BM41:BS41)</f>
        <v>0</v>
      </c>
      <c r="BM41" s="250">
        <v>0</v>
      </c>
      <c r="BN41" s="250"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f>SUM(BU41:CA41)</f>
        <v>0</v>
      </c>
      <c r="BU41" s="250"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SUM(CC41:CI41)</f>
        <v>0</v>
      </c>
      <c r="CC41" s="250"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SUM(CK41:CQ41)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v>0</v>
      </c>
      <c r="CR41" s="250">
        <f>SUM(CS41:CY41)</f>
        <v>0</v>
      </c>
      <c r="CS41" s="250">
        <v>0</v>
      </c>
      <c r="CT41" s="250">
        <v>0</v>
      </c>
      <c r="CU41" s="250">
        <v>0</v>
      </c>
      <c r="CV41" s="250">
        <v>0</v>
      </c>
      <c r="CW41" s="250">
        <v>0</v>
      </c>
      <c r="CX41" s="250">
        <v>0</v>
      </c>
      <c r="CY41" s="250">
        <v>0</v>
      </c>
    </row>
    <row r="42" spans="1:103" s="201" customFormat="1" ht="12" customHeight="1">
      <c r="A42" s="202" t="s">
        <v>377</v>
      </c>
      <c r="B42" s="203" t="s">
        <v>450</v>
      </c>
      <c r="C42" s="202" t="s">
        <v>451</v>
      </c>
      <c r="D42" s="250">
        <f>SUM(E42,F42,N42,O42)</f>
        <v>0</v>
      </c>
      <c r="E42" s="250">
        <f>X42</f>
        <v>0</v>
      </c>
      <c r="F42" s="250">
        <f>SUM(G42:M42)</f>
        <v>0</v>
      </c>
      <c r="G42" s="250">
        <f>AF42</f>
        <v>0</v>
      </c>
      <c r="H42" s="250">
        <f>AN42</f>
        <v>0</v>
      </c>
      <c r="I42" s="250">
        <f>AV42</f>
        <v>0</v>
      </c>
      <c r="J42" s="250">
        <f>BD42</f>
        <v>0</v>
      </c>
      <c r="K42" s="250">
        <f>BL42</f>
        <v>0</v>
      </c>
      <c r="L42" s="250">
        <f>BT42</f>
        <v>0</v>
      </c>
      <c r="M42" s="250">
        <f>CB42</f>
        <v>0</v>
      </c>
      <c r="N42" s="250">
        <f>CJ42</f>
        <v>0</v>
      </c>
      <c r="O42" s="250">
        <f>CR42</f>
        <v>0</v>
      </c>
      <c r="P42" s="250">
        <f>SUM(Q42:W42)</f>
        <v>0</v>
      </c>
      <c r="Q42" s="250">
        <f>SUM(Y42,AG42,AO42,AW42,BE42,BM42,BU42,CC42,CK42,CS42)</f>
        <v>0</v>
      </c>
      <c r="R42" s="250">
        <f>SUM(Z42,AH42,AP42,AX42,BF42,BN42,BV42,CD42,CL42,CT42)</f>
        <v>0</v>
      </c>
      <c r="S42" s="250">
        <f>SUM(AA42,AI42,AQ42,AY42,BG42,BO42,BW42,CE42,CM42,CU42)</f>
        <v>0</v>
      </c>
      <c r="T42" s="250">
        <f>SUM(AB42,AJ42,AR42,AZ42,BH42,BP42,BX42,CF42,CN42,CV42)</f>
        <v>0</v>
      </c>
      <c r="U42" s="250">
        <f>SUM(AC42,AK42,AS42,BA42,BI42,BQ42,BY42,CG42,CO42,CW42)</f>
        <v>0</v>
      </c>
      <c r="V42" s="250">
        <f>SUM(AD42,AL42,AT42,BB42,BJ42,BR42,BZ42,CH42,CP42,CX42)</f>
        <v>0</v>
      </c>
      <c r="W42" s="250">
        <f>SUM(AE42,AM42,AU42,BC42,BK42,BS42,CA42,CI42,CQ42,CY42)</f>
        <v>0</v>
      </c>
      <c r="X42" s="250">
        <f>SUM(Y42:AE42)</f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f>SUM(AG42:AM42)</f>
        <v>0</v>
      </c>
      <c r="AG42" s="250">
        <v>0</v>
      </c>
      <c r="AH42" s="250">
        <v>0</v>
      </c>
      <c r="AI42" s="250">
        <v>0</v>
      </c>
      <c r="AJ42" s="250">
        <v>0</v>
      </c>
      <c r="AK42" s="250">
        <v>0</v>
      </c>
      <c r="AL42" s="250">
        <v>0</v>
      </c>
      <c r="AM42" s="250">
        <v>0</v>
      </c>
      <c r="AN42" s="250">
        <f>SUM(AO42:AU42)</f>
        <v>0</v>
      </c>
      <c r="AO42" s="250">
        <v>0</v>
      </c>
      <c r="AP42" s="250">
        <v>0</v>
      </c>
      <c r="AQ42" s="250"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f>SUM(AW42:BC42)</f>
        <v>0</v>
      </c>
      <c r="AW42" s="250">
        <v>0</v>
      </c>
      <c r="AX42" s="250">
        <v>0</v>
      </c>
      <c r="AY42" s="250"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f>SUM(BE42:BK42)</f>
        <v>0</v>
      </c>
      <c r="BE42" s="250">
        <v>0</v>
      </c>
      <c r="BF42" s="250"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f>SUM(BM42:BS42)</f>
        <v>0</v>
      </c>
      <c r="BM42" s="250">
        <v>0</v>
      </c>
      <c r="BN42" s="250"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f>SUM(BU42:CA42)</f>
        <v>0</v>
      </c>
      <c r="BU42" s="250"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SUM(CC42:CI42)</f>
        <v>0</v>
      </c>
      <c r="CC42" s="250"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SUM(CK42:CQ42)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v>0</v>
      </c>
      <c r="CR42" s="250">
        <f>SUM(CS42:CY42)</f>
        <v>0</v>
      </c>
      <c r="CS42" s="250">
        <v>0</v>
      </c>
      <c r="CT42" s="250">
        <v>0</v>
      </c>
      <c r="CU42" s="250">
        <v>0</v>
      </c>
      <c r="CV42" s="250">
        <v>0</v>
      </c>
      <c r="CW42" s="250">
        <v>0</v>
      </c>
      <c r="CX42" s="250">
        <v>0</v>
      </c>
      <c r="CY42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518</v>
      </c>
      <c r="D2" s="129" t="s">
        <v>189</v>
      </c>
      <c r="E2" s="393" t="s">
        <v>519</v>
      </c>
      <c r="F2" s="38"/>
      <c r="N2" s="1" t="str">
        <f>LEFT(D2,2)</f>
        <v>22</v>
      </c>
      <c r="O2" s="1" t="str">
        <f>IF(N2&gt;0,VLOOKUP(N2,$AD$6:$AE$52,2,FALSE),"-")</f>
        <v>静岡県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520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521</v>
      </c>
      <c r="M5" s="348" t="s">
        <v>522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3777633</v>
      </c>
      <c r="F6" s="57"/>
      <c r="H6" s="344"/>
      <c r="I6" s="345"/>
      <c r="J6" s="345"/>
      <c r="K6" s="345"/>
      <c r="L6" s="347"/>
      <c r="M6" s="394" t="s">
        <v>523</v>
      </c>
      <c r="N6" s="2" t="s">
        <v>524</v>
      </c>
      <c r="O6" s="3" t="s">
        <v>525</v>
      </c>
      <c r="V6" s="36" t="s">
        <v>150</v>
      </c>
      <c r="W6" s="186" t="s">
        <v>526</v>
      </c>
      <c r="X6" s="186" t="s">
        <v>35</v>
      </c>
      <c r="Y6" s="36">
        <f ca="1">IF(Y$2=0,INDIRECT(W6&amp;"!"&amp;X6&amp;$AB$2),0)</f>
        <v>3777633</v>
      </c>
      <c r="Z6" s="36"/>
      <c r="AA6" s="36">
        <f>+'ごみ処理概要'!B6</f>
        <v>0</v>
      </c>
      <c r="AB6" s="36">
        <v>6</v>
      </c>
      <c r="AD6" s="188" t="s">
        <v>527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0</v>
      </c>
      <c r="F7" s="57"/>
      <c r="H7" s="352" t="s">
        <v>528</v>
      </c>
      <c r="I7" s="352" t="s">
        <v>529</v>
      </c>
      <c r="J7" s="4" t="s">
        <v>530</v>
      </c>
      <c r="K7" s="5"/>
      <c r="L7" s="135">
        <f>Y42</f>
        <v>1052181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526</v>
      </c>
      <c r="X7" s="186" t="s">
        <v>36</v>
      </c>
      <c r="Y7" s="36">
        <f ca="1">IF(Y$2=0,INDIRECT(W7&amp;"!"&amp;X7&amp;$AB$2),0)</f>
        <v>0</v>
      </c>
      <c r="Z7" s="36"/>
      <c r="AA7" s="188" t="str">
        <f>+'ごみ処理概要'!B7</f>
        <v>22000</v>
      </c>
      <c r="AB7" s="36">
        <v>7</v>
      </c>
      <c r="AD7" s="188" t="s">
        <v>531</v>
      </c>
      <c r="AE7" s="36" t="s">
        <v>47</v>
      </c>
    </row>
    <row r="8" spans="2:31" ht="15" customHeight="1" thickBot="1">
      <c r="B8" s="347" t="s">
        <v>532</v>
      </c>
      <c r="C8" s="354"/>
      <c r="D8" s="354"/>
      <c r="E8" s="131">
        <f>SUM(E6:E7)</f>
        <v>3777633</v>
      </c>
      <c r="F8" s="57"/>
      <c r="H8" s="351"/>
      <c r="I8" s="353"/>
      <c r="J8" s="361" t="s">
        <v>533</v>
      </c>
      <c r="K8" s="42" t="s">
        <v>510</v>
      </c>
      <c r="L8" s="130">
        <f>Y43</f>
        <v>32042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526</v>
      </c>
      <c r="X8" s="186" t="s">
        <v>39</v>
      </c>
      <c r="Y8" s="36">
        <f ca="1">IF(Y$2=0,INDIRECT(W8&amp;"!"&amp;X8&amp;$AB$2),0)</f>
        <v>95372</v>
      </c>
      <c r="Z8" s="36"/>
      <c r="AA8" s="188" t="str">
        <f>+'ごみ処理概要'!B8</f>
        <v>22100</v>
      </c>
      <c r="AB8" s="36">
        <v>8</v>
      </c>
      <c r="AD8" s="188" t="s">
        <v>534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95372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288</v>
      </c>
      <c r="W9" s="186" t="s">
        <v>535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22130</v>
      </c>
      <c r="AB9" s="36">
        <v>9</v>
      </c>
      <c r="AD9" s="188" t="s">
        <v>536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290</v>
      </c>
      <c r="W10" s="186" t="s">
        <v>535</v>
      </c>
      <c r="X10" s="186" t="s">
        <v>41</v>
      </c>
      <c r="Y10" s="36">
        <f ca="1">IF(Y$2=0,INDIRECT(W10&amp;"!"&amp;X10&amp;$AB$2),0)</f>
        <v>704023</v>
      </c>
      <c r="Z10" s="36"/>
      <c r="AA10" s="188" t="str">
        <f>+'ごみ処理概要'!B10</f>
        <v>22203</v>
      </c>
      <c r="AB10" s="36">
        <v>10</v>
      </c>
      <c r="AD10" s="188" t="s">
        <v>537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538</v>
      </c>
      <c r="F11" s="35" t="s">
        <v>539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292</v>
      </c>
      <c r="W11" s="186" t="s">
        <v>535</v>
      </c>
      <c r="X11" s="186" t="s">
        <v>45</v>
      </c>
      <c r="Y11" s="36">
        <f ca="1">IF(Y$2=0,INDIRECT(W11&amp;"!"&amp;X11&amp;$AB$2),0)</f>
        <v>25762</v>
      </c>
      <c r="Z11" s="36"/>
      <c r="AA11" s="188" t="str">
        <f>+'ごみ処理概要'!B11</f>
        <v>22205</v>
      </c>
      <c r="AB11" s="36">
        <v>11</v>
      </c>
      <c r="AD11" s="188" t="s">
        <v>540</v>
      </c>
      <c r="AE11" s="36" t="s">
        <v>51</v>
      </c>
    </row>
    <row r="12" spans="2:31" ht="15" customHeight="1">
      <c r="B12" s="369" t="s">
        <v>541</v>
      </c>
      <c r="C12" s="372" t="s">
        <v>542</v>
      </c>
      <c r="D12" s="9" t="s">
        <v>288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294</v>
      </c>
      <c r="W12" s="186" t="s">
        <v>535</v>
      </c>
      <c r="X12" s="186" t="s">
        <v>543</v>
      </c>
      <c r="Y12" s="36">
        <f ca="1">IF(Y$2=0,INDIRECT(W12&amp;"!"&amp;X12&amp;$AB$2),0)</f>
        <v>126752</v>
      </c>
      <c r="Z12" s="36"/>
      <c r="AA12" s="188" t="str">
        <f>+'ごみ処理概要'!B12</f>
        <v>22206</v>
      </c>
      <c r="AB12" s="36">
        <v>12</v>
      </c>
      <c r="AD12" s="188" t="s">
        <v>544</v>
      </c>
      <c r="AE12" s="36" t="s">
        <v>52</v>
      </c>
    </row>
    <row r="13" spans="2:31" ht="15" customHeight="1">
      <c r="B13" s="370"/>
      <c r="C13" s="373"/>
      <c r="D13" s="10" t="s">
        <v>290</v>
      </c>
      <c r="E13" s="41">
        <f>Y18</f>
        <v>704023</v>
      </c>
      <c r="F13" s="41">
        <f>Y30</f>
        <v>282888</v>
      </c>
      <c r="H13" s="351"/>
      <c r="I13" s="353"/>
      <c r="J13" s="362"/>
      <c r="K13" s="46" t="s">
        <v>177</v>
      </c>
      <c r="L13" s="41">
        <f>Y48</f>
        <v>1619</v>
      </c>
      <c r="M13" s="142" t="s">
        <v>14</v>
      </c>
      <c r="N13" s="143" t="s">
        <v>14</v>
      </c>
      <c r="O13" s="144" t="s">
        <v>14</v>
      </c>
      <c r="V13" s="36" t="s">
        <v>319</v>
      </c>
      <c r="W13" s="186" t="s">
        <v>535</v>
      </c>
      <c r="X13" s="186" t="s">
        <v>545</v>
      </c>
      <c r="Y13" s="36">
        <f ca="1">IF(Y$2=0,INDIRECT(W13&amp;"!"&amp;X13&amp;$AB$2),0)</f>
        <v>752</v>
      </c>
      <c r="Z13" s="36"/>
      <c r="AA13" s="188" t="str">
        <f>+'ごみ処理概要'!B13</f>
        <v>22207</v>
      </c>
      <c r="AB13" s="36">
        <v>13</v>
      </c>
      <c r="AD13" s="188" t="s">
        <v>546</v>
      </c>
      <c r="AE13" s="36" t="s">
        <v>53</v>
      </c>
    </row>
    <row r="14" spans="2:31" ht="15" customHeight="1" thickBot="1">
      <c r="B14" s="370"/>
      <c r="C14" s="373"/>
      <c r="D14" s="10" t="s">
        <v>292</v>
      </c>
      <c r="E14" s="41">
        <f>Y19</f>
        <v>25762</v>
      </c>
      <c r="F14" s="41">
        <f>Y31</f>
        <v>1891</v>
      </c>
      <c r="H14" s="351"/>
      <c r="I14" s="353"/>
      <c r="J14" s="363"/>
      <c r="K14" s="47" t="s">
        <v>547</v>
      </c>
      <c r="L14" s="131">
        <f>Y49</f>
        <v>385</v>
      </c>
      <c r="M14" s="145" t="s">
        <v>14</v>
      </c>
      <c r="N14" s="146" t="s">
        <v>14</v>
      </c>
      <c r="O14" s="147" t="s">
        <v>14</v>
      </c>
      <c r="V14" s="36" t="s">
        <v>297</v>
      </c>
      <c r="W14" s="186" t="s">
        <v>535</v>
      </c>
      <c r="X14" s="186" t="s">
        <v>548</v>
      </c>
      <c r="Y14" s="36">
        <f ca="1">IF(Y$2=0,INDIRECT(W14&amp;"!"&amp;X14&amp;$AB$2),0)</f>
        <v>7473</v>
      </c>
      <c r="Z14" s="36"/>
      <c r="AA14" s="188" t="str">
        <f>+'ごみ処理概要'!B14</f>
        <v>22208</v>
      </c>
      <c r="AB14" s="36">
        <v>14</v>
      </c>
      <c r="AD14" s="188" t="s">
        <v>549</v>
      </c>
      <c r="AE14" s="36" t="s">
        <v>54</v>
      </c>
    </row>
    <row r="15" spans="2:31" ht="15" customHeight="1" thickBot="1">
      <c r="B15" s="370"/>
      <c r="C15" s="373"/>
      <c r="D15" s="10" t="s">
        <v>294</v>
      </c>
      <c r="E15" s="41">
        <f>Y20</f>
        <v>126752</v>
      </c>
      <c r="F15" s="41">
        <f>Y32</f>
        <v>10972</v>
      </c>
      <c r="H15" s="351"/>
      <c r="I15" s="11"/>
      <c r="J15" s="12" t="s">
        <v>550</v>
      </c>
      <c r="K15" s="13"/>
      <c r="L15" s="148">
        <f>SUM(L7:L14)</f>
        <v>1086227</v>
      </c>
      <c r="M15" s="149" t="s">
        <v>14</v>
      </c>
      <c r="N15" s="150">
        <f>Y59</f>
        <v>82152</v>
      </c>
      <c r="O15" s="151">
        <f>Y67</f>
        <v>36317</v>
      </c>
      <c r="V15" s="36" t="s">
        <v>315</v>
      </c>
      <c r="W15" s="186" t="s">
        <v>535</v>
      </c>
      <c r="X15" s="186" t="s">
        <v>551</v>
      </c>
      <c r="Y15" s="36">
        <f ca="1">IF(Y$2=0,INDIRECT(W15&amp;"!"&amp;X15&amp;$AB$2),0)</f>
        <v>147401</v>
      </c>
      <c r="Z15" s="36"/>
      <c r="AA15" s="188" t="str">
        <f>+'ごみ処理概要'!B15</f>
        <v>22209</v>
      </c>
      <c r="AB15" s="36">
        <v>15</v>
      </c>
      <c r="AD15" s="188" t="s">
        <v>552</v>
      </c>
      <c r="AE15" s="36" t="s">
        <v>55</v>
      </c>
    </row>
    <row r="16" spans="2:31" ht="15" customHeight="1">
      <c r="B16" s="370"/>
      <c r="C16" s="373"/>
      <c r="D16" s="10" t="s">
        <v>319</v>
      </c>
      <c r="E16" s="41">
        <f>Y21</f>
        <v>752</v>
      </c>
      <c r="F16" s="41">
        <f>Y33</f>
        <v>10</v>
      </c>
      <c r="H16" s="351"/>
      <c r="I16" s="352" t="s">
        <v>553</v>
      </c>
      <c r="J16" s="15" t="s">
        <v>510</v>
      </c>
      <c r="K16" s="16"/>
      <c r="L16" s="152">
        <f>Y50</f>
        <v>58167</v>
      </c>
      <c r="M16" s="153">
        <f>L8</f>
        <v>32042</v>
      </c>
      <c r="N16" s="154">
        <f>Y60</f>
        <v>10565</v>
      </c>
      <c r="O16" s="155">
        <f>Y68</f>
        <v>14915</v>
      </c>
      <c r="V16" s="36" t="s">
        <v>156</v>
      </c>
      <c r="W16" s="186" t="s">
        <v>526</v>
      </c>
      <c r="X16" s="186" t="s">
        <v>41</v>
      </c>
      <c r="Y16" s="36">
        <f ca="1">IF(Y$2=0,INDIRECT(W16&amp;"!"&amp;X16&amp;$AB$2),0)</f>
        <v>85222</v>
      </c>
      <c r="Z16" s="36"/>
      <c r="AA16" s="188" t="str">
        <f>+'ごみ処理概要'!B16</f>
        <v>22210</v>
      </c>
      <c r="AB16" s="36">
        <v>16</v>
      </c>
      <c r="AD16" s="188" t="s">
        <v>554</v>
      </c>
      <c r="AE16" s="36" t="s">
        <v>56</v>
      </c>
    </row>
    <row r="17" spans="2:31" ht="15" customHeight="1">
      <c r="B17" s="370"/>
      <c r="C17" s="373"/>
      <c r="D17" s="10" t="s">
        <v>297</v>
      </c>
      <c r="E17" s="41">
        <f>Y22</f>
        <v>7473</v>
      </c>
      <c r="F17" s="41">
        <f>Y34</f>
        <v>2001</v>
      </c>
      <c r="H17" s="351"/>
      <c r="I17" s="353"/>
      <c r="J17" s="17" t="s">
        <v>169</v>
      </c>
      <c r="K17" s="18"/>
      <c r="L17" s="41">
        <f>Y51</f>
        <v>285</v>
      </c>
      <c r="M17" s="156">
        <f>L9</f>
        <v>0</v>
      </c>
      <c r="N17" s="157">
        <f>Y61</f>
        <v>0</v>
      </c>
      <c r="O17" s="158">
        <f>Y69</f>
        <v>168</v>
      </c>
      <c r="V17" s="36" t="s">
        <v>555</v>
      </c>
      <c r="W17" s="186" t="s">
        <v>535</v>
      </c>
      <c r="X17" s="186" t="s">
        <v>556</v>
      </c>
      <c r="Y17" s="36">
        <f ca="1">IF(Y$2=0,INDIRECT(W17&amp;"!"&amp;X17&amp;$AB$2),0)</f>
        <v>0</v>
      </c>
      <c r="Z17" s="36"/>
      <c r="AA17" s="188" t="str">
        <f>+'ごみ処理概要'!B17</f>
        <v>22211</v>
      </c>
      <c r="AB17" s="36">
        <v>17</v>
      </c>
      <c r="AD17" s="188" t="s">
        <v>557</v>
      </c>
      <c r="AE17" s="36" t="s">
        <v>57</v>
      </c>
    </row>
    <row r="18" spans="2:31" ht="15" customHeight="1">
      <c r="B18" s="370"/>
      <c r="C18" s="374"/>
      <c r="D18" s="60" t="s">
        <v>550</v>
      </c>
      <c r="E18" s="132">
        <f>SUM(E12:E17)</f>
        <v>864762</v>
      </c>
      <c r="F18" s="132">
        <f>SUM(F12:F17)</f>
        <v>297762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558</v>
      </c>
      <c r="W18" s="186" t="s">
        <v>535</v>
      </c>
      <c r="X18" s="186" t="s">
        <v>559</v>
      </c>
      <c r="Y18" s="36">
        <f ca="1">IF(Y$2=0,INDIRECT(W18&amp;"!"&amp;X18&amp;$AB$2),0)</f>
        <v>704023</v>
      </c>
      <c r="Z18" s="36"/>
      <c r="AA18" s="188" t="str">
        <f>+'ごみ処理概要'!B18</f>
        <v>22212</v>
      </c>
      <c r="AB18" s="36">
        <v>18</v>
      </c>
      <c r="AD18" s="188" t="s">
        <v>560</v>
      </c>
      <c r="AE18" s="36" t="s">
        <v>58</v>
      </c>
    </row>
    <row r="19" spans="2:31" ht="15" customHeight="1">
      <c r="B19" s="370"/>
      <c r="C19" s="366" t="s">
        <v>561</v>
      </c>
      <c r="D19" s="10" t="s">
        <v>288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562</v>
      </c>
      <c r="W19" s="186" t="s">
        <v>535</v>
      </c>
      <c r="X19" s="186" t="s">
        <v>563</v>
      </c>
      <c r="Y19" s="36">
        <f ca="1">IF(Y$2=0,INDIRECT(W19&amp;"!"&amp;X19&amp;$AB$2),0)</f>
        <v>25762</v>
      </c>
      <c r="Z19" s="36"/>
      <c r="AA19" s="188" t="str">
        <f>+'ごみ処理概要'!B19</f>
        <v>22213</v>
      </c>
      <c r="AB19" s="36">
        <v>19</v>
      </c>
      <c r="AD19" s="188" t="s">
        <v>564</v>
      </c>
      <c r="AE19" s="36" t="s">
        <v>59</v>
      </c>
    </row>
    <row r="20" spans="2:31" ht="15" customHeight="1">
      <c r="B20" s="370"/>
      <c r="C20" s="367"/>
      <c r="D20" s="10" t="s">
        <v>290</v>
      </c>
      <c r="E20" s="133">
        <f>Y24</f>
        <v>32676</v>
      </c>
      <c r="F20" s="41">
        <f>Y36</f>
        <v>59687</v>
      </c>
      <c r="H20" s="351"/>
      <c r="I20" s="353"/>
      <c r="J20" s="17" t="s">
        <v>175</v>
      </c>
      <c r="K20" s="18"/>
      <c r="L20" s="41">
        <f>Y54</f>
        <v>29511</v>
      </c>
      <c r="M20" s="156">
        <f>L12</f>
        <v>0</v>
      </c>
      <c r="N20" s="157">
        <f>Y64</f>
        <v>0</v>
      </c>
      <c r="O20" s="158">
        <f>Y72</f>
        <v>17826</v>
      </c>
      <c r="V20" s="36" t="s">
        <v>565</v>
      </c>
      <c r="W20" s="186" t="s">
        <v>535</v>
      </c>
      <c r="X20" s="186" t="s">
        <v>566</v>
      </c>
      <c r="Y20" s="36">
        <f ca="1">IF(Y$2=0,INDIRECT(W20&amp;"!"&amp;X20&amp;$AB$2),0)</f>
        <v>126752</v>
      </c>
      <c r="Z20" s="36"/>
      <c r="AA20" s="188" t="str">
        <f>+'ごみ処理概要'!B20</f>
        <v>22214</v>
      </c>
      <c r="AB20" s="36">
        <v>20</v>
      </c>
      <c r="AD20" s="188" t="s">
        <v>567</v>
      </c>
      <c r="AE20" s="36" t="s">
        <v>60</v>
      </c>
    </row>
    <row r="21" spans="2:31" ht="15" customHeight="1">
      <c r="B21" s="370"/>
      <c r="C21" s="367"/>
      <c r="D21" s="10" t="s">
        <v>292</v>
      </c>
      <c r="E21" s="133">
        <f>Y25</f>
        <v>18509</v>
      </c>
      <c r="F21" s="41">
        <f>Y37</f>
        <v>2119</v>
      </c>
      <c r="H21" s="351"/>
      <c r="I21" s="353"/>
      <c r="J21" s="17" t="s">
        <v>177</v>
      </c>
      <c r="K21" s="18"/>
      <c r="L21" s="41">
        <f>Y55</f>
        <v>66990</v>
      </c>
      <c r="M21" s="156">
        <f>L13</f>
        <v>1619</v>
      </c>
      <c r="N21" s="157">
        <f>Y65</f>
        <v>1286</v>
      </c>
      <c r="O21" s="158">
        <f>Y73</f>
        <v>64046</v>
      </c>
      <c r="V21" s="36" t="s">
        <v>568</v>
      </c>
      <c r="W21" s="186" t="s">
        <v>535</v>
      </c>
      <c r="X21" s="186" t="s">
        <v>569</v>
      </c>
      <c r="Y21" s="36">
        <f ca="1">IF(Y$2=0,INDIRECT(W21&amp;"!"&amp;X21&amp;$AB$2),0)</f>
        <v>752</v>
      </c>
      <c r="Z21" s="36"/>
      <c r="AA21" s="188" t="str">
        <f>+'ごみ処理概要'!B21</f>
        <v>22215</v>
      </c>
      <c r="AB21" s="36">
        <v>21</v>
      </c>
      <c r="AD21" s="188" t="s">
        <v>570</v>
      </c>
      <c r="AE21" s="36" t="s">
        <v>61</v>
      </c>
    </row>
    <row r="22" spans="2:31" ht="15" customHeight="1" thickBot="1">
      <c r="B22" s="370"/>
      <c r="C22" s="367"/>
      <c r="D22" s="10" t="s">
        <v>294</v>
      </c>
      <c r="E22" s="133">
        <f>Y26</f>
        <v>6832</v>
      </c>
      <c r="F22" s="41">
        <f>Y38</f>
        <v>6378</v>
      </c>
      <c r="H22" s="351"/>
      <c r="I22" s="353"/>
      <c r="J22" s="20" t="s">
        <v>547</v>
      </c>
      <c r="K22" s="21"/>
      <c r="L22" s="131">
        <f>Y56</f>
        <v>2660</v>
      </c>
      <c r="M22" s="159">
        <f>L14</f>
        <v>385</v>
      </c>
      <c r="N22" s="160">
        <f>Y66</f>
        <v>2275</v>
      </c>
      <c r="O22" s="147" t="s">
        <v>14</v>
      </c>
      <c r="V22" s="36" t="s">
        <v>571</v>
      </c>
      <c r="W22" s="186" t="s">
        <v>535</v>
      </c>
      <c r="X22" s="186" t="s">
        <v>572</v>
      </c>
      <c r="Y22" s="36">
        <f ca="1">IF(Y$2=0,INDIRECT(W22&amp;"!"&amp;X22&amp;$AB$2),0)</f>
        <v>7473</v>
      </c>
      <c r="Z22" s="36"/>
      <c r="AA22" s="188" t="str">
        <f>+'ごみ処理概要'!B22</f>
        <v>22216</v>
      </c>
      <c r="AB22" s="36">
        <v>22</v>
      </c>
      <c r="AD22" s="188" t="s">
        <v>573</v>
      </c>
      <c r="AE22" s="36" t="s">
        <v>62</v>
      </c>
    </row>
    <row r="23" spans="2:31" ht="15" customHeight="1" thickBot="1">
      <c r="B23" s="370"/>
      <c r="C23" s="367"/>
      <c r="D23" s="10" t="s">
        <v>319</v>
      </c>
      <c r="E23" s="133">
        <f>Y27</f>
        <v>2374</v>
      </c>
      <c r="F23" s="41">
        <f>Y39</f>
        <v>666</v>
      </c>
      <c r="H23" s="351"/>
      <c r="I23" s="11"/>
      <c r="J23" s="22" t="s">
        <v>550</v>
      </c>
      <c r="K23" s="23"/>
      <c r="L23" s="161">
        <f>SUM(L16:L22)</f>
        <v>157613</v>
      </c>
      <c r="M23" s="162">
        <f>SUM(M16:M22)</f>
        <v>34046</v>
      </c>
      <c r="N23" s="163">
        <f>SUM(N16:N22)</f>
        <v>14126</v>
      </c>
      <c r="O23" s="164">
        <f>SUM(O16:O21)</f>
        <v>96955</v>
      </c>
      <c r="V23" s="36" t="s">
        <v>574</v>
      </c>
      <c r="W23" s="186" t="s">
        <v>535</v>
      </c>
      <c r="X23" s="186" t="s">
        <v>575</v>
      </c>
      <c r="Y23" s="36">
        <f ca="1">IF(Y$2=0,INDIRECT(W23&amp;"!"&amp;X23&amp;$AB$2),0)</f>
        <v>0</v>
      </c>
      <c r="Z23" s="36"/>
      <c r="AA23" s="188" t="str">
        <f>+'ごみ処理概要'!B23</f>
        <v>22219</v>
      </c>
      <c r="AB23" s="36">
        <v>23</v>
      </c>
      <c r="AD23" s="188" t="s">
        <v>576</v>
      </c>
      <c r="AE23" s="36" t="s">
        <v>63</v>
      </c>
    </row>
    <row r="24" spans="2:31" ht="15" customHeight="1" thickBot="1">
      <c r="B24" s="370"/>
      <c r="C24" s="367"/>
      <c r="D24" s="10" t="s">
        <v>297</v>
      </c>
      <c r="E24" s="133">
        <f>Y28</f>
        <v>13698</v>
      </c>
      <c r="F24" s="41">
        <f>Y40</f>
        <v>4462</v>
      </c>
      <c r="H24" s="24"/>
      <c r="I24" s="294" t="s">
        <v>577</v>
      </c>
      <c r="J24" s="22"/>
      <c r="K24" s="22"/>
      <c r="L24" s="135">
        <f>SUM(L7,L23)</f>
        <v>1209794</v>
      </c>
      <c r="M24" s="165">
        <f>M23</f>
        <v>34046</v>
      </c>
      <c r="N24" s="166">
        <f>SUM(N15,N23)</f>
        <v>96278</v>
      </c>
      <c r="O24" s="167">
        <f>SUM(O15,O23)</f>
        <v>133272</v>
      </c>
      <c r="V24" s="36" t="s">
        <v>578</v>
      </c>
      <c r="W24" s="186" t="s">
        <v>535</v>
      </c>
      <c r="X24" s="186" t="s">
        <v>579</v>
      </c>
      <c r="Y24" s="36">
        <f ca="1">IF(Y$2=0,INDIRECT(W24&amp;"!"&amp;X24&amp;$AB$2),0)</f>
        <v>32676</v>
      </c>
      <c r="Z24" s="36"/>
      <c r="AA24" s="188" t="str">
        <f>+'ごみ処理概要'!B24</f>
        <v>22220</v>
      </c>
      <c r="AB24" s="36">
        <v>24</v>
      </c>
      <c r="AD24" s="188" t="s">
        <v>580</v>
      </c>
      <c r="AE24" s="36" t="s">
        <v>64</v>
      </c>
    </row>
    <row r="25" spans="2:31" ht="15" customHeight="1">
      <c r="B25" s="370"/>
      <c r="C25" s="368"/>
      <c r="D25" s="14" t="s">
        <v>550</v>
      </c>
      <c r="E25" s="134">
        <f>SUM(E19:E24)</f>
        <v>74089</v>
      </c>
      <c r="F25" s="41">
        <f>SUM(F19:F24)</f>
        <v>73312</v>
      </c>
      <c r="H25" s="25" t="s">
        <v>502</v>
      </c>
      <c r="I25" s="26"/>
      <c r="J25" s="26"/>
      <c r="K25" s="27"/>
      <c r="L25" s="152">
        <f>Y57</f>
        <v>82965</v>
      </c>
      <c r="M25" s="168" t="s">
        <v>14</v>
      </c>
      <c r="N25" s="169" t="s">
        <v>14</v>
      </c>
      <c r="O25" s="155">
        <f>L25</f>
        <v>82965</v>
      </c>
      <c r="V25" s="36" t="s">
        <v>581</v>
      </c>
      <c r="W25" s="186" t="s">
        <v>535</v>
      </c>
      <c r="X25" s="186" t="s">
        <v>582</v>
      </c>
      <c r="Y25" s="36">
        <f ca="1">IF(Y$2=0,INDIRECT(W25&amp;"!"&amp;X25&amp;$AB$2),0)</f>
        <v>18509</v>
      </c>
      <c r="Z25" s="36"/>
      <c r="AA25" s="188" t="str">
        <f>+'ごみ処理概要'!B25</f>
        <v>22221</v>
      </c>
      <c r="AB25" s="36">
        <v>25</v>
      </c>
      <c r="AD25" s="188" t="s">
        <v>583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938851</v>
      </c>
      <c r="F26" s="131">
        <f>F18+F25</f>
        <v>371074</v>
      </c>
      <c r="H26" s="28" t="s">
        <v>500</v>
      </c>
      <c r="I26" s="29"/>
      <c r="J26" s="29"/>
      <c r="K26" s="30"/>
      <c r="L26" s="132">
        <f>Y58</f>
        <v>17166</v>
      </c>
      <c r="M26" s="170" t="s">
        <v>14</v>
      </c>
      <c r="N26" s="171">
        <f>L26</f>
        <v>17166</v>
      </c>
      <c r="O26" s="172" t="s">
        <v>14</v>
      </c>
      <c r="V26" s="36" t="s">
        <v>584</v>
      </c>
      <c r="W26" s="186" t="s">
        <v>535</v>
      </c>
      <c r="X26" s="186" t="s">
        <v>585</v>
      </c>
      <c r="Y26" s="36">
        <f ca="1">IF(Y$2=0,INDIRECT(W26&amp;"!"&amp;X26&amp;$AB$2),0)</f>
        <v>6832</v>
      </c>
      <c r="Z26" s="36"/>
      <c r="AA26" s="188" t="str">
        <f>+'ごみ処理概要'!B26</f>
        <v>22222</v>
      </c>
      <c r="AB26" s="36">
        <v>26</v>
      </c>
      <c r="AD26" s="188" t="s">
        <v>586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1309925</v>
      </c>
      <c r="M27" s="174">
        <f>SUM(M24:M26)</f>
        <v>34046</v>
      </c>
      <c r="N27" s="175">
        <f>SUM(N24:N26)</f>
        <v>113444</v>
      </c>
      <c r="O27" s="176">
        <f>SUM(O24:O26)</f>
        <v>216237</v>
      </c>
      <c r="V27" s="36" t="s">
        <v>587</v>
      </c>
      <c r="W27" s="186" t="s">
        <v>535</v>
      </c>
      <c r="X27" s="186" t="s">
        <v>588</v>
      </c>
      <c r="Y27" s="36">
        <f ca="1">IF(Y$2=0,INDIRECT(W27&amp;"!"&amp;X27&amp;$AB$2),0)</f>
        <v>2374</v>
      </c>
      <c r="Z27" s="36"/>
      <c r="AA27" s="188" t="str">
        <f>+'ごみ処理概要'!B27</f>
        <v>22223</v>
      </c>
      <c r="AB27" s="36">
        <v>27</v>
      </c>
      <c r="AD27" s="188" t="s">
        <v>589</v>
      </c>
      <c r="AE27" s="36" t="s">
        <v>67</v>
      </c>
    </row>
    <row r="28" spans="6:31" ht="15" customHeight="1" thickBot="1">
      <c r="F28" s="5"/>
      <c r="H28" s="31" t="s">
        <v>590</v>
      </c>
      <c r="I28" s="31"/>
      <c r="J28" s="31"/>
      <c r="K28" s="31"/>
      <c r="V28" s="36" t="s">
        <v>591</v>
      </c>
      <c r="W28" s="186" t="s">
        <v>535</v>
      </c>
      <c r="X28" s="186" t="s">
        <v>592</v>
      </c>
      <c r="Y28" s="36">
        <f ca="1">IF(Y$2=0,INDIRECT(W28&amp;"!"&amp;X28&amp;$AB$2),0)</f>
        <v>13698</v>
      </c>
      <c r="Z28" s="36"/>
      <c r="AA28" s="188" t="str">
        <f>+'ごみ処理概要'!B28</f>
        <v>22224</v>
      </c>
      <c r="AB28" s="36">
        <v>28</v>
      </c>
      <c r="AD28" s="188" t="s">
        <v>593</v>
      </c>
      <c r="AE28" s="36" t="s">
        <v>68</v>
      </c>
    </row>
    <row r="29" spans="2:31" ht="15" customHeight="1">
      <c r="B29" s="62"/>
      <c r="C29" s="395" t="s">
        <v>266</v>
      </c>
      <c r="D29" s="7"/>
      <c r="E29" s="130">
        <f>E26</f>
        <v>938851</v>
      </c>
      <c r="F29" s="65"/>
      <c r="L29" s="66"/>
      <c r="M29" s="6" t="s">
        <v>502</v>
      </c>
      <c r="N29" s="6" t="s">
        <v>594</v>
      </c>
      <c r="O29" s="7" t="s">
        <v>156</v>
      </c>
      <c r="V29" s="36" t="s">
        <v>595</v>
      </c>
      <c r="W29" s="186" t="s">
        <v>535</v>
      </c>
      <c r="X29" s="186" t="s">
        <v>596</v>
      </c>
      <c r="Y29" s="36">
        <f ca="1">IF(Y$2=0,INDIRECT(W29&amp;"!"&amp;X29&amp;$AB$2),0)</f>
        <v>0</v>
      </c>
      <c r="Z29" s="36"/>
      <c r="AA29" s="188" t="str">
        <f>+'ごみ処理概要'!B29</f>
        <v>22225</v>
      </c>
      <c r="AB29" s="36">
        <v>29</v>
      </c>
      <c r="AD29" s="188" t="s">
        <v>597</v>
      </c>
      <c r="AE29" s="36" t="s">
        <v>69</v>
      </c>
    </row>
    <row r="30" spans="2:31" ht="15" customHeight="1">
      <c r="B30" s="63"/>
      <c r="C30" s="61" t="s">
        <v>268</v>
      </c>
      <c r="D30" s="8"/>
      <c r="E30" s="41">
        <f>F26</f>
        <v>371074</v>
      </c>
      <c r="F30" s="65"/>
      <c r="L30" s="67" t="s">
        <v>598</v>
      </c>
      <c r="M30" s="157">
        <f>Y74</f>
        <v>40345</v>
      </c>
      <c r="N30" s="157">
        <f>Y93</f>
        <v>4592</v>
      </c>
      <c r="O30" s="158">
        <f>Y113</f>
        <v>82088</v>
      </c>
      <c r="V30" s="36" t="s">
        <v>599</v>
      </c>
      <c r="W30" s="186" t="s">
        <v>535</v>
      </c>
      <c r="X30" s="186" t="s">
        <v>600</v>
      </c>
      <c r="Y30" s="36">
        <f ca="1">IF(Y$2=0,INDIRECT(W30&amp;"!"&amp;X30&amp;$AB$2),0)</f>
        <v>282888</v>
      </c>
      <c r="Z30" s="36"/>
      <c r="AA30" s="188" t="str">
        <f>+'ごみ処理概要'!B30</f>
        <v>22226</v>
      </c>
      <c r="AB30" s="36">
        <v>30</v>
      </c>
      <c r="AD30" s="188" t="s">
        <v>601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85222</v>
      </c>
      <c r="F31" s="65"/>
      <c r="L31" s="67" t="s">
        <v>342</v>
      </c>
      <c r="M31" s="157">
        <f>Y75</f>
        <v>209</v>
      </c>
      <c r="N31" s="157">
        <f>Y94</f>
        <v>20</v>
      </c>
      <c r="O31" s="158">
        <f>Y114</f>
        <v>375</v>
      </c>
      <c r="V31" s="36" t="s">
        <v>602</v>
      </c>
      <c r="W31" s="186" t="s">
        <v>535</v>
      </c>
      <c r="X31" s="186" t="s">
        <v>603</v>
      </c>
      <c r="Y31" s="36">
        <f ca="1">IF(Y$2=0,INDIRECT(W31&amp;"!"&amp;X31&amp;$AB$2),0)</f>
        <v>1891</v>
      </c>
      <c r="Z31" s="36"/>
      <c r="AA31" s="188" t="str">
        <f>+'ごみ処理概要'!B31</f>
        <v>22301</v>
      </c>
      <c r="AB31" s="36">
        <v>31</v>
      </c>
      <c r="AD31" s="188" t="s">
        <v>604</v>
      </c>
      <c r="AE31" s="36" t="s">
        <v>71</v>
      </c>
    </row>
    <row r="32" spans="2:31" ht="15" customHeight="1" thickBot="1">
      <c r="B32" s="355" t="s">
        <v>605</v>
      </c>
      <c r="C32" s="356"/>
      <c r="D32" s="357"/>
      <c r="E32" s="131">
        <f>SUM(E29:E31)</f>
        <v>1395147</v>
      </c>
      <c r="F32" s="65"/>
      <c r="L32" s="67" t="s">
        <v>344</v>
      </c>
      <c r="M32" s="157">
        <f>Y76</f>
        <v>2557</v>
      </c>
      <c r="N32" s="157">
        <f>Y95</f>
        <v>75</v>
      </c>
      <c r="O32" s="158">
        <f>Y115</f>
        <v>480</v>
      </c>
      <c r="V32" s="36" t="s">
        <v>606</v>
      </c>
      <c r="W32" s="186" t="s">
        <v>535</v>
      </c>
      <c r="X32" s="186" t="s">
        <v>607</v>
      </c>
      <c r="Y32" s="36">
        <f ca="1">IF(Y$2=0,INDIRECT(W32&amp;"!"&amp;X32&amp;$AB$2),0)</f>
        <v>10972</v>
      </c>
      <c r="Z32" s="36"/>
      <c r="AA32" s="188" t="str">
        <f>+'ごみ処理概要'!B32</f>
        <v>22302</v>
      </c>
      <c r="AB32" s="36">
        <v>32</v>
      </c>
      <c r="AD32" s="188" t="s">
        <v>608</v>
      </c>
      <c r="AE32" s="36" t="s">
        <v>72</v>
      </c>
    </row>
    <row r="33" spans="12:31" ht="15" customHeight="1">
      <c r="L33" s="67" t="s">
        <v>346</v>
      </c>
      <c r="M33" s="157">
        <f>Y77</f>
        <v>8447</v>
      </c>
      <c r="N33" s="157">
        <f>Y96</f>
        <v>26503</v>
      </c>
      <c r="O33" s="158">
        <f>Y116</f>
        <v>969</v>
      </c>
      <c r="V33" s="36" t="s">
        <v>609</v>
      </c>
      <c r="W33" s="186" t="s">
        <v>535</v>
      </c>
      <c r="X33" s="186" t="s">
        <v>610</v>
      </c>
      <c r="Y33" s="36">
        <f ca="1">IF(Y$2=0,INDIRECT(W33&amp;"!"&amp;X33&amp;$AB$2),0)</f>
        <v>10</v>
      </c>
      <c r="Z33" s="36"/>
      <c r="AA33" s="188" t="str">
        <f>+'ごみ処理概要'!B33</f>
        <v>22304</v>
      </c>
      <c r="AB33" s="36">
        <v>33</v>
      </c>
      <c r="AD33" s="188" t="s">
        <v>611</v>
      </c>
      <c r="AE33" s="36" t="s">
        <v>73</v>
      </c>
    </row>
    <row r="34" spans="12:31" ht="15" customHeight="1">
      <c r="L34" s="67" t="s">
        <v>348</v>
      </c>
      <c r="M34" s="157">
        <f>Y78</f>
        <v>13991</v>
      </c>
      <c r="N34" s="157">
        <f>Y97</f>
        <v>13201</v>
      </c>
      <c r="O34" s="158">
        <f>Y117</f>
        <v>208</v>
      </c>
      <c r="V34" s="36" t="s">
        <v>612</v>
      </c>
      <c r="W34" s="186" t="s">
        <v>535</v>
      </c>
      <c r="X34" s="186" t="s">
        <v>613</v>
      </c>
      <c r="Y34" s="36">
        <f ca="1">IF(Y$2=0,INDIRECT(W34&amp;"!"&amp;X34&amp;$AB$2),0)</f>
        <v>2001</v>
      </c>
      <c r="Z34" s="36"/>
      <c r="AA34" s="188" t="str">
        <f>+'ごみ処理概要'!B34</f>
        <v>22305</v>
      </c>
      <c r="AB34" s="36">
        <v>34</v>
      </c>
      <c r="AD34" s="188" t="s">
        <v>614</v>
      </c>
      <c r="AE34" s="36" t="s">
        <v>74</v>
      </c>
    </row>
    <row r="35" spans="12:31" ht="15" customHeight="1">
      <c r="L35" s="67" t="s">
        <v>8</v>
      </c>
      <c r="M35" s="157">
        <f>Y79</f>
        <v>1003</v>
      </c>
      <c r="N35" s="157">
        <f>Y98</f>
        <v>5896</v>
      </c>
      <c r="O35" s="158">
        <f>Y118</f>
        <v>0</v>
      </c>
      <c r="V35" s="36" t="s">
        <v>615</v>
      </c>
      <c r="W35" s="186" t="s">
        <v>535</v>
      </c>
      <c r="X35" s="186" t="s">
        <v>616</v>
      </c>
      <c r="Y35" s="36">
        <f ca="1">IF(Y$2=0,INDIRECT(W35&amp;"!"&amp;X35&amp;$AB$2),0)</f>
        <v>0</v>
      </c>
      <c r="Z35" s="36"/>
      <c r="AA35" s="188" t="str">
        <f>+'ごみ処理概要'!B35</f>
        <v>22306</v>
      </c>
      <c r="AB35" s="36">
        <v>35</v>
      </c>
      <c r="AD35" s="188" t="s">
        <v>617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計画収集ごみ量（混合ごみ＋可燃ごみ＋不燃ごみ＋資源ごみ＋粗大ごみ＋その他）＝1,162,524t/年</v>
      </c>
      <c r="L36" s="67" t="s">
        <v>351</v>
      </c>
      <c r="M36" s="157">
        <f>Y80</f>
        <v>137</v>
      </c>
      <c r="N36" s="157">
        <f>Y99</f>
        <v>2306</v>
      </c>
      <c r="O36" s="158">
        <f>Y119</f>
        <v>0</v>
      </c>
      <c r="V36" s="36" t="s">
        <v>618</v>
      </c>
      <c r="W36" s="186" t="s">
        <v>535</v>
      </c>
      <c r="X36" s="186" t="s">
        <v>619</v>
      </c>
      <c r="Y36" s="36">
        <f ca="1">IF(Y$2=0,INDIRECT(W36&amp;"!"&amp;X36&amp;$AB$2),0)</f>
        <v>59687</v>
      </c>
      <c r="Z36" s="36"/>
      <c r="AA36" s="188" t="str">
        <f>+'ごみ処理概要'!B36</f>
        <v>22325</v>
      </c>
      <c r="AB36" s="36">
        <v>36</v>
      </c>
      <c r="AD36" s="188" t="s">
        <v>620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ごみ搬入量（計画収集ごみ量＋直接搬入ごみ量）＝1,309,925t/年</v>
      </c>
      <c r="L37" s="67" t="s">
        <v>621</v>
      </c>
      <c r="M37" s="157">
        <f>Y81</f>
        <v>1543</v>
      </c>
      <c r="N37" s="157">
        <f>Y100</f>
        <v>21747</v>
      </c>
      <c r="O37" s="158">
        <f>Y120</f>
        <v>0</v>
      </c>
      <c r="V37" s="36" t="s">
        <v>622</v>
      </c>
      <c r="W37" s="186" t="s">
        <v>535</v>
      </c>
      <c r="X37" s="186" t="s">
        <v>623</v>
      </c>
      <c r="Y37" s="36">
        <f ca="1">IF(Y$2=0,INDIRECT(W37&amp;"!"&amp;X37&amp;$AB$2),0)</f>
        <v>2119</v>
      </c>
      <c r="Z37" s="36"/>
      <c r="AA37" s="188" t="str">
        <f>+'ごみ処理概要'!B37</f>
        <v>22341</v>
      </c>
      <c r="AB37" s="36">
        <v>37</v>
      </c>
      <c r="AD37" s="188" t="s">
        <v>624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ごみ総排出量（ごみ搬入量＋集団回収量）＝1,395,147t/年</v>
      </c>
      <c r="L38" s="67" t="s">
        <v>625</v>
      </c>
      <c r="M38" s="157">
        <f>Y82</f>
        <v>1729</v>
      </c>
      <c r="N38" s="157">
        <f>Y101</f>
        <v>518</v>
      </c>
      <c r="O38" s="158">
        <f>Y121</f>
        <v>192</v>
      </c>
      <c r="V38" s="36" t="s">
        <v>626</v>
      </c>
      <c r="W38" s="186" t="s">
        <v>535</v>
      </c>
      <c r="X38" s="186" t="s">
        <v>627</v>
      </c>
      <c r="Y38" s="36">
        <f ca="1">IF(Y$2=0,INDIRECT(W38&amp;"!"&amp;X38&amp;$AB$2),0)</f>
        <v>6378</v>
      </c>
      <c r="Z38" s="36"/>
      <c r="AA38" s="188" t="str">
        <f>+'ごみ処理概要'!B38</f>
        <v>22342</v>
      </c>
      <c r="AB38" s="36">
        <v>38</v>
      </c>
      <c r="AD38" s="188" t="s">
        <v>628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ごみ総処理量（直接最終処分量＋直接焼却量＋焼却以外の中間処理量＋直接資源化量）＝1,309,925t/年</v>
      </c>
      <c r="L39" s="67" t="s">
        <v>357</v>
      </c>
      <c r="M39" s="157">
        <f>Y83</f>
        <v>1010</v>
      </c>
      <c r="N39" s="157">
        <f>Y102</f>
        <v>5</v>
      </c>
      <c r="O39" s="158">
        <f>Y122</f>
        <v>888</v>
      </c>
      <c r="V39" s="36" t="s">
        <v>629</v>
      </c>
      <c r="W39" s="186" t="s">
        <v>535</v>
      </c>
      <c r="X39" s="186" t="s">
        <v>630</v>
      </c>
      <c r="Y39" s="36">
        <f ca="1">IF(Y$2=0,INDIRECT(W39&amp;"!"&amp;X39&amp;$AB$2),0)</f>
        <v>666</v>
      </c>
      <c r="Z39" s="36"/>
      <c r="AA39" s="188" t="str">
        <f>+'ごみ処理概要'!B39</f>
        <v>22344</v>
      </c>
      <c r="AB39" s="36">
        <v>39</v>
      </c>
      <c r="AD39" s="188" t="s">
        <v>631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１人１日あたりごみ排出量（ごみ総排出量/総人口）＝1,012g/人日</v>
      </c>
      <c r="L40" s="67" t="s">
        <v>359</v>
      </c>
      <c r="M40" s="143" t="s">
        <v>14</v>
      </c>
      <c r="N40" s="157">
        <f>Y103</f>
        <v>1635</v>
      </c>
      <c r="O40" s="144" t="s">
        <v>14</v>
      </c>
      <c r="V40" s="36" t="s">
        <v>632</v>
      </c>
      <c r="W40" s="186" t="s">
        <v>535</v>
      </c>
      <c r="X40" s="186" t="s">
        <v>633</v>
      </c>
      <c r="Y40" s="36">
        <f ca="1">IF(Y$2=0,INDIRECT(W40&amp;"!"&amp;X40&amp;$AB$2),0)</f>
        <v>4462</v>
      </c>
      <c r="Z40" s="36"/>
      <c r="AA40" s="188" t="str">
        <f>+'ごみ処理概要'!B40</f>
        <v>22424</v>
      </c>
      <c r="AB40" s="36">
        <v>40</v>
      </c>
      <c r="AD40" s="188" t="s">
        <v>634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リサイクル率（[資源化量合計＋集団回収量]/[ごみ処理量＋集団回収量]）＝21.61％</v>
      </c>
      <c r="L41" s="67" t="s">
        <v>361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 t="str">
        <f>+'ごみ処理概要'!B41</f>
        <v>22429</v>
      </c>
      <c r="AB41" s="36">
        <v>41</v>
      </c>
      <c r="AD41" s="188" t="s">
        <v>635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中間処理による減量化量（施設処理量-施設処理後資源化量-施設処理後残渣処分量）＝980,244t/年</v>
      </c>
      <c r="L42" s="67" t="s">
        <v>363</v>
      </c>
      <c r="M42" s="143" t="s">
        <v>14</v>
      </c>
      <c r="N42" s="157">
        <f>Y105</f>
        <v>20092</v>
      </c>
      <c r="O42" s="144" t="s">
        <v>14</v>
      </c>
      <c r="V42" s="36" t="s">
        <v>530</v>
      </c>
      <c r="W42" s="186" t="s">
        <v>636</v>
      </c>
      <c r="X42" s="36" t="s">
        <v>35</v>
      </c>
      <c r="Y42" s="36">
        <f ca="1">IF(Y$2=0,INDIRECT(W42&amp;"!"&amp;X42&amp;$AB$2),0)</f>
        <v>1052181</v>
      </c>
      <c r="Z42" s="36"/>
      <c r="AA42" s="188" t="str">
        <f>+'ごみ処理概要'!B42</f>
        <v>22461</v>
      </c>
      <c r="AB42" s="36">
        <v>42</v>
      </c>
      <c r="AD42" s="188" t="s">
        <v>637</v>
      </c>
      <c r="AE42" s="36" t="s">
        <v>82</v>
      </c>
    </row>
    <row r="43" spans="12:31" ht="15" customHeight="1">
      <c r="L43" s="67" t="s">
        <v>638</v>
      </c>
      <c r="M43" s="143" t="s">
        <v>14</v>
      </c>
      <c r="N43" s="157">
        <f>Y106</f>
        <v>17826</v>
      </c>
      <c r="O43" s="144" t="s">
        <v>14</v>
      </c>
      <c r="U43" s="1" t="s">
        <v>533</v>
      </c>
      <c r="V43" s="36" t="s">
        <v>510</v>
      </c>
      <c r="W43" s="186" t="s">
        <v>636</v>
      </c>
      <c r="X43" s="36" t="s">
        <v>639</v>
      </c>
      <c r="Y43" s="36">
        <f ca="1">IF(Y$2=0,INDIRECT(W43&amp;"!"&amp;X43&amp;$AB$2),0)</f>
        <v>32042</v>
      </c>
      <c r="Z43" s="36"/>
      <c r="AA43" s="188">
        <f>+'ごみ処理概要'!B43</f>
        <v>0</v>
      </c>
      <c r="AB43" s="36">
        <v>43</v>
      </c>
      <c r="AD43" s="188" t="s">
        <v>640</v>
      </c>
      <c r="AE43" s="36" t="s">
        <v>83</v>
      </c>
    </row>
    <row r="44" spans="12:31" ht="15" customHeight="1">
      <c r="L44" s="67" t="s">
        <v>641</v>
      </c>
      <c r="M44" s="143" t="s">
        <v>14</v>
      </c>
      <c r="N44" s="157">
        <f>Y107</f>
        <v>0</v>
      </c>
      <c r="O44" s="144" t="s">
        <v>14</v>
      </c>
      <c r="U44" s="1" t="s">
        <v>533</v>
      </c>
      <c r="V44" s="36" t="s">
        <v>169</v>
      </c>
      <c r="W44" s="186" t="s">
        <v>636</v>
      </c>
      <c r="X44" s="36" t="s">
        <v>642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643</v>
      </c>
      <c r="AE44" s="36" t="s">
        <v>84</v>
      </c>
    </row>
    <row r="45" spans="11:31" ht="15" customHeight="1">
      <c r="K45" s="49"/>
      <c r="L45" s="67" t="s">
        <v>644</v>
      </c>
      <c r="M45" s="143" t="s">
        <v>14</v>
      </c>
      <c r="N45" s="157">
        <f>Y108</f>
        <v>8042</v>
      </c>
      <c r="O45" s="144" t="s">
        <v>14</v>
      </c>
      <c r="U45" s="1" t="s">
        <v>533</v>
      </c>
      <c r="V45" s="36" t="s">
        <v>171</v>
      </c>
      <c r="W45" s="186" t="s">
        <v>636</v>
      </c>
      <c r="X45" s="36" t="s">
        <v>645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646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533</v>
      </c>
      <c r="V46" s="36" t="s">
        <v>173</v>
      </c>
      <c r="W46" s="186" t="s">
        <v>636</v>
      </c>
      <c r="X46" s="36" t="s">
        <v>545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647</v>
      </c>
      <c r="AE46" s="36" t="s">
        <v>86</v>
      </c>
    </row>
    <row r="47" spans="11:31" ht="15" customHeight="1">
      <c r="K47" s="49"/>
      <c r="L47" s="67" t="s">
        <v>648</v>
      </c>
      <c r="M47" s="143" t="s">
        <v>14</v>
      </c>
      <c r="N47" s="157">
        <f>Y110</f>
        <v>187</v>
      </c>
      <c r="O47" s="144" t="s">
        <v>14</v>
      </c>
      <c r="U47" s="1" t="s">
        <v>533</v>
      </c>
      <c r="V47" s="36" t="s">
        <v>175</v>
      </c>
      <c r="W47" s="186" t="s">
        <v>636</v>
      </c>
      <c r="X47" s="36" t="s">
        <v>649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650</v>
      </c>
      <c r="AE47" s="36" t="s">
        <v>87</v>
      </c>
    </row>
    <row r="48" spans="11:31" ht="15" customHeight="1">
      <c r="K48" s="49"/>
      <c r="L48" s="68" t="s">
        <v>651</v>
      </c>
      <c r="M48" s="157">
        <f>Y91</f>
        <v>89</v>
      </c>
      <c r="N48" s="157">
        <f>Y111</f>
        <v>20</v>
      </c>
      <c r="O48" s="158">
        <f>Y130</f>
        <v>20</v>
      </c>
      <c r="U48" s="1" t="s">
        <v>533</v>
      </c>
      <c r="V48" s="36" t="s">
        <v>177</v>
      </c>
      <c r="W48" s="186" t="s">
        <v>636</v>
      </c>
      <c r="X48" s="36" t="s">
        <v>652</v>
      </c>
      <c r="Y48" s="36">
        <f ca="1">IF(Y$2=0,INDIRECT(W48&amp;"!"&amp;X48&amp;$AB$2),0)</f>
        <v>1619</v>
      </c>
      <c r="Z48" s="36"/>
      <c r="AA48" s="188">
        <f>+'ごみ処理概要'!B48</f>
        <v>0</v>
      </c>
      <c r="AB48" s="36">
        <v>48</v>
      </c>
      <c r="AD48" s="188" t="s">
        <v>653</v>
      </c>
      <c r="AE48" s="36" t="s">
        <v>88</v>
      </c>
    </row>
    <row r="49" spans="12:31" ht="15" customHeight="1" thickBot="1">
      <c r="L49" s="69" t="s">
        <v>319</v>
      </c>
      <c r="M49" s="160">
        <f>Y92</f>
        <v>11905</v>
      </c>
      <c r="N49" s="157">
        <f>Y112</f>
        <v>10607</v>
      </c>
      <c r="O49" s="177">
        <f>Y131</f>
        <v>2</v>
      </c>
      <c r="U49" s="1" t="s">
        <v>533</v>
      </c>
      <c r="V49" s="36" t="s">
        <v>547</v>
      </c>
      <c r="W49" s="186" t="s">
        <v>636</v>
      </c>
      <c r="X49" s="36" t="s">
        <v>654</v>
      </c>
      <c r="Y49" s="36">
        <f ca="1">IF(Y$2=0,INDIRECT(W49&amp;"!"&amp;X49&amp;$AB$2),0)</f>
        <v>385</v>
      </c>
      <c r="Z49" s="36"/>
      <c r="AA49" s="188">
        <f>+'ごみ処理概要'!B49</f>
        <v>0</v>
      </c>
      <c r="AB49" s="36">
        <v>49</v>
      </c>
      <c r="AD49" s="188" t="s">
        <v>655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82965</v>
      </c>
      <c r="N50" s="166">
        <f>SUM(N30:N49)</f>
        <v>133272</v>
      </c>
      <c r="O50" s="167">
        <f>SUM(O30:O49)</f>
        <v>85222</v>
      </c>
      <c r="U50" s="1" t="s">
        <v>521</v>
      </c>
      <c r="V50" s="36" t="s">
        <v>510</v>
      </c>
      <c r="W50" s="186" t="s">
        <v>636</v>
      </c>
      <c r="X50" s="36" t="s">
        <v>39</v>
      </c>
      <c r="Y50" s="36">
        <f ca="1">IF(Y$2=0,INDIRECT(W50&amp;"!"&amp;X50&amp;$AB$2),0)</f>
        <v>58167</v>
      </c>
      <c r="Z50" s="36"/>
      <c r="AA50" s="188">
        <f>+'ごみ処理概要'!B50</f>
        <v>0</v>
      </c>
      <c r="AB50" s="36">
        <v>50</v>
      </c>
      <c r="AD50" s="188" t="s">
        <v>656</v>
      </c>
      <c r="AE50" s="36" t="s">
        <v>90</v>
      </c>
    </row>
    <row r="51" spans="12:31" ht="15" customHeight="1">
      <c r="L51" s="50"/>
      <c r="M51" s="51"/>
      <c r="U51" s="1" t="s">
        <v>521</v>
      </c>
      <c r="V51" s="36" t="s">
        <v>169</v>
      </c>
      <c r="W51" s="186" t="s">
        <v>636</v>
      </c>
      <c r="X51" s="36" t="s">
        <v>40</v>
      </c>
      <c r="Y51" s="36">
        <f ca="1">IF(Y$2=0,INDIRECT(W51&amp;"!"&amp;X51&amp;$AB$2),0)</f>
        <v>285</v>
      </c>
      <c r="Z51" s="36"/>
      <c r="AA51" s="188">
        <f>+'ごみ処理概要'!B51</f>
        <v>0</v>
      </c>
      <c r="AB51" s="36">
        <v>51</v>
      </c>
      <c r="AD51" s="188" t="s">
        <v>657</v>
      </c>
      <c r="AE51" s="36" t="s">
        <v>91</v>
      </c>
    </row>
    <row r="52" spans="21:31" ht="15" customHeight="1" hidden="1">
      <c r="U52" s="1" t="s">
        <v>521</v>
      </c>
      <c r="V52" s="36" t="s">
        <v>171</v>
      </c>
      <c r="W52" s="186" t="s">
        <v>636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658</v>
      </c>
      <c r="AE52" s="36" t="s">
        <v>92</v>
      </c>
    </row>
    <row r="53" spans="21:28" ht="15" customHeight="1" hidden="1">
      <c r="U53" s="1" t="s">
        <v>521</v>
      </c>
      <c r="V53" s="36" t="s">
        <v>173</v>
      </c>
      <c r="W53" s="186" t="s">
        <v>636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521</v>
      </c>
      <c r="V54" s="36" t="s">
        <v>175</v>
      </c>
      <c r="W54" s="186" t="s">
        <v>636</v>
      </c>
      <c r="X54" s="36" t="s">
        <v>42</v>
      </c>
      <c r="Y54" s="36">
        <f ca="1">IF(Y$2=0,INDIRECT(W54&amp;"!"&amp;X54&amp;$AB$2),0)</f>
        <v>29511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521</v>
      </c>
      <c r="V55" s="36" t="s">
        <v>177</v>
      </c>
      <c r="W55" s="186" t="s">
        <v>636</v>
      </c>
      <c r="X55" s="36" t="s">
        <v>43</v>
      </c>
      <c r="Y55" s="36">
        <f ca="1">IF(Y$2=0,INDIRECT(W55&amp;"!"&amp;X55&amp;$AB$2),0)</f>
        <v>66990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521</v>
      </c>
      <c r="V56" s="36" t="s">
        <v>547</v>
      </c>
      <c r="W56" s="186" t="s">
        <v>636</v>
      </c>
      <c r="X56" s="36" t="s">
        <v>38</v>
      </c>
      <c r="Y56" s="36">
        <f ca="1">IF(Y$2=0,INDIRECT(W56&amp;"!"&amp;X56&amp;$AB$2),0)</f>
        <v>2660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502</v>
      </c>
      <c r="W57" s="186" t="s">
        <v>636</v>
      </c>
      <c r="X57" s="36" t="s">
        <v>44</v>
      </c>
      <c r="Y57" s="36">
        <f ca="1">IF(Y$2=0,INDIRECT(W57&amp;"!"&amp;X57&amp;$AB$2),0)</f>
        <v>82965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500</v>
      </c>
      <c r="W58" s="186" t="s">
        <v>636</v>
      </c>
      <c r="X58" s="36" t="s">
        <v>45</v>
      </c>
      <c r="Y58" s="36">
        <f ca="1">IF(Y$2=0,INDIRECT(W58&amp;"!"&amp;X58&amp;$AB$2),0)</f>
        <v>17166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659</v>
      </c>
      <c r="V59" s="36" t="s">
        <v>166</v>
      </c>
      <c r="W59" s="186" t="s">
        <v>636</v>
      </c>
      <c r="X59" s="36" t="s">
        <v>660</v>
      </c>
      <c r="Y59" s="36">
        <f ca="1">IF(Y$2=0,INDIRECT(W59&amp;"!"&amp;X59&amp;$AB$2),0)</f>
        <v>82152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659</v>
      </c>
      <c r="V60" s="36" t="s">
        <v>510</v>
      </c>
      <c r="W60" s="186" t="s">
        <v>636</v>
      </c>
      <c r="X60" s="36" t="s">
        <v>661</v>
      </c>
      <c r="Y60" s="36">
        <f ca="1">IF(Y$2=0,INDIRECT(W60&amp;"!"&amp;X60&amp;$AB$2),0)</f>
        <v>10565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659</v>
      </c>
      <c r="V61" s="36" t="s">
        <v>169</v>
      </c>
      <c r="W61" s="186" t="s">
        <v>636</v>
      </c>
      <c r="X61" s="36" t="s">
        <v>662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659</v>
      </c>
      <c r="V62" s="36" t="s">
        <v>171</v>
      </c>
      <c r="W62" s="186" t="s">
        <v>636</v>
      </c>
      <c r="X62" s="36" t="s">
        <v>663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659</v>
      </c>
      <c r="V63" s="36" t="s">
        <v>173</v>
      </c>
      <c r="W63" s="186" t="s">
        <v>636</v>
      </c>
      <c r="X63" s="36" t="s">
        <v>664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659</v>
      </c>
      <c r="V64" s="36" t="s">
        <v>175</v>
      </c>
      <c r="W64" s="186" t="s">
        <v>636</v>
      </c>
      <c r="X64" s="36" t="s">
        <v>665</v>
      </c>
      <c r="Y64" s="36">
        <f ca="1">IF(Y$2=0,INDIRECT(W64&amp;"!"&amp;X64&amp;$AB$2),0)</f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659</v>
      </c>
      <c r="V65" s="36" t="s">
        <v>177</v>
      </c>
      <c r="W65" s="186" t="s">
        <v>636</v>
      </c>
      <c r="X65" s="36" t="s">
        <v>666</v>
      </c>
      <c r="Y65" s="36">
        <f ca="1">IF(Y$2=0,INDIRECT(W65&amp;"!"&amp;X65&amp;$AB$2),0)</f>
        <v>1286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659</v>
      </c>
      <c r="V66" s="36" t="s">
        <v>547</v>
      </c>
      <c r="W66" s="186" t="s">
        <v>636</v>
      </c>
      <c r="X66" s="36" t="s">
        <v>667</v>
      </c>
      <c r="Y66" s="36">
        <f ca="1">IF(Y$2=0,INDIRECT(W66&amp;"!"&amp;X66&amp;$AB$2),0)</f>
        <v>2275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525</v>
      </c>
      <c r="V67" s="36" t="s">
        <v>166</v>
      </c>
      <c r="W67" s="186" t="s">
        <v>0</v>
      </c>
      <c r="X67" s="187" t="s">
        <v>654</v>
      </c>
      <c r="Y67" s="36">
        <f ca="1">IF(Y$2=0,INDIRECT(W67&amp;"!"&amp;X67&amp;$AB$2),0)</f>
        <v>36317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525</v>
      </c>
      <c r="V68" s="36" t="s">
        <v>510</v>
      </c>
      <c r="W68" s="186" t="s">
        <v>0</v>
      </c>
      <c r="X68" s="187" t="s">
        <v>668</v>
      </c>
      <c r="Y68" s="36">
        <f ca="1">IF(Y$2=0,INDIRECT(W68&amp;"!"&amp;X68&amp;$AB$2),0)</f>
        <v>14915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525</v>
      </c>
      <c r="V69" s="36" t="s">
        <v>169</v>
      </c>
      <c r="W69" s="186" t="s">
        <v>0</v>
      </c>
      <c r="X69" s="187" t="s">
        <v>669</v>
      </c>
      <c r="Y69" s="36">
        <f ca="1">IF(Y$2=0,INDIRECT(W69&amp;"!"&amp;X69&amp;$AB$2),0)</f>
        <v>168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525</v>
      </c>
      <c r="V70" s="36" t="s">
        <v>171</v>
      </c>
      <c r="W70" s="186" t="s">
        <v>0</v>
      </c>
      <c r="X70" s="187" t="s">
        <v>585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525</v>
      </c>
      <c r="V71" s="36" t="s">
        <v>173</v>
      </c>
      <c r="W71" s="186" t="s">
        <v>0</v>
      </c>
      <c r="X71" s="187" t="s">
        <v>627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525</v>
      </c>
      <c r="V72" s="36" t="s">
        <v>175</v>
      </c>
      <c r="W72" s="186" t="s">
        <v>0</v>
      </c>
      <c r="X72" s="187" t="s">
        <v>670</v>
      </c>
      <c r="Y72" s="36">
        <f ca="1">IF(Y$2=0,INDIRECT(W72&amp;"!"&amp;X72&amp;$AB$2),0)</f>
        <v>17826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525</v>
      </c>
      <c r="V73" s="36" t="s">
        <v>177</v>
      </c>
      <c r="W73" s="186" t="s">
        <v>0</v>
      </c>
      <c r="X73" s="187" t="s">
        <v>671</v>
      </c>
      <c r="Y73" s="36">
        <f ca="1">IF(Y$2=0,INDIRECT(W73&amp;"!"&amp;X73&amp;$AB$2),0)</f>
        <v>64046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672</v>
      </c>
      <c r="V74" s="36" t="s">
        <v>340</v>
      </c>
      <c r="W74" s="186" t="s">
        <v>127</v>
      </c>
      <c r="X74" s="187" t="s">
        <v>548</v>
      </c>
      <c r="Y74" s="36">
        <f ca="1">IF(Y$2=0,INDIRECT(W74&amp;"!"&amp;X74&amp;$AB$2),0)</f>
        <v>40345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672</v>
      </c>
      <c r="V75" s="36" t="s">
        <v>342</v>
      </c>
      <c r="W75" s="186" t="s">
        <v>127</v>
      </c>
      <c r="X75" s="187" t="s">
        <v>673</v>
      </c>
      <c r="Y75" s="36">
        <f ca="1">IF(Y$2=0,INDIRECT(W75&amp;"!"&amp;X75&amp;$AB$2),0)</f>
        <v>209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672</v>
      </c>
      <c r="V76" s="36" t="s">
        <v>344</v>
      </c>
      <c r="W76" s="186" t="s">
        <v>127</v>
      </c>
      <c r="X76" s="187" t="s">
        <v>660</v>
      </c>
      <c r="Y76" s="36">
        <f ca="1">IF(Y$2=0,INDIRECT(W76&amp;"!"&amp;X76&amp;$AB$2),0)</f>
        <v>2557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672</v>
      </c>
      <c r="V77" s="36" t="s">
        <v>346</v>
      </c>
      <c r="W77" s="186" t="s">
        <v>127</v>
      </c>
      <c r="X77" s="187" t="s">
        <v>674</v>
      </c>
      <c r="Y77" s="36">
        <f ca="1">IF(Y$2=0,INDIRECT(W77&amp;"!"&amp;X77&amp;$AB$2),0)</f>
        <v>8447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672</v>
      </c>
      <c r="V78" s="36" t="s">
        <v>348</v>
      </c>
      <c r="W78" s="186" t="s">
        <v>127</v>
      </c>
      <c r="X78" s="187" t="s">
        <v>661</v>
      </c>
      <c r="Y78" s="36">
        <f ca="1">IF(Y$2=0,INDIRECT(W78&amp;"!"&amp;X78&amp;$AB$2),0)</f>
        <v>13991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672</v>
      </c>
      <c r="V79" s="36" t="s">
        <v>8</v>
      </c>
      <c r="W79" s="186" t="s">
        <v>127</v>
      </c>
      <c r="X79" s="187" t="s">
        <v>662</v>
      </c>
      <c r="Y79" s="36">
        <f ca="1">IF(Y$2=0,INDIRECT(W79&amp;"!"&amp;X79&amp;$AB$2),0)</f>
        <v>1003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672</v>
      </c>
      <c r="V80" s="36" t="s">
        <v>351</v>
      </c>
      <c r="W80" s="186" t="s">
        <v>127</v>
      </c>
      <c r="X80" s="187" t="s">
        <v>663</v>
      </c>
      <c r="Y80" s="36">
        <f ca="1">IF(Y$2=0,INDIRECT(W80&amp;"!"&amp;X80&amp;$AB$2),0)</f>
        <v>137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672</v>
      </c>
      <c r="V81" s="36" t="s">
        <v>353</v>
      </c>
      <c r="W81" s="215" t="s">
        <v>127</v>
      </c>
      <c r="X81" s="187" t="s">
        <v>664</v>
      </c>
      <c r="Y81" s="36">
        <f ca="1">IF(Y$2=0,INDIRECT(W81&amp;"!"&amp;X81&amp;$AB$2),0)</f>
        <v>1543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672</v>
      </c>
      <c r="V82" s="36" t="s">
        <v>355</v>
      </c>
      <c r="W82" s="186" t="s">
        <v>127</v>
      </c>
      <c r="X82" s="187" t="s">
        <v>665</v>
      </c>
      <c r="Y82" s="36">
        <f ca="1">IF(Y$2=0,INDIRECT(W82&amp;"!"&amp;X82&amp;$AB$2),0)</f>
        <v>1729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672</v>
      </c>
      <c r="V83" s="36" t="s">
        <v>357</v>
      </c>
      <c r="W83" s="186" t="s">
        <v>127</v>
      </c>
      <c r="X83" s="187" t="s">
        <v>666</v>
      </c>
      <c r="Y83" s="36">
        <f ca="1">IF(Y$2=0,INDIRECT(W83&amp;"!"&amp;X83&amp;$AB$2),0)</f>
        <v>1010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672</v>
      </c>
      <c r="V84" s="36" t="s">
        <v>359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672</v>
      </c>
      <c r="V85" s="36" t="s">
        <v>361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672</v>
      </c>
      <c r="V86" s="36" t="s">
        <v>363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672</v>
      </c>
      <c r="V87" s="36" t="s">
        <v>638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672</v>
      </c>
      <c r="V88" s="36" t="s">
        <v>641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672</v>
      </c>
      <c r="V89" s="36" t="s">
        <v>367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672</v>
      </c>
      <c r="V90" s="36" t="s">
        <v>370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672</v>
      </c>
      <c r="V91" s="36" t="s">
        <v>372</v>
      </c>
      <c r="W91" s="186" t="s">
        <v>127</v>
      </c>
      <c r="X91" s="187" t="s">
        <v>675</v>
      </c>
      <c r="Y91" s="36">
        <f ca="1">IF(Y$2=0,INDIRECT(W91&amp;"!"&amp;X91&amp;$AB$2),0)</f>
        <v>89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672</v>
      </c>
      <c r="V92" s="36" t="s">
        <v>319</v>
      </c>
      <c r="W92" s="186" t="s">
        <v>127</v>
      </c>
      <c r="X92" s="187" t="s">
        <v>676</v>
      </c>
      <c r="Y92" s="36">
        <f ca="1">IF(Y$2=0,INDIRECT(W92&amp;"!"&amp;X92&amp;$AB$2),0)</f>
        <v>11905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340</v>
      </c>
      <c r="W93" s="186" t="s">
        <v>127</v>
      </c>
      <c r="X93" s="187" t="s">
        <v>677</v>
      </c>
      <c r="Y93" s="36">
        <f ca="1">IF(Y$2=0,INDIRECT(W93&amp;"!"&amp;X93&amp;$AB$2),0)</f>
        <v>4592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342</v>
      </c>
      <c r="W94" s="186" t="s">
        <v>127</v>
      </c>
      <c r="X94" s="187" t="s">
        <v>678</v>
      </c>
      <c r="Y94" s="36">
        <f ca="1">IF(Y$2=0,INDIRECT(W94&amp;"!"&amp;X94&amp;$AB$2),0)</f>
        <v>20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344</v>
      </c>
      <c r="W95" s="186" t="s">
        <v>127</v>
      </c>
      <c r="X95" s="187" t="s">
        <v>679</v>
      </c>
      <c r="Y95" s="36">
        <f ca="1">IF(Y$2=0,INDIRECT(W95&amp;"!"&amp;X95&amp;$AB$2),0)</f>
        <v>75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346</v>
      </c>
      <c r="W96" s="186" t="s">
        <v>127</v>
      </c>
      <c r="X96" s="187" t="s">
        <v>680</v>
      </c>
      <c r="Y96" s="36">
        <f ca="1">IF(Y$2=0,INDIRECT(W96&amp;"!"&amp;X96&amp;$AB$2),0)</f>
        <v>26503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348</v>
      </c>
      <c r="W97" s="186" t="s">
        <v>127</v>
      </c>
      <c r="X97" s="187" t="s">
        <v>681</v>
      </c>
      <c r="Y97" s="36">
        <f ca="1">IF(Y$2=0,INDIRECT(W97&amp;"!"&amp;X97&amp;$AB$2),0)</f>
        <v>13201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682</v>
      </c>
      <c r="Y98" s="36">
        <f ca="1">IF(Y$2=0,INDIRECT(W98&amp;"!"&amp;X98&amp;$AB$2),0)</f>
        <v>5896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351</v>
      </c>
      <c r="W99" s="186" t="s">
        <v>127</v>
      </c>
      <c r="X99" s="187" t="s">
        <v>683</v>
      </c>
      <c r="Y99" s="36">
        <f ca="1">IF(Y$2=0,INDIRECT(W99&amp;"!"&amp;X99&amp;$AB$2),0)</f>
        <v>2306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353</v>
      </c>
      <c r="W100" s="215" t="s">
        <v>127</v>
      </c>
      <c r="X100" s="187" t="s">
        <v>684</v>
      </c>
      <c r="Y100" s="36">
        <f ca="1">IF(Y$2=0,INDIRECT(W100&amp;"!"&amp;X100&amp;$AB$2),0)</f>
        <v>21747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355</v>
      </c>
      <c r="W101" s="186" t="s">
        <v>127</v>
      </c>
      <c r="X101" s="187" t="s">
        <v>551</v>
      </c>
      <c r="Y101" s="36">
        <f ca="1">IF(Y$2=0,INDIRECT(W101&amp;"!"&amp;X101&amp;$AB$2),0)</f>
        <v>518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357</v>
      </c>
      <c r="W102" s="186" t="s">
        <v>127</v>
      </c>
      <c r="X102" s="187" t="s">
        <v>685</v>
      </c>
      <c r="Y102" s="36">
        <f ca="1">IF(Y$2=0,INDIRECT(W102&amp;"!"&amp;X102&amp;$AB$2),0)</f>
        <v>5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359</v>
      </c>
      <c r="W103" s="186" t="s">
        <v>127</v>
      </c>
      <c r="X103" s="187" t="s">
        <v>686</v>
      </c>
      <c r="Y103" s="36">
        <f ca="1">IF(Y$2=0,INDIRECT(W103&amp;"!"&amp;X103&amp;$AB$2),0)</f>
        <v>1635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361</v>
      </c>
      <c r="W104" s="186" t="s">
        <v>127</v>
      </c>
      <c r="X104" s="187" t="s">
        <v>687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363</v>
      </c>
      <c r="W105" s="186" t="s">
        <v>127</v>
      </c>
      <c r="X105" s="187" t="s">
        <v>688</v>
      </c>
      <c r="Y105" s="36">
        <f ca="1">IF(Y$2=0,INDIRECT(W105&amp;"!"&amp;X105&amp;$AB$2),0)</f>
        <v>20092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638</v>
      </c>
      <c r="W106" s="186" t="s">
        <v>127</v>
      </c>
      <c r="X106" s="187" t="s">
        <v>689</v>
      </c>
      <c r="Y106" s="36">
        <f ca="1">IF(Y$2=0,INDIRECT(W106&amp;"!"&amp;X106&amp;$AB$2),0)</f>
        <v>17826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641</v>
      </c>
      <c r="W107" s="186" t="s">
        <v>127</v>
      </c>
      <c r="X107" s="187" t="s">
        <v>690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367</v>
      </c>
      <c r="W108" s="186" t="s">
        <v>127</v>
      </c>
      <c r="X108" s="187" t="s">
        <v>691</v>
      </c>
      <c r="Y108" s="36">
        <f ca="1">IF(Y$2=0,INDIRECT(W108&amp;"!"&amp;X108&amp;$AB$2),0)</f>
        <v>8042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692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370</v>
      </c>
      <c r="W110" s="186" t="s">
        <v>127</v>
      </c>
      <c r="X110" s="187" t="s">
        <v>693</v>
      </c>
      <c r="Y110" s="36">
        <f ca="1">IF(Y$2=0,INDIRECT(W110&amp;"!"&amp;X110&amp;$AB$2),0)</f>
        <v>187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372</v>
      </c>
      <c r="W111" s="186" t="s">
        <v>127</v>
      </c>
      <c r="X111" s="187" t="s">
        <v>694</v>
      </c>
      <c r="Y111" s="36">
        <f ca="1">IF(Y$2=0,INDIRECT(W111&amp;"!"&amp;X111&amp;$AB$2),0)</f>
        <v>20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319</v>
      </c>
      <c r="W112" s="186" t="s">
        <v>127</v>
      </c>
      <c r="X112" s="187" t="s">
        <v>695</v>
      </c>
      <c r="Y112" s="36">
        <f ca="1">IF(Y$2=0,INDIRECT(W112&amp;"!"&amp;X112&amp;$AB$2),0)</f>
        <v>10607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696</v>
      </c>
      <c r="V113" s="36" t="s">
        <v>340</v>
      </c>
      <c r="W113" s="186" t="s">
        <v>127</v>
      </c>
      <c r="X113" s="187" t="s">
        <v>697</v>
      </c>
      <c r="Y113" s="36">
        <f ca="1">IF(Y$2=0,INDIRECT(W113&amp;"!"&amp;X113&amp;$AB$2),0)</f>
        <v>82088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696</v>
      </c>
      <c r="V114" s="36" t="s">
        <v>342</v>
      </c>
      <c r="W114" s="186" t="s">
        <v>127</v>
      </c>
      <c r="X114" s="187" t="s">
        <v>698</v>
      </c>
      <c r="Y114" s="36">
        <f ca="1">IF(Y$2=0,INDIRECT(W114&amp;"!"&amp;X114&amp;$AB$2),0)</f>
        <v>375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696</v>
      </c>
      <c r="V115" s="36" t="s">
        <v>344</v>
      </c>
      <c r="W115" s="186" t="s">
        <v>127</v>
      </c>
      <c r="X115" s="187" t="s">
        <v>699</v>
      </c>
      <c r="Y115" s="36">
        <f ca="1">IF(Y$2=0,INDIRECT(W115&amp;"!"&amp;X115&amp;$AB$2),0)</f>
        <v>480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696</v>
      </c>
      <c r="V116" s="36" t="s">
        <v>346</v>
      </c>
      <c r="W116" s="186" t="s">
        <v>127</v>
      </c>
      <c r="X116" s="187" t="s">
        <v>700</v>
      </c>
      <c r="Y116" s="36">
        <f ca="1">IF(Y$2=0,INDIRECT(W116&amp;"!"&amp;X116&amp;$AB$2),0)</f>
        <v>969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696</v>
      </c>
      <c r="V117" s="36" t="s">
        <v>348</v>
      </c>
      <c r="W117" s="186" t="s">
        <v>127</v>
      </c>
      <c r="X117" s="187" t="s">
        <v>701</v>
      </c>
      <c r="Y117" s="36">
        <f ca="1">IF(Y$2=0,INDIRECT(W117&amp;"!"&amp;X117&amp;$AB$2),0)</f>
        <v>208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696</v>
      </c>
      <c r="V118" s="36" t="s">
        <v>8</v>
      </c>
      <c r="W118" s="186" t="s">
        <v>127</v>
      </c>
      <c r="X118" s="187" t="s">
        <v>702</v>
      </c>
      <c r="Y118" s="36">
        <f ca="1">IF(Y$2=0,INDIRECT(W118&amp;"!"&amp;X118&amp;$AB$2),0)</f>
        <v>0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696</v>
      </c>
      <c r="V119" s="36" t="s">
        <v>351</v>
      </c>
      <c r="W119" s="186" t="s">
        <v>127</v>
      </c>
      <c r="X119" s="187" t="s">
        <v>703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696</v>
      </c>
      <c r="V120" s="36" t="s">
        <v>353</v>
      </c>
      <c r="W120" s="215" t="s">
        <v>127</v>
      </c>
      <c r="X120" s="187" t="s">
        <v>704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696</v>
      </c>
      <c r="V121" s="36" t="s">
        <v>355</v>
      </c>
      <c r="W121" s="186" t="s">
        <v>127</v>
      </c>
      <c r="X121" s="187" t="s">
        <v>705</v>
      </c>
      <c r="Y121" s="36">
        <f ca="1">IF(Y$2=0,INDIRECT(W121&amp;"!"&amp;X121&amp;$AB$2),0)</f>
        <v>192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696</v>
      </c>
      <c r="V122" s="36" t="s">
        <v>357</v>
      </c>
      <c r="W122" s="186" t="s">
        <v>127</v>
      </c>
      <c r="X122" s="187" t="s">
        <v>706</v>
      </c>
      <c r="Y122" s="36">
        <f ca="1">IF(Y$2=0,INDIRECT(W122&amp;"!"&amp;X122&amp;$AB$2),0)</f>
        <v>888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696</v>
      </c>
      <c r="V123" s="36" t="s">
        <v>359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696</v>
      </c>
      <c r="V124" s="36" t="s">
        <v>361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696</v>
      </c>
      <c r="V125" s="36" t="s">
        <v>363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696</v>
      </c>
      <c r="V126" s="36" t="s">
        <v>638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696</v>
      </c>
      <c r="V127" s="36" t="s">
        <v>641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696</v>
      </c>
      <c r="V128" s="36" t="s">
        <v>367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696</v>
      </c>
      <c r="V129" s="36" t="s">
        <v>370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696</v>
      </c>
      <c r="V130" s="36" t="s">
        <v>372</v>
      </c>
      <c r="W130" s="186" t="s">
        <v>127</v>
      </c>
      <c r="X130" s="187" t="s">
        <v>579</v>
      </c>
      <c r="Y130" s="36">
        <f ca="1">IF(Y$2=0,INDIRECT(W130&amp;"!"&amp;X130&amp;$AB$2),0)</f>
        <v>20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696</v>
      </c>
      <c r="V131" s="36" t="s">
        <v>319</v>
      </c>
      <c r="W131" s="186" t="s">
        <v>127</v>
      </c>
      <c r="X131" s="187" t="s">
        <v>582</v>
      </c>
      <c r="Y131" s="36">
        <f ca="1">IF(Y$2=0,INDIRECT(W131&amp;"!"&amp;X131&amp;$AB$2),0)</f>
        <v>2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535</v>
      </c>
      <c r="X133" s="186" t="s">
        <v>707</v>
      </c>
      <c r="Y133" s="36">
        <f ca="1">IF(Y$2=0,INDIRECT(W133&amp;"!"&amp;X133&amp;$AB$2),0)</f>
        <v>0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17166</v>
      </c>
      <c r="H5" s="76"/>
      <c r="I5" s="77"/>
      <c r="L5" s="77"/>
      <c r="M5" s="77"/>
      <c r="O5" s="81" t="s">
        <v>95</v>
      </c>
      <c r="P5" s="82">
        <f>'ごみ集計結果'!N27</f>
        <v>113444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82152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1052181</v>
      </c>
      <c r="H8" s="81" t="s">
        <v>98</v>
      </c>
      <c r="I8" s="82">
        <f>'ごみ集計結果'!L15</f>
        <v>1086227</v>
      </c>
      <c r="K8" s="88" t="s">
        <v>20</v>
      </c>
      <c r="L8" s="89" t="s">
        <v>99</v>
      </c>
      <c r="M8" s="90">
        <f>'ごみ集計結果'!O15</f>
        <v>36317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34046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14126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986911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32042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58167</v>
      </c>
      <c r="K13" s="97" t="s">
        <v>22</v>
      </c>
      <c r="L13" s="98" t="s">
        <v>103</v>
      </c>
      <c r="M13" s="99">
        <f>'ごみ集計結果'!N16</f>
        <v>10565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27653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14915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137724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1619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66990</v>
      </c>
      <c r="K17" s="97" t="s">
        <v>22</v>
      </c>
      <c r="L17" s="98" t="s">
        <v>130</v>
      </c>
      <c r="M17" s="99">
        <f>'ごみ集計結果'!N21</f>
        <v>1286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762</v>
      </c>
      <c r="H18" s="76"/>
      <c r="I18" s="83"/>
      <c r="K18" s="100" t="s">
        <v>20</v>
      </c>
      <c r="L18" s="101" t="s">
        <v>129</v>
      </c>
      <c r="M18" s="82">
        <f>'ごみ集計結果'!O21</f>
        <v>64046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9474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157613</v>
      </c>
      <c r="H21" s="81" t="s">
        <v>106</v>
      </c>
      <c r="I21" s="82">
        <f>'ごみ集計結果'!L17</f>
        <v>285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147401</v>
      </c>
      <c r="F22" s="83"/>
      <c r="K22" s="100" t="s">
        <v>20</v>
      </c>
      <c r="L22" s="101" t="s">
        <v>108</v>
      </c>
      <c r="M22" s="82">
        <f>'ごみ集計結果'!O17</f>
        <v>168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0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85222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29511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17826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385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2660</v>
      </c>
      <c r="K37" s="100" t="s">
        <v>22</v>
      </c>
      <c r="L37" s="101" t="s">
        <v>123</v>
      </c>
      <c r="M37" s="90">
        <f>'ごみ集計結果'!N22</f>
        <v>2275</v>
      </c>
      <c r="O37" s="378">
        <f>'ごみ集計結果'!O24</f>
        <v>133272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3777633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3777633</v>
      </c>
      <c r="E40" s="81" t="s">
        <v>128</v>
      </c>
      <c r="F40" s="82">
        <f>'ごみ集計結果'!L25</f>
        <v>82965</v>
      </c>
      <c r="H40" s="76"/>
      <c r="I40" s="77"/>
      <c r="L40" s="77"/>
      <c r="M40" s="77"/>
      <c r="O40" s="81"/>
      <c r="P40" s="82">
        <f>'ごみ集計結果'!O27</f>
        <v>216237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2011-02-23T10:15:11Z</dcterms:modified>
  <cp:category/>
  <cp:version/>
  <cp:contentType/>
  <cp:contentStatus/>
</cp:coreProperties>
</file>