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'し尿処理状況'!$2:$84</definedName>
    <definedName name="_xlnm.Print_Area" localSheetId="0">'水洗化人口等'!$2:$84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<sst xmlns="http://schemas.openxmlformats.org/spreadsheetml/2006/main" count="1103" uniqueCount="570">
  <si>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</si>
  <si>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</si>
  <si>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</si>
  <si>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</si>
  <si>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</si>
  <si>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</si>
  <si>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</si>
  <si>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</si>
  <si>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</si>
  <si>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</si>
  <si>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</si>
  <si>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</si>
  <si>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</si>
  <si>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</si>
  <si>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</si>
  <si>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</si>
  <si>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</si>
  <si>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</si>
  <si>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</si>
  <si>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</si>
  <si>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</si>
  <si>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</si>
  <si>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</si>
  <si>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</si>
  <si>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</si>
  <si>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</si>
  <si>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</si>
  <si>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</si>
  <si>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</si>
  <si>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</si>
  <si>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</si>
  <si>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</si>
  <si>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</si>
  <si>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</si>
  <si>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</si>
  <si>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</si>
  <si>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</si>
  <si>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</si>
  <si>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</si>
  <si>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</si>
  <si>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</si>
  <si>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</si>
  <si>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</si>
  <si>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</si>
  <si>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</si>
  <si>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</si>
  <si>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</si>
  <si>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</si>
  <si>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</si>
  <si>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</si>
  <si>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</si>
  <si>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</si>
  <si>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</si>
  <si>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</si>
  <si>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</si>
  <si>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</si>
  <si>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</si>
  <si>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</si>
  <si>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</si>
  <si>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</si>
  <si>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</si>
  <si>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</si>
  <si>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</si>
  <si>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</si>
  <si>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</si>
  <si>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</si>
  <si>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</si>
  <si>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</si>
  <si>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</si>
  <si>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</si>
  <si>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</si>
  <si>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</si>
  <si>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</si>
  <si>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</si>
  <si>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</si>
  <si>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</si>
  <si>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</si>
  <si>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</si>
  <si>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</si>
  <si>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</si>
  <si>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</si>
  <si>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</si>
  <si>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</si>
  <si>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</si>
  <si>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</si>
  <si>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長野県</t>
  </si>
  <si>
    <t>20000</t>
  </si>
  <si>
    <t>20000</t>
  </si>
  <si>
    <t>20201</t>
  </si>
  <si>
    <t>長野市</t>
  </si>
  <si>
    <t>○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</si>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</sst>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SUM(D8:D84)</f>
        <v>2173112</v>
      </c>
      <c r="E7" s="74">
        <f>SUM(E8:E84)</f>
        <v>292474</v>
      </c>
      <c r="F7" s="78">
        <f>IF(D7&gt;0,E7/D7*100,"-")</f>
        <v>13.458763285095293</v>
      </c>
      <c r="G7" s="74">
        <f>SUM(G8:G84)</f>
        <v>291786</v>
      </c>
      <c r="H7" s="74">
        <f>SUM(H8:H84)</f>
        <v>688</v>
      </c>
      <c r="I7" s="74">
        <f>SUM(I8:I84)</f>
        <v>1880638</v>
      </c>
      <c r="J7" s="78">
        <f>IF($D7&gt;0,I7/$D7*100,"-")</f>
        <v>86.54123671490471</v>
      </c>
      <c r="K7" s="74">
        <f>SUM(K8:K84)</f>
        <v>1520042</v>
      </c>
      <c r="L7" s="78">
        <f>IF($D7&gt;0,K7/$D7*100,"-")</f>
        <v>69.94770633082878</v>
      </c>
      <c r="M7" s="74">
        <f>SUM(M8:M84)</f>
        <v>6410</v>
      </c>
      <c r="N7" s="78">
        <f>IF($D7&gt;0,M7/$D7*100,"-")</f>
        <v>0.2949686900629144</v>
      </c>
      <c r="O7" s="74">
        <f>SUM(O8:O84)</f>
        <v>354186</v>
      </c>
      <c r="P7" s="74">
        <f>SUM(P8:P84)</f>
        <v>240635</v>
      </c>
      <c r="Q7" s="78">
        <f>IF($D7&gt;0,O7/$D7*100,"-")</f>
        <v>16.29856169401301</v>
      </c>
      <c r="R7" s="74">
        <f>SUM(R8:R84)</f>
        <v>38746</v>
      </c>
      <c r="S7" s="112">
        <f>COUNTIF(S8:S84,"○")</f>
        <v>69</v>
      </c>
      <c r="T7" s="112">
        <f>COUNTIF(T8:T84,"○")</f>
        <v>1</v>
      </c>
      <c r="U7" s="112">
        <f>COUNTIF(U8:U84,"○")</f>
        <v>3</v>
      </c>
      <c r="V7" s="112">
        <f>COUNTIF(V8:V84,"○")</f>
        <v>4</v>
      </c>
      <c r="W7" s="112">
        <f>COUNTIF(W8:W84,"○")</f>
        <v>70</v>
      </c>
      <c r="X7" s="112">
        <f>COUNTIF(X8:X84,"○")</f>
        <v>1</v>
      </c>
      <c r="Y7" s="112">
        <f>COUNTIF(Y8:Y84,"○")</f>
        <v>3</v>
      </c>
      <c r="Z7" s="112">
        <f>COUNTIF(Z8:Z84,"○")</f>
        <v>3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385765</v>
      </c>
      <c r="E8" s="75">
        <f>+SUM(G8,+H8)</f>
        <v>43848</v>
      </c>
      <c r="F8" s="79">
        <f>IF(D8&gt;0,E8/D8*100,"-")</f>
        <v>11.366505515015618</v>
      </c>
      <c r="G8" s="75">
        <v>43848</v>
      </c>
      <c r="H8" s="75">
        <v>0</v>
      </c>
      <c r="I8" s="75">
        <f>+SUM(K8,+M8,+O8)</f>
        <v>341917</v>
      </c>
      <c r="J8" s="79">
        <f>IF($D8&gt;0,I8/$D8*100,"-")</f>
        <v>88.63349448498438</v>
      </c>
      <c r="K8" s="75">
        <v>317847</v>
      </c>
      <c r="L8" s="79">
        <f>IF($D8&gt;0,K8/$D8*100,"-")</f>
        <v>82.39394449988983</v>
      </c>
      <c r="M8" s="75">
        <v>0</v>
      </c>
      <c r="N8" s="79">
        <f>IF($D8&gt;0,M8/$D8*100,"-")</f>
        <v>0</v>
      </c>
      <c r="O8" s="75">
        <v>24070</v>
      </c>
      <c r="P8" s="75">
        <v>21517</v>
      </c>
      <c r="Q8" s="79">
        <f>IF($D8&gt;0,O8/$D8*100,"-")</f>
        <v>6.239549985094552</v>
      </c>
      <c r="R8" s="75">
        <v>3572</v>
      </c>
      <c r="S8" s="68" t="s">
        <v>90</v>
      </c>
      <c r="T8" s="68"/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238817</v>
      </c>
      <c r="E9" s="75">
        <f>+SUM(G9,+H9)</f>
        <v>12341</v>
      </c>
      <c r="F9" s="79">
        <f>IF(D9&gt;0,E9/D9*100,"-")</f>
        <v>5.167555073550041</v>
      </c>
      <c r="G9" s="75">
        <v>12341</v>
      </c>
      <c r="H9" s="75">
        <v>0</v>
      </c>
      <c r="I9" s="75">
        <f>+SUM(K9,+M9,+O9)</f>
        <v>226476</v>
      </c>
      <c r="J9" s="79">
        <f>IF($D9&gt;0,I9/$D9*100,"-")</f>
        <v>94.83244492644995</v>
      </c>
      <c r="K9" s="75">
        <v>214928</v>
      </c>
      <c r="L9" s="79">
        <f>IF($D9&gt;0,K9/$D9*100,"-")</f>
        <v>89.9969432661829</v>
      </c>
      <c r="M9" s="75">
        <v>0</v>
      </c>
      <c r="N9" s="79">
        <f>IF($D9&gt;0,M9/$D9*100,"-")</f>
        <v>0</v>
      </c>
      <c r="O9" s="75">
        <v>11548</v>
      </c>
      <c r="P9" s="75">
        <v>9823</v>
      </c>
      <c r="Q9" s="79">
        <f>IF($D9&gt;0,O9/$D9*100,"-")</f>
        <v>4.835501660267067</v>
      </c>
      <c r="R9" s="75">
        <v>4376</v>
      </c>
      <c r="S9" s="68" t="s">
        <v>90</v>
      </c>
      <c r="T9" s="68"/>
      <c r="U9" s="68"/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159871</v>
      </c>
      <c r="E10" s="75">
        <f>+SUM(G10,+H10)</f>
        <v>22073</v>
      </c>
      <c r="F10" s="79">
        <f>IF(D10&gt;0,E10/D10*100,"-")</f>
        <v>13.80675669758743</v>
      </c>
      <c r="G10" s="75">
        <v>22073</v>
      </c>
      <c r="H10" s="75">
        <v>0</v>
      </c>
      <c r="I10" s="75">
        <f>+SUM(K10,+M10,+O10)</f>
        <v>137798</v>
      </c>
      <c r="J10" s="79">
        <f>IF($D10&gt;0,I10/$D10*100,"-")</f>
        <v>86.19324330241257</v>
      </c>
      <c r="K10" s="75">
        <v>107357</v>
      </c>
      <c r="L10" s="79">
        <f>IF($D10&gt;0,K10/$D10*100,"-")</f>
        <v>67.15226651487762</v>
      </c>
      <c r="M10" s="75">
        <v>0</v>
      </c>
      <c r="N10" s="79">
        <f>IF($D10&gt;0,M10/$D10*100,"-")</f>
        <v>0</v>
      </c>
      <c r="O10" s="75">
        <v>30441</v>
      </c>
      <c r="P10" s="75">
        <v>5622</v>
      </c>
      <c r="Q10" s="79">
        <f>IF($D10&gt;0,O10/$D10*100,"-")</f>
        <v>19.040976787534948</v>
      </c>
      <c r="R10" s="75">
        <v>4747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53506</v>
      </c>
      <c r="E11" s="75">
        <f>+SUM(G11,+H11)</f>
        <v>1632</v>
      </c>
      <c r="F11" s="79">
        <f>IF(D11&gt;0,E11/D11*100,"-")</f>
        <v>3.05012521960154</v>
      </c>
      <c r="G11" s="75">
        <v>1632</v>
      </c>
      <c r="H11" s="75">
        <v>0</v>
      </c>
      <c r="I11" s="75">
        <f>+SUM(K11,+M11,+O11)</f>
        <v>51874</v>
      </c>
      <c r="J11" s="79">
        <f>IF($D11&gt;0,I11/$D11*100,"-")</f>
        <v>96.94987478039846</v>
      </c>
      <c r="K11" s="75">
        <v>51430</v>
      </c>
      <c r="L11" s="79">
        <f>IF($D11&gt;0,K11/$D11*100,"-")</f>
        <v>96.12006130153628</v>
      </c>
      <c r="M11" s="75">
        <v>0</v>
      </c>
      <c r="N11" s="79">
        <f>IF($D11&gt;0,M11/$D11*100,"-")</f>
        <v>0</v>
      </c>
      <c r="O11" s="75">
        <v>444</v>
      </c>
      <c r="P11" s="75">
        <v>232</v>
      </c>
      <c r="Q11" s="79">
        <f>IF($D11&gt;0,O11/$D11*100,"-")</f>
        <v>0.8298134788621837</v>
      </c>
      <c r="R11" s="75">
        <v>917</v>
      </c>
      <c r="S11" s="68" t="s">
        <v>90</v>
      </c>
      <c r="T11" s="68"/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108485</v>
      </c>
      <c r="E12" s="76">
        <f>+SUM(G12,+H12)</f>
        <v>16028</v>
      </c>
      <c r="F12" s="96">
        <f>IF(D12&gt;0,E12/D12*100,"-")</f>
        <v>14.77439277319445</v>
      </c>
      <c r="G12" s="76">
        <v>16013</v>
      </c>
      <c r="H12" s="76">
        <v>15</v>
      </c>
      <c r="I12" s="76">
        <f>+SUM(K12,+M12,+O12)</f>
        <v>92457</v>
      </c>
      <c r="J12" s="96">
        <f>IF($D12&gt;0,I12/$D12*100,"-")</f>
        <v>85.22560722680555</v>
      </c>
      <c r="K12" s="76">
        <v>80186</v>
      </c>
      <c r="L12" s="96">
        <f>IF($D12&gt;0,K12/$D12*100,"-")</f>
        <v>73.9143660413882</v>
      </c>
      <c r="M12" s="76">
        <v>0</v>
      </c>
      <c r="N12" s="96">
        <f>IF($D12&gt;0,M12/$D12*100,"-")</f>
        <v>0</v>
      </c>
      <c r="O12" s="76">
        <v>12271</v>
      </c>
      <c r="P12" s="76">
        <v>12146</v>
      </c>
      <c r="Q12" s="96">
        <f>IF($D12&gt;0,O12/$D12*100,"-")</f>
        <v>11.31124118541734</v>
      </c>
      <c r="R12" s="76">
        <v>2674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51510</v>
      </c>
      <c r="E13" s="76">
        <f>+SUM(G13,+H13)</f>
        <v>1181</v>
      </c>
      <c r="F13" s="96">
        <f>IF(D13&gt;0,E13/D13*100,"-")</f>
        <v>2.2927586876334693</v>
      </c>
      <c r="G13" s="76">
        <v>1181</v>
      </c>
      <c r="H13" s="76">
        <v>0</v>
      </c>
      <c r="I13" s="76">
        <f>+SUM(K13,+M13,+O13)</f>
        <v>50329</v>
      </c>
      <c r="J13" s="96">
        <f>IF($D13&gt;0,I13/$D13*100,"-")</f>
        <v>97.70724131236653</v>
      </c>
      <c r="K13" s="76">
        <v>49152</v>
      </c>
      <c r="L13" s="96">
        <f>IF($D13&gt;0,K13/$D13*100,"-")</f>
        <v>95.42224810716365</v>
      </c>
      <c r="M13" s="76">
        <v>0</v>
      </c>
      <c r="N13" s="96">
        <f>IF($D13&gt;0,M13/$D13*100,"-")</f>
        <v>0</v>
      </c>
      <c r="O13" s="76">
        <v>1177</v>
      </c>
      <c r="P13" s="76">
        <v>902</v>
      </c>
      <c r="Q13" s="96">
        <f>IF($D13&gt;0,O13/$D13*100,"-")</f>
        <v>2.2849932052028734</v>
      </c>
      <c r="R13" s="76">
        <v>1621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52667</v>
      </c>
      <c r="E14" s="76">
        <f>+SUM(G14,+H14)</f>
        <v>6481</v>
      </c>
      <c r="F14" s="96">
        <f>IF(D14&gt;0,E14/D14*100,"-")</f>
        <v>12.3056183188714</v>
      </c>
      <c r="G14" s="76">
        <v>6481</v>
      </c>
      <c r="H14" s="76">
        <v>0</v>
      </c>
      <c r="I14" s="76">
        <f>+SUM(K14,+M14,+O14)</f>
        <v>46186</v>
      </c>
      <c r="J14" s="96">
        <f>IF($D14&gt;0,I14/$D14*100,"-")</f>
        <v>87.69438168112859</v>
      </c>
      <c r="K14" s="76">
        <v>41594</v>
      </c>
      <c r="L14" s="96">
        <f>IF($D14&gt;0,K14/$D14*100,"-")</f>
        <v>78.97544952247138</v>
      </c>
      <c r="M14" s="76">
        <v>0</v>
      </c>
      <c r="N14" s="96">
        <f>IF($D14&gt;0,M14/$D14*100,"-")</f>
        <v>0</v>
      </c>
      <c r="O14" s="76">
        <v>4592</v>
      </c>
      <c r="P14" s="76">
        <v>4154</v>
      </c>
      <c r="Q14" s="96">
        <f>IF($D14&gt;0,O14/$D14*100,"-")</f>
        <v>8.718932158657223</v>
      </c>
      <c r="R14" s="76">
        <v>537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44071</v>
      </c>
      <c r="E15" s="76">
        <f>+SUM(G15,+H15)</f>
        <v>8793</v>
      </c>
      <c r="F15" s="96">
        <f>IF(D15&gt;0,E15/D15*100,"-")</f>
        <v>19.951895804497287</v>
      </c>
      <c r="G15" s="76">
        <v>8793</v>
      </c>
      <c r="H15" s="76"/>
      <c r="I15" s="76">
        <f>+SUM(K15,+M15,+O15)</f>
        <v>35278</v>
      </c>
      <c r="J15" s="96">
        <f>IF($D15&gt;0,I15/$D15*100,"-")</f>
        <v>80.04810419550272</v>
      </c>
      <c r="K15" s="76">
        <v>22532</v>
      </c>
      <c r="L15" s="96">
        <f>IF($D15&gt;0,K15/$D15*100,"-")</f>
        <v>51.126591182410195</v>
      </c>
      <c r="M15" s="76">
        <v>0</v>
      </c>
      <c r="N15" s="96">
        <f>IF($D15&gt;0,M15/$D15*100,"-")</f>
        <v>0</v>
      </c>
      <c r="O15" s="76">
        <v>12746</v>
      </c>
      <c r="P15" s="76">
        <v>5733</v>
      </c>
      <c r="Q15" s="96">
        <f>IF($D15&gt;0,O15/$D15*100,"-")</f>
        <v>28.921513013092508</v>
      </c>
      <c r="R15" s="76">
        <v>756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70619</v>
      </c>
      <c r="E16" s="76">
        <f>+SUM(G16,+H16)</f>
        <v>22747</v>
      </c>
      <c r="F16" s="96">
        <f>IF(D16&gt;0,E16/D16*100,"-")</f>
        <v>32.21087809229811</v>
      </c>
      <c r="G16" s="76">
        <v>22747</v>
      </c>
      <c r="H16" s="76">
        <v>0</v>
      </c>
      <c r="I16" s="76">
        <f>+SUM(K16,+M16,+O16)</f>
        <v>47872</v>
      </c>
      <c r="J16" s="96">
        <f>IF($D16&gt;0,I16/$D16*100,"-")</f>
        <v>67.78912190770188</v>
      </c>
      <c r="K16" s="76">
        <v>30148</v>
      </c>
      <c r="L16" s="96">
        <f>IF($D16&gt;0,K16/$D16*100,"-")</f>
        <v>42.691060479474366</v>
      </c>
      <c r="M16" s="76">
        <v>0</v>
      </c>
      <c r="N16" s="96">
        <f>IF($D16&gt;0,M16/$D16*100,"-")</f>
        <v>0</v>
      </c>
      <c r="O16" s="76">
        <v>17724</v>
      </c>
      <c r="P16" s="76">
        <v>6712</v>
      </c>
      <c r="Q16" s="96">
        <f>IF($D16&gt;0,O16/$D16*100,"-")</f>
        <v>25.09806142822753</v>
      </c>
      <c r="R16" s="76">
        <v>2449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34192</v>
      </c>
      <c r="E17" s="76">
        <f>+SUM(G17,+H17)</f>
        <v>6634</v>
      </c>
      <c r="F17" s="96">
        <f>IF(D17&gt;0,E17/D17*100,"-")</f>
        <v>19.402199344875996</v>
      </c>
      <c r="G17" s="76">
        <v>6621</v>
      </c>
      <c r="H17" s="76">
        <v>13</v>
      </c>
      <c r="I17" s="76">
        <f>+SUM(K17,+M17,+O17)</f>
        <v>27558</v>
      </c>
      <c r="J17" s="96">
        <f>IF($D17&gt;0,I17/$D17*100,"-")</f>
        <v>80.597800655124</v>
      </c>
      <c r="K17" s="76">
        <v>13018</v>
      </c>
      <c r="L17" s="96">
        <f>IF($D17&gt;0,K17/$D17*100,"-")</f>
        <v>38.07323350491343</v>
      </c>
      <c r="M17" s="76">
        <v>0</v>
      </c>
      <c r="N17" s="96">
        <f>IF($D17&gt;0,M17/$D17*100,"-")</f>
        <v>0</v>
      </c>
      <c r="O17" s="76">
        <v>14540</v>
      </c>
      <c r="P17" s="76">
        <v>14316</v>
      </c>
      <c r="Q17" s="96">
        <f>IF($D17&gt;0,O17/$D17*100,"-")</f>
        <v>42.52456715021057</v>
      </c>
      <c r="R17" s="76">
        <v>863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45369</v>
      </c>
      <c r="E18" s="76">
        <f>+SUM(G18,+H18)</f>
        <v>6480</v>
      </c>
      <c r="F18" s="96">
        <f>IF(D18&gt;0,E18/D18*100,"-")</f>
        <v>14.282880380876811</v>
      </c>
      <c r="G18" s="76">
        <v>6480</v>
      </c>
      <c r="H18" s="76">
        <v>0</v>
      </c>
      <c r="I18" s="76">
        <f>+SUM(K18,+M18,+O18)</f>
        <v>38889</v>
      </c>
      <c r="J18" s="96">
        <f>IF($D18&gt;0,I18/$D18*100,"-")</f>
        <v>85.7171196191232</v>
      </c>
      <c r="K18" s="76">
        <v>25949</v>
      </c>
      <c r="L18" s="96">
        <f>IF($D18&gt;0,K18/$D18*100,"-")</f>
        <v>57.195441821508076</v>
      </c>
      <c r="M18" s="76">
        <v>0</v>
      </c>
      <c r="N18" s="96">
        <f>IF($D18&gt;0,M18/$D18*100,"-")</f>
        <v>0</v>
      </c>
      <c r="O18" s="76">
        <v>12940</v>
      </c>
      <c r="P18" s="76">
        <v>12627</v>
      </c>
      <c r="Q18" s="96">
        <f>IF($D18&gt;0,O18/$D18*100,"-")</f>
        <v>28.521677797615112</v>
      </c>
      <c r="R18" s="76">
        <v>461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30652</v>
      </c>
      <c r="E19" s="76">
        <f>+SUM(G19,+H19)</f>
        <v>7443</v>
      </c>
      <c r="F19" s="96">
        <f>IF(D19&gt;0,E19/D19*100,"-")</f>
        <v>24.282265431293226</v>
      </c>
      <c r="G19" s="76">
        <v>7443</v>
      </c>
      <c r="H19" s="76">
        <v>0</v>
      </c>
      <c r="I19" s="76">
        <f>+SUM(K19,+M19,+O19)</f>
        <v>23209</v>
      </c>
      <c r="J19" s="96">
        <f>IF($D19&gt;0,I19/$D19*100,"-")</f>
        <v>75.71773456870677</v>
      </c>
      <c r="K19" s="76">
        <v>15024</v>
      </c>
      <c r="L19" s="96">
        <f>IF($D19&gt;0,K19/$D19*100,"-")</f>
        <v>49.01474618295706</v>
      </c>
      <c r="M19" s="76">
        <v>0</v>
      </c>
      <c r="N19" s="96">
        <f>IF($D19&gt;0,M19/$D19*100,"-")</f>
        <v>0</v>
      </c>
      <c r="O19" s="76">
        <v>8185</v>
      </c>
      <c r="P19" s="76">
        <v>6609</v>
      </c>
      <c r="Q19" s="96">
        <f>IF($D19&gt;0,O19/$D19*100,"-")</f>
        <v>26.702988385749705</v>
      </c>
      <c r="R19" s="76">
        <v>482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24634</v>
      </c>
      <c r="E20" s="76">
        <f>+SUM(G20,+H20)</f>
        <v>3843</v>
      </c>
      <c r="F20" s="96">
        <f>IF(D20&gt;0,E20/D20*100,"-")</f>
        <v>15.600389705285378</v>
      </c>
      <c r="G20" s="76">
        <v>3843</v>
      </c>
      <c r="H20" s="76">
        <v>0</v>
      </c>
      <c r="I20" s="76">
        <f>+SUM(K20,+M20,+O20)</f>
        <v>20791</v>
      </c>
      <c r="J20" s="96">
        <f>IF($D20&gt;0,I20/$D20*100,"-")</f>
        <v>84.39961029471462</v>
      </c>
      <c r="K20" s="76">
        <v>14653</v>
      </c>
      <c r="L20" s="96">
        <f>IF($D20&gt;0,K20/$D20*100,"-")</f>
        <v>59.48282861086304</v>
      </c>
      <c r="M20" s="76">
        <v>0</v>
      </c>
      <c r="N20" s="96">
        <f>IF($D20&gt;0,M20/$D20*100,"-")</f>
        <v>0</v>
      </c>
      <c r="O20" s="76">
        <v>6138</v>
      </c>
      <c r="P20" s="76">
        <v>5929</v>
      </c>
      <c r="Q20" s="96">
        <f>IF($D20&gt;0,O20/$D20*100,"-")</f>
        <v>24.91678168385159</v>
      </c>
      <c r="R20" s="76">
        <v>249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57238</v>
      </c>
      <c r="E21" s="76">
        <f>+SUM(G21,+H21)</f>
        <v>624</v>
      </c>
      <c r="F21" s="96">
        <f>IF(D21&gt;0,E21/D21*100,"-")</f>
        <v>1.0901848422376743</v>
      </c>
      <c r="G21" s="76">
        <v>624</v>
      </c>
      <c r="H21" s="76">
        <v>0</v>
      </c>
      <c r="I21" s="76">
        <f>+SUM(K21,+M21,+O21)</f>
        <v>56614</v>
      </c>
      <c r="J21" s="96">
        <f>IF($D21&gt;0,I21/$D21*100,"-")</f>
        <v>98.90981515776232</v>
      </c>
      <c r="K21" s="76">
        <v>52715</v>
      </c>
      <c r="L21" s="96">
        <f>IF($D21&gt;0,K21/$D21*100,"-")</f>
        <v>92.09790698487019</v>
      </c>
      <c r="M21" s="76">
        <v>0</v>
      </c>
      <c r="N21" s="96">
        <f>IF($D21&gt;0,M21/$D21*100,"-")</f>
        <v>0</v>
      </c>
      <c r="O21" s="76">
        <v>3899</v>
      </c>
      <c r="P21" s="76">
        <v>2077</v>
      </c>
      <c r="Q21" s="96">
        <f>IF($D21&gt;0,O21/$D21*100,"-")</f>
        <v>6.811908172892135</v>
      </c>
      <c r="R21" s="76">
        <v>978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66968</v>
      </c>
      <c r="E22" s="76">
        <f>+SUM(G22,+H22)</f>
        <v>4253</v>
      </c>
      <c r="F22" s="96">
        <f>IF(D22&gt;0,E22/D22*100,"-")</f>
        <v>6.350794409270099</v>
      </c>
      <c r="G22" s="76">
        <v>4253</v>
      </c>
      <c r="H22" s="76">
        <v>0</v>
      </c>
      <c r="I22" s="76">
        <f>+SUM(K22,+M22,+O22)</f>
        <v>62715</v>
      </c>
      <c r="J22" s="96">
        <f>IF($D22&gt;0,I22/$D22*100,"-")</f>
        <v>93.6492055907299</v>
      </c>
      <c r="K22" s="76">
        <v>59430</v>
      </c>
      <c r="L22" s="96">
        <f>IF($D22&gt;0,K22/$D22*100,"-")</f>
        <v>88.74387767291842</v>
      </c>
      <c r="M22" s="76">
        <v>0</v>
      </c>
      <c r="N22" s="96">
        <f>IF($D22&gt;0,M22/$D22*100,"-")</f>
        <v>0</v>
      </c>
      <c r="O22" s="76">
        <v>3285</v>
      </c>
      <c r="P22" s="76">
        <v>1220</v>
      </c>
      <c r="Q22" s="96">
        <f>IF($D22&gt;0,O22/$D22*100,"-")</f>
        <v>4.905327917811492</v>
      </c>
      <c r="R22" s="76">
        <v>1341</v>
      </c>
      <c r="S22" s="70"/>
      <c r="T22" s="70" t="s">
        <v>90</v>
      </c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101060</v>
      </c>
      <c r="E23" s="76">
        <f>+SUM(G23,+H23)</f>
        <v>13663</v>
      </c>
      <c r="F23" s="96">
        <f>IF(D23&gt;0,E23/D23*100,"-")</f>
        <v>13.51969127251138</v>
      </c>
      <c r="G23" s="76">
        <v>13663</v>
      </c>
      <c r="H23" s="76">
        <v>0</v>
      </c>
      <c r="I23" s="76">
        <f>+SUM(K23,+M23,+O23)</f>
        <v>87397</v>
      </c>
      <c r="J23" s="96">
        <f>IF($D23&gt;0,I23/$D23*100,"-")</f>
        <v>86.48030872748862</v>
      </c>
      <c r="K23" s="76">
        <v>59081</v>
      </c>
      <c r="L23" s="96">
        <f>IF($D23&gt;0,K23/$D23*100,"-")</f>
        <v>58.46131011280428</v>
      </c>
      <c r="M23" s="76">
        <v>1466</v>
      </c>
      <c r="N23" s="96">
        <f>IF($D23&gt;0,M23/$D23*100,"-")</f>
        <v>1.45062339204433</v>
      </c>
      <c r="O23" s="76">
        <v>26850</v>
      </c>
      <c r="P23" s="76">
        <v>16145</v>
      </c>
      <c r="Q23" s="96">
        <f>IF($D23&gt;0,O23/$D23*100,"-")</f>
        <v>26.568375222640018</v>
      </c>
      <c r="R23" s="76">
        <v>960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62970</v>
      </c>
      <c r="E24" s="76">
        <f>+SUM(G24,+H24)</f>
        <v>14618</v>
      </c>
      <c r="F24" s="96">
        <f>IF(D24&gt;0,E24/D24*100,"-")</f>
        <v>23.214228997935525</v>
      </c>
      <c r="G24" s="76">
        <v>14618</v>
      </c>
      <c r="H24" s="76">
        <v>0</v>
      </c>
      <c r="I24" s="76">
        <f>+SUM(K24,+M24,+O24)</f>
        <v>48352</v>
      </c>
      <c r="J24" s="96">
        <f>IF($D24&gt;0,I24/$D24*100,"-")</f>
        <v>76.78577100206448</v>
      </c>
      <c r="K24" s="76">
        <v>36255</v>
      </c>
      <c r="L24" s="96">
        <f>IF($D24&gt;0,K24/$D24*100,"-")</f>
        <v>57.575035731300616</v>
      </c>
      <c r="M24" s="76">
        <v>0</v>
      </c>
      <c r="N24" s="96">
        <f>IF($D24&gt;0,M24/$D24*100,"-")</f>
        <v>0</v>
      </c>
      <c r="O24" s="76">
        <v>12097</v>
      </c>
      <c r="P24" s="76">
        <v>10917</v>
      </c>
      <c r="Q24" s="96">
        <f>IF($D24&gt;0,O24/$D24*100,"-")</f>
        <v>19.210735270763855</v>
      </c>
      <c r="R24" s="76">
        <v>823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31794</v>
      </c>
      <c r="E25" s="76">
        <f>+SUM(G25,+H25)</f>
        <v>3652</v>
      </c>
      <c r="F25" s="96">
        <f>IF(D25&gt;0,E25/D25*100,"-")</f>
        <v>11.486443983141474</v>
      </c>
      <c r="G25" s="76">
        <v>3652</v>
      </c>
      <c r="H25" s="76">
        <v>0</v>
      </c>
      <c r="I25" s="76">
        <f>+SUM(K25,+M25,+O25)</f>
        <v>28142</v>
      </c>
      <c r="J25" s="96">
        <f>IF($D25&gt;0,I25/$D25*100,"-")</f>
        <v>88.51355601685853</v>
      </c>
      <c r="K25" s="76">
        <v>17998</v>
      </c>
      <c r="L25" s="96">
        <f>IF($D25&gt;0,K25/$D25*100,"-")</f>
        <v>56.60816506259042</v>
      </c>
      <c r="M25" s="76">
        <v>447</v>
      </c>
      <c r="N25" s="96">
        <f>IF($D25&gt;0,M25/$D25*100,"-")</f>
        <v>1.4059256463483676</v>
      </c>
      <c r="O25" s="76">
        <v>9697</v>
      </c>
      <c r="P25" s="76">
        <v>8197</v>
      </c>
      <c r="Q25" s="96">
        <f>IF($D25&gt;0,O25/$D25*100,"-")</f>
        <v>30.49946530791973</v>
      </c>
      <c r="R25" s="76">
        <v>617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97484</v>
      </c>
      <c r="E26" s="76">
        <f>+SUM(G26,+H26)</f>
        <v>11769</v>
      </c>
      <c r="F26" s="96">
        <f>IF(D26&gt;0,E26/D26*100,"-")</f>
        <v>12.072750400065651</v>
      </c>
      <c r="G26" s="76">
        <v>11769</v>
      </c>
      <c r="H26" s="76">
        <v>0</v>
      </c>
      <c r="I26" s="76">
        <f>+SUM(K26,+M26,+O26)</f>
        <v>85715</v>
      </c>
      <c r="J26" s="96">
        <f>IF($D26&gt;0,I26/$D26*100,"-")</f>
        <v>87.92724959993434</v>
      </c>
      <c r="K26" s="76">
        <v>69546</v>
      </c>
      <c r="L26" s="96">
        <f>IF($D26&gt;0,K26/$D26*100,"-")</f>
        <v>71.34093800008206</v>
      </c>
      <c r="M26" s="76">
        <v>0</v>
      </c>
      <c r="N26" s="96">
        <f>IF($D26&gt;0,M26/$D26*100,"-")</f>
        <v>0</v>
      </c>
      <c r="O26" s="76">
        <v>16169</v>
      </c>
      <c r="P26" s="76">
        <v>11508</v>
      </c>
      <c r="Q26" s="96">
        <f>IF($D26&gt;0,O26/$D26*100,"-")</f>
        <v>16.586311599852284</v>
      </c>
      <c r="R26" s="76">
        <v>1845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5412</v>
      </c>
      <c r="E27" s="76">
        <f>+SUM(G27,+H27)</f>
        <v>1117</v>
      </c>
      <c r="F27" s="96">
        <f>IF(D27&gt;0,E27/D27*100,"-")</f>
        <v>20.639320029563933</v>
      </c>
      <c r="G27" s="76">
        <v>1117</v>
      </c>
      <c r="H27" s="76">
        <v>0</v>
      </c>
      <c r="I27" s="76">
        <f>+SUM(K27,+M27,+O27)</f>
        <v>4295</v>
      </c>
      <c r="J27" s="96">
        <f>IF($D27&gt;0,I27/$D27*100,"-")</f>
        <v>79.36067997043607</v>
      </c>
      <c r="K27" s="76">
        <v>2157</v>
      </c>
      <c r="L27" s="96">
        <f>IF($D27&gt;0,K27/$D27*100,"-")</f>
        <v>39.85587583148559</v>
      </c>
      <c r="M27" s="76">
        <v>0</v>
      </c>
      <c r="N27" s="96">
        <f>IF($D27&gt;0,M27/$D27*100,"-")</f>
        <v>0</v>
      </c>
      <c r="O27" s="76">
        <v>2138</v>
      </c>
      <c r="P27" s="76">
        <v>1409</v>
      </c>
      <c r="Q27" s="96">
        <f>IF($D27&gt;0,O27/$D27*100,"-")</f>
        <v>39.504804138950476</v>
      </c>
      <c r="R27" s="76">
        <v>47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4354</v>
      </c>
      <c r="E28" s="76">
        <f>+SUM(G28,+H28)</f>
        <v>920</v>
      </c>
      <c r="F28" s="96">
        <f>IF(D28&gt;0,E28/D28*100,"-")</f>
        <v>21.129995406522735</v>
      </c>
      <c r="G28" s="76">
        <v>920</v>
      </c>
      <c r="H28" s="76">
        <v>0</v>
      </c>
      <c r="I28" s="76">
        <f>+SUM(K28,+M28,+O28)</f>
        <v>3434</v>
      </c>
      <c r="J28" s="96">
        <f>IF($D28&gt;0,I28/$D28*100,"-")</f>
        <v>78.87000459347726</v>
      </c>
      <c r="K28" s="76">
        <v>1307</v>
      </c>
      <c r="L28" s="96">
        <f>IF($D28&gt;0,K28/$D28*100,"-")</f>
        <v>30.01837390904915</v>
      </c>
      <c r="M28" s="76">
        <v>0</v>
      </c>
      <c r="N28" s="96">
        <f>IF($D28&gt;0,M28/$D28*100,"-")</f>
        <v>0</v>
      </c>
      <c r="O28" s="76">
        <v>2127</v>
      </c>
      <c r="P28" s="76">
        <v>720</v>
      </c>
      <c r="Q28" s="96">
        <f>IF($D28&gt;0,O28/$D28*100,"-")</f>
        <v>48.85163068442811</v>
      </c>
      <c r="R28" s="76">
        <v>757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3313</v>
      </c>
      <c r="E29" s="76">
        <f>+SUM(G29,+H29)</f>
        <v>328</v>
      </c>
      <c r="F29" s="96">
        <f>IF(D29&gt;0,E29/D29*100,"-")</f>
        <v>9.900392393600965</v>
      </c>
      <c r="G29" s="76">
        <v>328</v>
      </c>
      <c r="H29" s="76">
        <v>0</v>
      </c>
      <c r="I29" s="76">
        <f>+SUM(K29,+M29,+O29)</f>
        <v>2985</v>
      </c>
      <c r="J29" s="96">
        <f>IF($D29&gt;0,I29/$D29*100,"-")</f>
        <v>90.09960760639903</v>
      </c>
      <c r="K29" s="76">
        <v>736</v>
      </c>
      <c r="L29" s="96">
        <f>IF($D29&gt;0,K29/$D29*100,"-")</f>
        <v>22.215514639299727</v>
      </c>
      <c r="M29" s="76">
        <v>73</v>
      </c>
      <c r="N29" s="96">
        <f>IF($D29&gt;0,M29/$D29*100,"-")</f>
        <v>2.2034409900392395</v>
      </c>
      <c r="O29" s="76">
        <v>2176</v>
      </c>
      <c r="P29" s="76">
        <v>2176</v>
      </c>
      <c r="Q29" s="96">
        <f>IF($D29&gt;0,O29/$D29*100,"-")</f>
        <v>65.68065197706007</v>
      </c>
      <c r="R29" s="76">
        <v>45</v>
      </c>
      <c r="S29" s="70"/>
      <c r="T29" s="70"/>
      <c r="U29" s="70"/>
      <c r="V29" s="70" t="s">
        <v>90</v>
      </c>
      <c r="W29" s="70"/>
      <c r="X29" s="70"/>
      <c r="Y29" s="70"/>
      <c r="Z29" s="70" t="s">
        <v>90</v>
      </c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1160</v>
      </c>
      <c r="E30" s="76">
        <f>+SUM(G30,+H30)</f>
        <v>165</v>
      </c>
      <c r="F30" s="96">
        <f>IF(D30&gt;0,E30/D30*100,"-")</f>
        <v>14.224137931034484</v>
      </c>
      <c r="G30" s="76">
        <v>165</v>
      </c>
      <c r="H30" s="76">
        <v>0</v>
      </c>
      <c r="I30" s="76">
        <f>+SUM(K30,+M30,+O30)</f>
        <v>995</v>
      </c>
      <c r="J30" s="96">
        <f>IF($D30&gt;0,I30/$D30*100,"-")</f>
        <v>85.77586206896551</v>
      </c>
      <c r="K30" s="76">
        <v>0</v>
      </c>
      <c r="L30" s="96">
        <f>IF($D30&gt;0,K30/$D30*100,"-")</f>
        <v>0</v>
      </c>
      <c r="M30" s="76">
        <v>0</v>
      </c>
      <c r="N30" s="96">
        <f>IF($D30&gt;0,M30/$D30*100,"-")</f>
        <v>0</v>
      </c>
      <c r="O30" s="76">
        <v>995</v>
      </c>
      <c r="P30" s="76">
        <v>995</v>
      </c>
      <c r="Q30" s="96">
        <f>IF($D30&gt;0,O30/$D30*100,"-")</f>
        <v>85.77586206896551</v>
      </c>
      <c r="R30" s="76">
        <v>22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875</v>
      </c>
      <c r="E31" s="76">
        <f>+SUM(G31,+H31)</f>
        <v>137</v>
      </c>
      <c r="F31" s="96">
        <f>IF(D31&gt;0,E31/D31*100,"-")</f>
        <v>15.657142857142858</v>
      </c>
      <c r="G31" s="76">
        <v>137</v>
      </c>
      <c r="H31" s="76">
        <v>0</v>
      </c>
      <c r="I31" s="76">
        <f>+SUM(K31,+M31,+O31)</f>
        <v>738</v>
      </c>
      <c r="J31" s="96">
        <f>IF($D31&gt;0,I31/$D31*100,"-")</f>
        <v>84.34285714285714</v>
      </c>
      <c r="K31" s="76">
        <v>0</v>
      </c>
      <c r="L31" s="96">
        <f>IF($D31&gt;0,K31/$D31*100,"-")</f>
        <v>0</v>
      </c>
      <c r="M31" s="76">
        <v>0</v>
      </c>
      <c r="N31" s="96">
        <f>IF($D31&gt;0,M31/$D31*100,"-")</f>
        <v>0</v>
      </c>
      <c r="O31" s="76">
        <v>738</v>
      </c>
      <c r="P31" s="76">
        <v>738</v>
      </c>
      <c r="Q31" s="96">
        <f>IF($D31&gt;0,O31/$D31*100,"-")</f>
        <v>84.34285714285714</v>
      </c>
      <c r="R31" s="76">
        <v>2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12529</v>
      </c>
      <c r="E32" s="76">
        <f>+SUM(G32,+H32)</f>
        <v>3114</v>
      </c>
      <c r="F32" s="96">
        <f>IF(D32&gt;0,E32/D32*100,"-")</f>
        <v>24.854337935988507</v>
      </c>
      <c r="G32" s="76">
        <v>3114</v>
      </c>
      <c r="H32" s="76">
        <v>0</v>
      </c>
      <c r="I32" s="76">
        <f>+SUM(K32,+M32,+O32)</f>
        <v>9415</v>
      </c>
      <c r="J32" s="96">
        <f>IF($D32&gt;0,I32/$D32*100,"-")</f>
        <v>75.1456620640115</v>
      </c>
      <c r="K32" s="76">
        <v>6420</v>
      </c>
      <c r="L32" s="96">
        <f>IF($D32&gt;0,K32/$D32*100,"-")</f>
        <v>51.24112060020752</v>
      </c>
      <c r="M32" s="76">
        <v>341</v>
      </c>
      <c r="N32" s="96">
        <f>IF($D32&gt;0,M32/$D32*100,"-")</f>
        <v>2.7216856892010535</v>
      </c>
      <c r="O32" s="76">
        <v>2654</v>
      </c>
      <c r="P32" s="76">
        <v>2640</v>
      </c>
      <c r="Q32" s="96">
        <f>IF($D32&gt;0,O32/$D32*100,"-")</f>
        <v>21.18285577460292</v>
      </c>
      <c r="R32" s="76">
        <v>98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19046</v>
      </c>
      <c r="E33" s="76">
        <f>+SUM(G33,+H33)</f>
        <v>7008</v>
      </c>
      <c r="F33" s="96">
        <f>IF(D33&gt;0,E33/D33*100,"-")</f>
        <v>36.795127585844796</v>
      </c>
      <c r="G33" s="76">
        <v>7008</v>
      </c>
      <c r="H33" s="76">
        <v>0</v>
      </c>
      <c r="I33" s="76">
        <f>+SUM(K33,+M33,+O33)</f>
        <v>12038</v>
      </c>
      <c r="J33" s="96">
        <f>IF($D33&gt;0,I33/$D33*100,"-")</f>
        <v>63.2048724141552</v>
      </c>
      <c r="K33" s="76">
        <v>7765</v>
      </c>
      <c r="L33" s="96">
        <f>IF($D33&gt;0,K33/$D33*100,"-")</f>
        <v>40.76971542581119</v>
      </c>
      <c r="M33" s="76">
        <v>0</v>
      </c>
      <c r="N33" s="96">
        <f>IF($D33&gt;0,M33/$D33*100,"-")</f>
        <v>0</v>
      </c>
      <c r="O33" s="76">
        <v>4273</v>
      </c>
      <c r="P33" s="76">
        <v>3610</v>
      </c>
      <c r="Q33" s="96">
        <f>IF($D33&gt;0,O33/$D33*100,"-")</f>
        <v>22.43515698834401</v>
      </c>
      <c r="R33" s="76">
        <v>233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14591</v>
      </c>
      <c r="E34" s="76">
        <f>+SUM(G34,+H34)</f>
        <v>1966</v>
      </c>
      <c r="F34" s="96">
        <f>IF(D34&gt;0,E34/D34*100,"-")</f>
        <v>13.474059351655129</v>
      </c>
      <c r="G34" s="76">
        <v>1966</v>
      </c>
      <c r="H34" s="76"/>
      <c r="I34" s="76">
        <f>+SUM(K34,+M34,+O34)</f>
        <v>12625</v>
      </c>
      <c r="J34" s="96">
        <f>IF($D34&gt;0,I34/$D34*100,"-")</f>
        <v>86.52594064834487</v>
      </c>
      <c r="K34" s="76">
        <v>10474</v>
      </c>
      <c r="L34" s="96">
        <f>IF($D34&gt;0,K34/$D34*100,"-")</f>
        <v>71.7839764238229</v>
      </c>
      <c r="M34" s="76">
        <v>0</v>
      </c>
      <c r="N34" s="96">
        <f>IF($D34&gt;0,M34/$D34*100,"-")</f>
        <v>0</v>
      </c>
      <c r="O34" s="76">
        <v>2151</v>
      </c>
      <c r="P34" s="76">
        <v>2119</v>
      </c>
      <c r="Q34" s="96">
        <f>IF($D34&gt;0,O34/$D34*100,"-")</f>
        <v>14.741964224521967</v>
      </c>
      <c r="R34" s="76">
        <v>583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8076</v>
      </c>
      <c r="E35" s="76">
        <f>+SUM(G35,+H35)</f>
        <v>978</v>
      </c>
      <c r="F35" s="96">
        <f>IF(D35&gt;0,E35/D35*100,"-")</f>
        <v>12.109955423476968</v>
      </c>
      <c r="G35" s="76">
        <v>978</v>
      </c>
      <c r="H35" s="76">
        <v>0</v>
      </c>
      <c r="I35" s="76">
        <f>+SUM(K35,+M35,+O35)</f>
        <v>7098</v>
      </c>
      <c r="J35" s="96">
        <f>IF($D35&gt;0,I35/$D35*100,"-")</f>
        <v>87.89004457652302</v>
      </c>
      <c r="K35" s="76">
        <v>3156</v>
      </c>
      <c r="L35" s="96">
        <f>IF($D35&gt;0,K35/$D35*100,"-")</f>
        <v>39.07875185735513</v>
      </c>
      <c r="M35" s="76">
        <v>237</v>
      </c>
      <c r="N35" s="96">
        <f>IF($D35&gt;0,M35/$D35*100,"-")</f>
        <v>2.9346210995542346</v>
      </c>
      <c r="O35" s="76">
        <v>3705</v>
      </c>
      <c r="P35" s="76">
        <v>3705</v>
      </c>
      <c r="Q35" s="96">
        <f>IF($D35&gt;0,O35/$D35*100,"-")</f>
        <v>45.87667161961367</v>
      </c>
      <c r="R35" s="76">
        <v>82</v>
      </c>
      <c r="S35" s="70" t="s">
        <v>90</v>
      </c>
      <c r="T35" s="70"/>
      <c r="U35" s="70"/>
      <c r="V35" s="70"/>
      <c r="W35" s="70" t="s">
        <v>90</v>
      </c>
      <c r="X35" s="70"/>
      <c r="Y35" s="70"/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4861</v>
      </c>
      <c r="E36" s="76">
        <f>+SUM(G36,+H36)</f>
        <v>640</v>
      </c>
      <c r="F36" s="96">
        <f>IF(D36&gt;0,E36/D36*100,"-")</f>
        <v>13.166015223205102</v>
      </c>
      <c r="G36" s="76">
        <v>640</v>
      </c>
      <c r="H36" s="76">
        <v>0</v>
      </c>
      <c r="I36" s="76">
        <f>+SUM(K36,+M36,+O36)</f>
        <v>4221</v>
      </c>
      <c r="J36" s="96">
        <f>IF($D36&gt;0,I36/$D36*100,"-")</f>
        <v>86.8339847767949</v>
      </c>
      <c r="K36" s="76">
        <v>3903</v>
      </c>
      <c r="L36" s="96">
        <f>IF($D36&gt;0,K36/$D36*100,"-")</f>
        <v>80.29212096276487</v>
      </c>
      <c r="M36" s="76">
        <v>0</v>
      </c>
      <c r="N36" s="96">
        <f>IF($D36&gt;0,M36/$D36*100,"-")</f>
        <v>0</v>
      </c>
      <c r="O36" s="76">
        <v>318</v>
      </c>
      <c r="P36" s="76">
        <v>318</v>
      </c>
      <c r="Q36" s="96">
        <f>IF($D36&gt;0,O36/$D36*100,"-")</f>
        <v>6.541863814030036</v>
      </c>
      <c r="R36" s="76">
        <v>46</v>
      </c>
      <c r="S36" s="70"/>
      <c r="T36" s="70"/>
      <c r="U36" s="70"/>
      <c r="V36" s="70" t="s">
        <v>90</v>
      </c>
      <c r="W36" s="70"/>
      <c r="X36" s="70"/>
      <c r="Y36" s="70"/>
      <c r="Z36" s="70" t="s">
        <v>90</v>
      </c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7170</v>
      </c>
      <c r="E37" s="76">
        <f>+SUM(G37,+H37)</f>
        <v>1007</v>
      </c>
      <c r="F37" s="96">
        <f>IF(D37&gt;0,E37/D37*100,"-")</f>
        <v>14.04463040446304</v>
      </c>
      <c r="G37" s="76">
        <v>1007</v>
      </c>
      <c r="H37" s="76">
        <v>0</v>
      </c>
      <c r="I37" s="76">
        <f>+SUM(K37,+M37,+O37)</f>
        <v>6163</v>
      </c>
      <c r="J37" s="96">
        <f>IF($D37&gt;0,I37/$D37*100,"-")</f>
        <v>85.95536959553695</v>
      </c>
      <c r="K37" s="76">
        <v>5853</v>
      </c>
      <c r="L37" s="96">
        <f>IF($D37&gt;0,K37/$D37*100,"-")</f>
        <v>81.63179916317992</v>
      </c>
      <c r="M37" s="76">
        <v>0</v>
      </c>
      <c r="N37" s="96">
        <f>IF($D37&gt;0,M37/$D37*100,"-")</f>
        <v>0</v>
      </c>
      <c r="O37" s="76">
        <v>310</v>
      </c>
      <c r="P37" s="76">
        <v>230</v>
      </c>
      <c r="Q37" s="96">
        <f>IF($D37&gt;0,O37/$D37*100,"-")</f>
        <v>4.323570432357044</v>
      </c>
      <c r="R37" s="76">
        <v>78</v>
      </c>
      <c r="S37" s="70" t="s">
        <v>90</v>
      </c>
      <c r="T37" s="70"/>
      <c r="U37" s="70"/>
      <c r="V37" s="70"/>
      <c r="W37" s="70" t="s">
        <v>90</v>
      </c>
      <c r="X37" s="70"/>
      <c r="Y37" s="70"/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21905</v>
      </c>
      <c r="E38" s="76">
        <f>+SUM(G38,+H38)</f>
        <v>634</v>
      </c>
      <c r="F38" s="96">
        <f>IF(D38&gt;0,E38/D38*100,"-")</f>
        <v>2.8943163661264553</v>
      </c>
      <c r="G38" s="76">
        <v>634</v>
      </c>
      <c r="H38" s="76">
        <v>0</v>
      </c>
      <c r="I38" s="76">
        <f>+SUM(K38,+M38,+O38)</f>
        <v>21271</v>
      </c>
      <c r="J38" s="96">
        <f>IF($D38&gt;0,I38/$D38*100,"-")</f>
        <v>97.10568363387354</v>
      </c>
      <c r="K38" s="76">
        <v>21215</v>
      </c>
      <c r="L38" s="96">
        <f>IF($D38&gt;0,K38/$D38*100,"-")</f>
        <v>96.85003423875827</v>
      </c>
      <c r="M38" s="76">
        <v>0</v>
      </c>
      <c r="N38" s="96">
        <f>IF($D38&gt;0,M38/$D38*100,"-")</f>
        <v>0</v>
      </c>
      <c r="O38" s="76">
        <v>56</v>
      </c>
      <c r="P38" s="76">
        <v>4</v>
      </c>
      <c r="Q38" s="96">
        <f>IF($D38&gt;0,O38/$D38*100,"-")</f>
        <v>0.25564939511527046</v>
      </c>
      <c r="R38" s="76">
        <v>405</v>
      </c>
      <c r="S38" s="70" t="s">
        <v>90</v>
      </c>
      <c r="T38" s="70"/>
      <c r="U38" s="70"/>
      <c r="V38" s="70"/>
      <c r="W38" s="70" t="s">
        <v>90</v>
      </c>
      <c r="X38" s="70"/>
      <c r="Y38" s="70"/>
      <c r="Z38" s="70"/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15406</v>
      </c>
      <c r="E39" s="76">
        <f>+SUM(G39,+H39)</f>
        <v>1414</v>
      </c>
      <c r="F39" s="96">
        <f>IF(D39&gt;0,E39/D39*100,"-")</f>
        <v>9.178242243281838</v>
      </c>
      <c r="G39" s="76">
        <v>1414</v>
      </c>
      <c r="H39" s="76">
        <v>0</v>
      </c>
      <c r="I39" s="76">
        <f>+SUM(K39,+M39,+O39)</f>
        <v>13992</v>
      </c>
      <c r="J39" s="96">
        <f>IF($D39&gt;0,I39/$D39*100,"-")</f>
        <v>90.82175775671816</v>
      </c>
      <c r="K39" s="76">
        <v>9906</v>
      </c>
      <c r="L39" s="96">
        <f>IF($D39&gt;0,K39/$D39*100,"-")</f>
        <v>64.29962352330261</v>
      </c>
      <c r="M39" s="76">
        <v>0</v>
      </c>
      <c r="N39" s="96">
        <f>IF($D39&gt;0,M39/$D39*100,"-")</f>
        <v>0</v>
      </c>
      <c r="O39" s="76">
        <v>4086</v>
      </c>
      <c r="P39" s="76">
        <v>740</v>
      </c>
      <c r="Q39" s="96">
        <f>IF($D39&gt;0,O39/$D39*100,"-")</f>
        <v>26.52213423341555</v>
      </c>
      <c r="R39" s="76">
        <v>254</v>
      </c>
      <c r="S39" s="70" t="s">
        <v>90</v>
      </c>
      <c r="T39" s="70"/>
      <c r="U39" s="70"/>
      <c r="V39" s="70"/>
      <c r="W39" s="70" t="s">
        <v>90</v>
      </c>
      <c r="X39" s="70"/>
      <c r="Y39" s="70"/>
      <c r="Z39" s="70"/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7827</v>
      </c>
      <c r="E40" s="76">
        <f>+SUM(G40,+H40)</f>
        <v>652</v>
      </c>
      <c r="F40" s="96">
        <f>IF(D40&gt;0,E40/D40*100,"-")</f>
        <v>8.330139261530599</v>
      </c>
      <c r="G40" s="76">
        <v>652</v>
      </c>
      <c r="H40" s="76"/>
      <c r="I40" s="76">
        <f>+SUM(K40,+M40,+O40)</f>
        <v>7175</v>
      </c>
      <c r="J40" s="96">
        <f>IF($D40&gt;0,I40/$D40*100,"-")</f>
        <v>91.6698607384694</v>
      </c>
      <c r="K40" s="76">
        <v>6543</v>
      </c>
      <c r="L40" s="96">
        <f>IF($D40&gt;0,K40/$D40*100,"-")</f>
        <v>83.59524722115754</v>
      </c>
      <c r="M40" s="76">
        <v>0</v>
      </c>
      <c r="N40" s="96">
        <f>IF($D40&gt;0,M40/$D40*100,"-")</f>
        <v>0</v>
      </c>
      <c r="O40" s="76">
        <v>632</v>
      </c>
      <c r="P40" s="76">
        <v>632</v>
      </c>
      <c r="Q40" s="96">
        <f>IF($D40&gt;0,O40/$D40*100,"-")</f>
        <v>8.07461351731187</v>
      </c>
      <c r="R40" s="76">
        <v>106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21478</v>
      </c>
      <c r="E41" s="76">
        <f>+SUM(G41,+H41)</f>
        <v>1422</v>
      </c>
      <c r="F41" s="96">
        <f>IF(D41&gt;0,E41/D41*100,"-")</f>
        <v>6.620728186982028</v>
      </c>
      <c r="G41" s="76">
        <v>1422</v>
      </c>
      <c r="H41" s="76">
        <v>0</v>
      </c>
      <c r="I41" s="76">
        <f>+SUM(K41,+M41,+O41)</f>
        <v>20056</v>
      </c>
      <c r="J41" s="96">
        <f>IF($D41&gt;0,I41/$D41*100,"-")</f>
        <v>93.37927181301797</v>
      </c>
      <c r="K41" s="76">
        <v>17354</v>
      </c>
      <c r="L41" s="96">
        <f>IF($D41&gt;0,K41/$D41*100,"-")</f>
        <v>80.7989570723531</v>
      </c>
      <c r="M41" s="76">
        <v>0</v>
      </c>
      <c r="N41" s="96">
        <f>IF($D41&gt;0,M41/$D41*100,"-")</f>
        <v>0</v>
      </c>
      <c r="O41" s="76">
        <v>2702</v>
      </c>
      <c r="P41" s="76">
        <v>2645</v>
      </c>
      <c r="Q41" s="96">
        <f>IF($D41&gt;0,O41/$D41*100,"-")</f>
        <v>12.580314740664866</v>
      </c>
      <c r="R41" s="76">
        <v>525</v>
      </c>
      <c r="S41" s="70" t="s">
        <v>90</v>
      </c>
      <c r="T41" s="70"/>
      <c r="U41" s="70"/>
      <c r="V41" s="70"/>
      <c r="W41" s="70" t="s">
        <v>90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25953</v>
      </c>
      <c r="E42" s="76">
        <f>+SUM(G42,+H42)</f>
        <v>7827</v>
      </c>
      <c r="F42" s="96">
        <f>IF(D42&gt;0,E42/D42*100,"-")</f>
        <v>30.15836319500636</v>
      </c>
      <c r="G42" s="76">
        <v>7827</v>
      </c>
      <c r="H42" s="76">
        <v>0</v>
      </c>
      <c r="I42" s="76">
        <f>+SUM(K42,+M42,+O42)</f>
        <v>18126</v>
      </c>
      <c r="J42" s="96">
        <f>IF($D42&gt;0,I42/$D42*100,"-")</f>
        <v>69.84163680499364</v>
      </c>
      <c r="K42" s="76">
        <v>12000</v>
      </c>
      <c r="L42" s="96">
        <f>IF($D42&gt;0,K42/$D42*100,"-")</f>
        <v>46.23742919893654</v>
      </c>
      <c r="M42" s="76">
        <v>0</v>
      </c>
      <c r="N42" s="96">
        <f>IF($D42&gt;0,M42/$D42*100,"-")</f>
        <v>0</v>
      </c>
      <c r="O42" s="76">
        <v>6126</v>
      </c>
      <c r="P42" s="76">
        <v>1269</v>
      </c>
      <c r="Q42" s="96">
        <f>IF($D42&gt;0,O42/$D42*100,"-")</f>
        <v>23.604207606057102</v>
      </c>
      <c r="R42" s="76">
        <v>1069</v>
      </c>
      <c r="S42" s="70" t="s">
        <v>90</v>
      </c>
      <c r="T42" s="70"/>
      <c r="U42" s="70"/>
      <c r="V42" s="70"/>
      <c r="W42" s="70" t="s">
        <v>90</v>
      </c>
      <c r="X42" s="70"/>
      <c r="Y42" s="70"/>
      <c r="Z42" s="70"/>
    </row>
    <row r="43" spans="1:26" s="61" customFormat="1" ht="12" customHeight="1">
      <c r="A43" s="62" t="s">
        <v>85</v>
      </c>
      <c r="B43" s="63" t="s">
        <v>159</v>
      </c>
      <c r="C43" s="62" t="s">
        <v>160</v>
      </c>
      <c r="D43" s="76">
        <f>+SUM(E43,+I43)</f>
        <v>10478</v>
      </c>
      <c r="E43" s="76">
        <f>+SUM(G43,+H43)</f>
        <v>3100</v>
      </c>
      <c r="F43" s="96">
        <f>IF(D43&gt;0,E43/D43*100,"-")</f>
        <v>29.585798816568047</v>
      </c>
      <c r="G43" s="76">
        <v>3100</v>
      </c>
      <c r="H43" s="76">
        <v>0</v>
      </c>
      <c r="I43" s="76">
        <f>+SUM(K43,+M43,+O43)</f>
        <v>7378</v>
      </c>
      <c r="J43" s="96">
        <f>IF($D43&gt;0,I43/$D43*100,"-")</f>
        <v>70.41420118343196</v>
      </c>
      <c r="K43" s="76">
        <v>3113</v>
      </c>
      <c r="L43" s="96">
        <f>IF($D43&gt;0,K43/$D43*100,"-")</f>
        <v>29.709868295476237</v>
      </c>
      <c r="M43" s="76">
        <v>0</v>
      </c>
      <c r="N43" s="96">
        <f>IF($D43&gt;0,M43/$D43*100,"-")</f>
        <v>0</v>
      </c>
      <c r="O43" s="76">
        <v>4265</v>
      </c>
      <c r="P43" s="76">
        <v>4170</v>
      </c>
      <c r="Q43" s="96">
        <f>IF($D43&gt;0,O43/$D43*100,"-")</f>
        <v>40.704332887955715</v>
      </c>
      <c r="R43" s="76">
        <v>511</v>
      </c>
      <c r="S43" s="70" t="s">
        <v>90</v>
      </c>
      <c r="T43" s="70"/>
      <c r="U43" s="70"/>
      <c r="V43" s="70"/>
      <c r="W43" s="70" t="s">
        <v>90</v>
      </c>
      <c r="X43" s="70"/>
      <c r="Y43" s="70"/>
      <c r="Z43" s="70"/>
    </row>
    <row r="44" spans="1:26" s="61" customFormat="1" ht="12" customHeight="1">
      <c r="A44" s="62" t="s">
        <v>85</v>
      </c>
      <c r="B44" s="63" t="s">
        <v>161</v>
      </c>
      <c r="C44" s="62" t="s">
        <v>162</v>
      </c>
      <c r="D44" s="76">
        <f>+SUM(E44,+I44)</f>
        <v>14136</v>
      </c>
      <c r="E44" s="76">
        <f>+SUM(G44,+H44)</f>
        <v>3380</v>
      </c>
      <c r="F44" s="96">
        <f>IF(D44&gt;0,E44/D44*100,"-")</f>
        <v>23.910582908885118</v>
      </c>
      <c r="G44" s="76">
        <v>3380</v>
      </c>
      <c r="H44" s="76">
        <v>0</v>
      </c>
      <c r="I44" s="76">
        <f>+SUM(K44,+M44,+O44)</f>
        <v>10756</v>
      </c>
      <c r="J44" s="96">
        <f>IF($D44&gt;0,I44/$D44*100,"-")</f>
        <v>76.08941709111488</v>
      </c>
      <c r="K44" s="76">
        <v>8352</v>
      </c>
      <c r="L44" s="96">
        <f>IF($D44&gt;0,K44/$D44*100,"-")</f>
        <v>59.08319185059423</v>
      </c>
      <c r="M44" s="76">
        <v>0</v>
      </c>
      <c r="N44" s="96">
        <f>IF($D44&gt;0,M44/$D44*100,"-")</f>
        <v>0</v>
      </c>
      <c r="O44" s="76">
        <v>2404</v>
      </c>
      <c r="P44" s="76">
        <v>2274</v>
      </c>
      <c r="Q44" s="96">
        <f>IF($D44&gt;0,O44/$D44*100,"-")</f>
        <v>17.006225240520656</v>
      </c>
      <c r="R44" s="76">
        <v>569</v>
      </c>
      <c r="S44" s="70" t="s">
        <v>90</v>
      </c>
      <c r="T44" s="70"/>
      <c r="U44" s="70"/>
      <c r="V44" s="70"/>
      <c r="W44" s="70" t="s">
        <v>90</v>
      </c>
      <c r="X44" s="70"/>
      <c r="Y44" s="70"/>
      <c r="Z44" s="70"/>
    </row>
    <row r="45" spans="1:26" s="61" customFormat="1" ht="12" customHeight="1">
      <c r="A45" s="62" t="s">
        <v>85</v>
      </c>
      <c r="B45" s="63" t="s">
        <v>163</v>
      </c>
      <c r="C45" s="62" t="s">
        <v>164</v>
      </c>
      <c r="D45" s="76">
        <f>+SUM(E45,+I45)</f>
        <v>5296</v>
      </c>
      <c r="E45" s="76">
        <f>+SUM(G45,+H45)</f>
        <v>969</v>
      </c>
      <c r="F45" s="96">
        <f>IF(D45&gt;0,E45/D45*100,"-")</f>
        <v>18.296827794561935</v>
      </c>
      <c r="G45" s="76">
        <v>954</v>
      </c>
      <c r="H45" s="76">
        <v>15</v>
      </c>
      <c r="I45" s="76">
        <f>+SUM(K45,+M45,+O45)</f>
        <v>4327</v>
      </c>
      <c r="J45" s="96">
        <f>IF($D45&gt;0,I45/$D45*100,"-")</f>
        <v>81.70317220543807</v>
      </c>
      <c r="K45" s="76">
        <v>2380</v>
      </c>
      <c r="L45" s="96">
        <f>IF($D45&gt;0,K45/$D45*100,"-")</f>
        <v>44.93957703927492</v>
      </c>
      <c r="M45" s="76">
        <v>0</v>
      </c>
      <c r="N45" s="96">
        <f>IF($D45&gt;0,M45/$D45*100,"-")</f>
        <v>0</v>
      </c>
      <c r="O45" s="76">
        <v>1947</v>
      </c>
      <c r="P45" s="76">
        <v>812</v>
      </c>
      <c r="Q45" s="96">
        <f>IF($D45&gt;0,O45/$D45*100,"-")</f>
        <v>36.76359516616314</v>
      </c>
      <c r="R45" s="76">
        <v>63</v>
      </c>
      <c r="S45" s="70" t="s">
        <v>90</v>
      </c>
      <c r="T45" s="70"/>
      <c r="U45" s="70"/>
      <c r="V45" s="70"/>
      <c r="W45" s="70" t="s">
        <v>90</v>
      </c>
      <c r="X45" s="70"/>
      <c r="Y45" s="70"/>
      <c r="Z45" s="70"/>
    </row>
    <row r="46" spans="1:26" s="61" customFormat="1" ht="12" customHeight="1">
      <c r="A46" s="62" t="s">
        <v>85</v>
      </c>
      <c r="B46" s="63" t="s">
        <v>165</v>
      </c>
      <c r="C46" s="62" t="s">
        <v>166</v>
      </c>
      <c r="D46" s="76">
        <f>+SUM(E46,+I46)</f>
        <v>9063</v>
      </c>
      <c r="E46" s="76">
        <f>+SUM(G46,+H46)</f>
        <v>380</v>
      </c>
      <c r="F46" s="96">
        <f>IF(D46&gt;0,E46/D46*100,"-")</f>
        <v>4.1928721174004195</v>
      </c>
      <c r="G46" s="76">
        <v>380</v>
      </c>
      <c r="H46" s="76">
        <v>0</v>
      </c>
      <c r="I46" s="76">
        <f>+SUM(K46,+M46,+O46)</f>
        <v>8683</v>
      </c>
      <c r="J46" s="96">
        <f>IF($D46&gt;0,I46/$D46*100,"-")</f>
        <v>95.80712788259959</v>
      </c>
      <c r="K46" s="76">
        <v>5005</v>
      </c>
      <c r="L46" s="96">
        <f>IF($D46&gt;0,K46/$D46*100,"-")</f>
        <v>55.22453933576078</v>
      </c>
      <c r="M46" s="76">
        <v>0</v>
      </c>
      <c r="N46" s="96">
        <f>IF($D46&gt;0,M46/$D46*100,"-")</f>
        <v>0</v>
      </c>
      <c r="O46" s="76">
        <v>3678</v>
      </c>
      <c r="P46" s="76">
        <v>69</v>
      </c>
      <c r="Q46" s="96">
        <f>IF($D46&gt;0,O46/$D46*100,"-")</f>
        <v>40.58258854683879</v>
      </c>
      <c r="R46" s="76">
        <v>219</v>
      </c>
      <c r="S46" s="70" t="s">
        <v>90</v>
      </c>
      <c r="T46" s="70"/>
      <c r="U46" s="70"/>
      <c r="V46" s="70"/>
      <c r="W46" s="70" t="s">
        <v>90</v>
      </c>
      <c r="X46" s="70"/>
      <c r="Y46" s="70"/>
      <c r="Z46" s="70"/>
    </row>
    <row r="47" spans="1:26" s="61" customFormat="1" ht="12" customHeight="1">
      <c r="A47" s="62" t="s">
        <v>85</v>
      </c>
      <c r="B47" s="63" t="s">
        <v>167</v>
      </c>
      <c r="C47" s="62" t="s">
        <v>168</v>
      </c>
      <c r="D47" s="76">
        <f>+SUM(E47,+I47)</f>
        <v>14230</v>
      </c>
      <c r="E47" s="76">
        <f>+SUM(G47,+H47)</f>
        <v>3167</v>
      </c>
      <c r="F47" s="96">
        <f>IF(D47&gt;0,E47/D47*100,"-")</f>
        <v>22.255797610681658</v>
      </c>
      <c r="G47" s="76">
        <v>3167</v>
      </c>
      <c r="H47" s="76">
        <v>0</v>
      </c>
      <c r="I47" s="76">
        <f>+SUM(K47,+M47,+O47)</f>
        <v>11063</v>
      </c>
      <c r="J47" s="96">
        <f>IF($D47&gt;0,I47/$D47*100,"-")</f>
        <v>77.74420238931835</v>
      </c>
      <c r="K47" s="76">
        <v>4539</v>
      </c>
      <c r="L47" s="96">
        <f>IF($D47&gt;0,K47/$D47*100,"-")</f>
        <v>31.897399859451863</v>
      </c>
      <c r="M47" s="76">
        <v>0</v>
      </c>
      <c r="N47" s="96">
        <f>IF($D47&gt;0,M47/$D47*100,"-")</f>
        <v>0</v>
      </c>
      <c r="O47" s="76">
        <v>6524</v>
      </c>
      <c r="P47" s="76">
        <v>1829</v>
      </c>
      <c r="Q47" s="96">
        <f>IF($D47&gt;0,O47/$D47*100,"-")</f>
        <v>45.84680252986648</v>
      </c>
      <c r="R47" s="76">
        <v>123</v>
      </c>
      <c r="S47" s="70" t="s">
        <v>90</v>
      </c>
      <c r="T47" s="70"/>
      <c r="U47" s="70"/>
      <c r="V47" s="70"/>
      <c r="W47" s="70" t="s">
        <v>90</v>
      </c>
      <c r="X47" s="70"/>
      <c r="Y47" s="70"/>
      <c r="Z47" s="70"/>
    </row>
    <row r="48" spans="1:26" s="61" customFormat="1" ht="12" customHeight="1">
      <c r="A48" s="62" t="s">
        <v>85</v>
      </c>
      <c r="B48" s="63" t="s">
        <v>169</v>
      </c>
      <c r="C48" s="62" t="s">
        <v>170</v>
      </c>
      <c r="D48" s="76">
        <f>+SUM(E48,+I48)</f>
        <v>13489</v>
      </c>
      <c r="E48" s="76">
        <f>+SUM(G48,+H48)</f>
        <v>1743</v>
      </c>
      <c r="F48" s="96">
        <f>IF(D48&gt;0,E48/D48*100,"-")</f>
        <v>12.921639854696421</v>
      </c>
      <c r="G48" s="76">
        <v>1743</v>
      </c>
      <c r="H48" s="76">
        <v>0</v>
      </c>
      <c r="I48" s="76">
        <f>+SUM(K48,+M48,+O48)</f>
        <v>11746</v>
      </c>
      <c r="J48" s="96">
        <f>IF($D48&gt;0,I48/$D48*100,"-")</f>
        <v>87.07836014530358</v>
      </c>
      <c r="K48" s="76">
        <v>5631</v>
      </c>
      <c r="L48" s="96">
        <f>IF($D48&gt;0,K48/$D48*100,"-")</f>
        <v>41.74512565794351</v>
      </c>
      <c r="M48" s="76">
        <v>0</v>
      </c>
      <c r="N48" s="96">
        <f>IF($D48&gt;0,M48/$D48*100,"-")</f>
        <v>0</v>
      </c>
      <c r="O48" s="76">
        <v>6115</v>
      </c>
      <c r="P48" s="76">
        <v>1686</v>
      </c>
      <c r="Q48" s="96">
        <f>IF($D48&gt;0,O48/$D48*100,"-")</f>
        <v>45.333234487360066</v>
      </c>
      <c r="R48" s="76">
        <v>134</v>
      </c>
      <c r="S48" s="70"/>
      <c r="T48" s="70"/>
      <c r="U48" s="70" t="s">
        <v>90</v>
      </c>
      <c r="V48" s="70"/>
      <c r="W48" s="70"/>
      <c r="X48" s="70"/>
      <c r="Y48" s="70" t="s">
        <v>90</v>
      </c>
      <c r="Z48" s="70"/>
    </row>
    <row r="49" spans="1:26" s="61" customFormat="1" ht="12" customHeight="1">
      <c r="A49" s="62" t="s">
        <v>85</v>
      </c>
      <c r="B49" s="63" t="s">
        <v>171</v>
      </c>
      <c r="C49" s="62" t="s">
        <v>172</v>
      </c>
      <c r="D49" s="76">
        <f>+SUM(E49,+I49)</f>
        <v>5493</v>
      </c>
      <c r="E49" s="76">
        <f>+SUM(G49,+H49)</f>
        <v>910</v>
      </c>
      <c r="F49" s="96">
        <f>IF(D49&gt;0,E49/D49*100,"-")</f>
        <v>16.5665392317495</v>
      </c>
      <c r="G49" s="76">
        <v>683</v>
      </c>
      <c r="H49" s="76">
        <v>227</v>
      </c>
      <c r="I49" s="76">
        <f>+SUM(K49,+M49,+O49)</f>
        <v>4583</v>
      </c>
      <c r="J49" s="96">
        <f>IF($D49&gt;0,I49/$D49*100,"-")</f>
        <v>83.4334607682505</v>
      </c>
      <c r="K49" s="76">
        <v>0</v>
      </c>
      <c r="L49" s="96">
        <f>IF($D49&gt;0,K49/$D49*100,"-")</f>
        <v>0</v>
      </c>
      <c r="M49" s="76">
        <v>0</v>
      </c>
      <c r="N49" s="96">
        <f>IF($D49&gt;0,M49/$D49*100,"-")</f>
        <v>0</v>
      </c>
      <c r="O49" s="76">
        <v>4583</v>
      </c>
      <c r="P49" s="76">
        <v>2103</v>
      </c>
      <c r="Q49" s="96">
        <f>IF($D49&gt;0,O49/$D49*100,"-")</f>
        <v>83.4334607682505</v>
      </c>
      <c r="R49" s="76">
        <v>59</v>
      </c>
      <c r="S49" s="70" t="s">
        <v>90</v>
      </c>
      <c r="T49" s="70"/>
      <c r="U49" s="70"/>
      <c r="V49" s="70"/>
      <c r="W49" s="70" t="s">
        <v>90</v>
      </c>
      <c r="X49" s="70"/>
      <c r="Y49" s="70"/>
      <c r="Z49" s="70"/>
    </row>
    <row r="50" spans="1:26" s="61" customFormat="1" ht="12" customHeight="1">
      <c r="A50" s="62" t="s">
        <v>85</v>
      </c>
      <c r="B50" s="63" t="s">
        <v>173</v>
      </c>
      <c r="C50" s="62" t="s">
        <v>174</v>
      </c>
      <c r="D50" s="76">
        <f>+SUM(E50,+I50)</f>
        <v>7051</v>
      </c>
      <c r="E50" s="76">
        <f>+SUM(G50,+H50)</f>
        <v>1025</v>
      </c>
      <c r="F50" s="96">
        <f>IF(D50&gt;0,E50/D50*100,"-")</f>
        <v>14.536945114168203</v>
      </c>
      <c r="G50" s="76">
        <v>1025</v>
      </c>
      <c r="H50" s="76">
        <v>0</v>
      </c>
      <c r="I50" s="76">
        <f>+SUM(K50,+M50,+O50)</f>
        <v>6026</v>
      </c>
      <c r="J50" s="96">
        <f>IF($D50&gt;0,I50/$D50*100,"-")</f>
        <v>85.4630548858318</v>
      </c>
      <c r="K50" s="76">
        <v>2650</v>
      </c>
      <c r="L50" s="96">
        <f>IF($D50&gt;0,K50/$D50*100,"-")</f>
        <v>37.58332151467877</v>
      </c>
      <c r="M50" s="76">
        <v>0</v>
      </c>
      <c r="N50" s="96">
        <f>IF($D50&gt;0,M50/$D50*100,"-")</f>
        <v>0</v>
      </c>
      <c r="O50" s="76">
        <v>3376</v>
      </c>
      <c r="P50" s="76">
        <v>2291</v>
      </c>
      <c r="Q50" s="96">
        <f>IF($D50&gt;0,O50/$D50*100,"-")</f>
        <v>47.87973337115303</v>
      </c>
      <c r="R50" s="76">
        <v>143</v>
      </c>
      <c r="S50" s="70" t="s">
        <v>90</v>
      </c>
      <c r="T50" s="70"/>
      <c r="U50" s="70"/>
      <c r="V50" s="70"/>
      <c r="W50" s="70" t="s">
        <v>90</v>
      </c>
      <c r="X50" s="70"/>
      <c r="Y50" s="70"/>
      <c r="Z50" s="70"/>
    </row>
    <row r="51" spans="1:26" s="61" customFormat="1" ht="12" customHeight="1">
      <c r="A51" s="62" t="s">
        <v>85</v>
      </c>
      <c r="B51" s="63" t="s">
        <v>175</v>
      </c>
      <c r="C51" s="62" t="s">
        <v>176</v>
      </c>
      <c r="D51" s="76">
        <f>+SUM(E51,+I51)</f>
        <v>537</v>
      </c>
      <c r="E51" s="76">
        <f>+SUM(G51,+H51)</f>
        <v>29</v>
      </c>
      <c r="F51" s="96">
        <f>IF(D51&gt;0,E51/D51*100,"-")</f>
        <v>5.400372439478584</v>
      </c>
      <c r="G51" s="76">
        <v>29</v>
      </c>
      <c r="H51" s="76">
        <v>0</v>
      </c>
      <c r="I51" s="76">
        <f>+SUM(K51,+M51,+O51)</f>
        <v>508</v>
      </c>
      <c r="J51" s="96">
        <f>IF($D51&gt;0,I51/$D51*100,"-")</f>
        <v>94.59962756052141</v>
      </c>
      <c r="K51" s="76">
        <v>0</v>
      </c>
      <c r="L51" s="96">
        <f>IF($D51&gt;0,K51/$D51*100,"-")</f>
        <v>0</v>
      </c>
      <c r="M51" s="76">
        <v>0</v>
      </c>
      <c r="N51" s="96">
        <f>IF($D51&gt;0,M51/$D51*100,"-")</f>
        <v>0</v>
      </c>
      <c r="O51" s="76">
        <v>508</v>
      </c>
      <c r="P51" s="76">
        <v>508</v>
      </c>
      <c r="Q51" s="96">
        <f>IF($D51&gt;0,O51/$D51*100,"-")</f>
        <v>94.59962756052141</v>
      </c>
      <c r="R51" s="76">
        <v>3</v>
      </c>
      <c r="S51" s="70" t="s">
        <v>90</v>
      </c>
      <c r="T51" s="70"/>
      <c r="U51" s="70"/>
      <c r="V51" s="70"/>
      <c r="W51" s="70" t="s">
        <v>90</v>
      </c>
      <c r="X51" s="70"/>
      <c r="Y51" s="70"/>
      <c r="Z51" s="70"/>
    </row>
    <row r="52" spans="1:26" s="61" customFormat="1" ht="12" customHeight="1">
      <c r="A52" s="62" t="s">
        <v>85</v>
      </c>
      <c r="B52" s="63" t="s">
        <v>177</v>
      </c>
      <c r="C52" s="62" t="s">
        <v>178</v>
      </c>
      <c r="D52" s="76">
        <f>+SUM(E52,+I52)</f>
        <v>1178</v>
      </c>
      <c r="E52" s="76">
        <f>+SUM(G52,+H52)</f>
        <v>141</v>
      </c>
      <c r="F52" s="96">
        <f>IF(D52&gt;0,E52/D52*100,"-")</f>
        <v>11.96943972835314</v>
      </c>
      <c r="G52" s="76">
        <v>141</v>
      </c>
      <c r="H52" s="76">
        <v>0</v>
      </c>
      <c r="I52" s="76">
        <f>+SUM(K52,+M52,+O52)</f>
        <v>1037</v>
      </c>
      <c r="J52" s="96">
        <f>IF($D52&gt;0,I52/$D52*100,"-")</f>
        <v>88.03056027164686</v>
      </c>
      <c r="K52" s="76">
        <v>0</v>
      </c>
      <c r="L52" s="96">
        <f>IF($D52&gt;0,K52/$D52*100,"-")</f>
        <v>0</v>
      </c>
      <c r="M52" s="76">
        <v>0</v>
      </c>
      <c r="N52" s="96">
        <f>IF($D52&gt;0,M52/$D52*100,"-")</f>
        <v>0</v>
      </c>
      <c r="O52" s="76">
        <v>1037</v>
      </c>
      <c r="P52" s="76">
        <v>300</v>
      </c>
      <c r="Q52" s="96">
        <f>IF($D52&gt;0,O52/$D52*100,"-")</f>
        <v>88.03056027164686</v>
      </c>
      <c r="R52" s="76">
        <v>12</v>
      </c>
      <c r="S52" s="70"/>
      <c r="T52" s="70"/>
      <c r="U52" s="70"/>
      <c r="V52" s="70" t="s">
        <v>90</v>
      </c>
      <c r="W52" s="70"/>
      <c r="X52" s="70"/>
      <c r="Y52" s="70"/>
      <c r="Z52" s="70" t="s">
        <v>90</v>
      </c>
    </row>
    <row r="53" spans="1:26" s="61" customFormat="1" ht="12" customHeight="1">
      <c r="A53" s="62" t="s">
        <v>85</v>
      </c>
      <c r="B53" s="63" t="s">
        <v>179</v>
      </c>
      <c r="C53" s="62" t="s">
        <v>180</v>
      </c>
      <c r="D53" s="76">
        <f>+SUM(E53,+I53)</f>
        <v>4190</v>
      </c>
      <c r="E53" s="76">
        <f>+SUM(G53,+H53)</f>
        <v>268</v>
      </c>
      <c r="F53" s="96">
        <f>IF(D53&gt;0,E53/D53*100,"-")</f>
        <v>6.3961813842482105</v>
      </c>
      <c r="G53" s="76">
        <v>268</v>
      </c>
      <c r="H53" s="76">
        <v>0</v>
      </c>
      <c r="I53" s="76">
        <f>+SUM(K53,+M53,+O53)</f>
        <v>3922</v>
      </c>
      <c r="J53" s="96">
        <f>IF($D53&gt;0,I53/$D53*100,"-")</f>
        <v>93.60381861575179</v>
      </c>
      <c r="K53" s="76">
        <v>0</v>
      </c>
      <c r="L53" s="96">
        <f>IF($D53&gt;0,K53/$D53*100,"-")</f>
        <v>0</v>
      </c>
      <c r="M53" s="76">
        <v>0</v>
      </c>
      <c r="N53" s="96">
        <f>IF($D53&gt;0,M53/$D53*100,"-")</f>
        <v>0</v>
      </c>
      <c r="O53" s="76">
        <v>3922</v>
      </c>
      <c r="P53" s="76">
        <v>3922</v>
      </c>
      <c r="Q53" s="96">
        <f>IF($D53&gt;0,O53/$D53*100,"-")</f>
        <v>93.60381861575179</v>
      </c>
      <c r="R53" s="76">
        <v>39</v>
      </c>
      <c r="S53" s="70" t="s">
        <v>90</v>
      </c>
      <c r="T53" s="70"/>
      <c r="U53" s="70"/>
      <c r="V53" s="70"/>
      <c r="W53" s="70" t="s">
        <v>90</v>
      </c>
      <c r="X53" s="70"/>
      <c r="Y53" s="70"/>
      <c r="Z53" s="70"/>
    </row>
    <row r="54" spans="1:26" s="61" customFormat="1" ht="12" customHeight="1">
      <c r="A54" s="62" t="s">
        <v>85</v>
      </c>
      <c r="B54" s="63" t="s">
        <v>181</v>
      </c>
      <c r="C54" s="62" t="s">
        <v>182</v>
      </c>
      <c r="D54" s="76">
        <f>+SUM(E54,+I54)</f>
        <v>664</v>
      </c>
      <c r="E54" s="76">
        <f>+SUM(G54,+H54)</f>
        <v>96</v>
      </c>
      <c r="F54" s="96">
        <f>IF(D54&gt;0,E54/D54*100,"-")</f>
        <v>14.457831325301203</v>
      </c>
      <c r="G54" s="76">
        <v>96</v>
      </c>
      <c r="H54" s="76"/>
      <c r="I54" s="76">
        <f>+SUM(K54,+M54,+O54)</f>
        <v>568</v>
      </c>
      <c r="J54" s="96">
        <f>IF($D54&gt;0,I54/$D54*100,"-")</f>
        <v>85.54216867469879</v>
      </c>
      <c r="K54" s="76">
        <v>371</v>
      </c>
      <c r="L54" s="96">
        <f>IF($D54&gt;0,K54/$D54*100,"-")</f>
        <v>55.87349397590361</v>
      </c>
      <c r="M54" s="76">
        <v>0</v>
      </c>
      <c r="N54" s="96">
        <f>IF($D54&gt;0,M54/$D54*100,"-")</f>
        <v>0</v>
      </c>
      <c r="O54" s="76">
        <v>197</v>
      </c>
      <c r="P54" s="76">
        <v>197</v>
      </c>
      <c r="Q54" s="96">
        <f>IF($D54&gt;0,O54/$D54*100,"-")</f>
        <v>29.668674698795183</v>
      </c>
      <c r="R54" s="76">
        <v>11</v>
      </c>
      <c r="S54" s="70" t="s">
        <v>90</v>
      </c>
      <c r="T54" s="70"/>
      <c r="U54" s="70"/>
      <c r="V54" s="70"/>
      <c r="W54" s="70" t="s">
        <v>90</v>
      </c>
      <c r="X54" s="70"/>
      <c r="Y54" s="70"/>
      <c r="Z54" s="70"/>
    </row>
    <row r="55" spans="1:26" s="61" customFormat="1" ht="12" customHeight="1">
      <c r="A55" s="62" t="s">
        <v>85</v>
      </c>
      <c r="B55" s="63" t="s">
        <v>183</v>
      </c>
      <c r="C55" s="62" t="s">
        <v>184</v>
      </c>
      <c r="D55" s="76">
        <f>+SUM(E55,+I55)</f>
        <v>1767</v>
      </c>
      <c r="E55" s="76">
        <f>+SUM(G55,+H55)</f>
        <v>595</v>
      </c>
      <c r="F55" s="96">
        <f>IF(D55&gt;0,E55/D55*100,"-")</f>
        <v>33.67289190718733</v>
      </c>
      <c r="G55" s="76">
        <v>558</v>
      </c>
      <c r="H55" s="76">
        <v>37</v>
      </c>
      <c r="I55" s="76">
        <f>+SUM(K55,+M55,+O55)</f>
        <v>1172</v>
      </c>
      <c r="J55" s="96">
        <f>IF($D55&gt;0,I55/$D55*100,"-")</f>
        <v>66.32710809281268</v>
      </c>
      <c r="K55" s="76">
        <v>823</v>
      </c>
      <c r="L55" s="96">
        <f>IF($D55&gt;0,K55/$D55*100,"-")</f>
        <v>46.576117713638936</v>
      </c>
      <c r="M55" s="76">
        <v>0</v>
      </c>
      <c r="N55" s="96">
        <f>IF($D55&gt;0,M55/$D55*100,"-")</f>
        <v>0</v>
      </c>
      <c r="O55" s="76">
        <v>349</v>
      </c>
      <c r="P55" s="76">
        <v>349</v>
      </c>
      <c r="Q55" s="96">
        <f>IF($D55&gt;0,O55/$D55*100,"-")</f>
        <v>19.750990379173743</v>
      </c>
      <c r="R55" s="76">
        <v>22</v>
      </c>
      <c r="S55" s="70" t="s">
        <v>90</v>
      </c>
      <c r="T55" s="70"/>
      <c r="U55" s="70"/>
      <c r="V55" s="70"/>
      <c r="W55" s="70" t="s">
        <v>90</v>
      </c>
      <c r="X55" s="70"/>
      <c r="Y55" s="70"/>
      <c r="Z55" s="70"/>
    </row>
    <row r="56" spans="1:26" s="61" customFormat="1" ht="12" customHeight="1">
      <c r="A56" s="62" t="s">
        <v>85</v>
      </c>
      <c r="B56" s="63" t="s">
        <v>185</v>
      </c>
      <c r="C56" s="62" t="s">
        <v>186</v>
      </c>
      <c r="D56" s="76">
        <f>+SUM(E56,+I56)</f>
        <v>1888</v>
      </c>
      <c r="E56" s="76">
        <f>+SUM(G56,+H56)</f>
        <v>727</v>
      </c>
      <c r="F56" s="96">
        <f>IF(D56&gt;0,E56/D56*100,"-")</f>
        <v>38.50635593220339</v>
      </c>
      <c r="G56" s="76">
        <v>669</v>
      </c>
      <c r="H56" s="76">
        <v>58</v>
      </c>
      <c r="I56" s="76">
        <f>+SUM(K56,+M56,+O56)</f>
        <v>1161</v>
      </c>
      <c r="J56" s="96">
        <f>IF($D56&gt;0,I56/$D56*100,"-")</f>
        <v>61.493644067796616</v>
      </c>
      <c r="K56" s="76">
        <v>0</v>
      </c>
      <c r="L56" s="96">
        <f>IF($D56&gt;0,K56/$D56*100,"-")</f>
        <v>0</v>
      </c>
      <c r="M56" s="76">
        <v>0</v>
      </c>
      <c r="N56" s="96">
        <f>IF($D56&gt;0,M56/$D56*100,"-")</f>
        <v>0</v>
      </c>
      <c r="O56" s="76">
        <v>1161</v>
      </c>
      <c r="P56" s="76">
        <v>1155</v>
      </c>
      <c r="Q56" s="96">
        <f>IF($D56&gt;0,O56/$D56*100,"-")</f>
        <v>61.493644067796616</v>
      </c>
      <c r="R56" s="76">
        <v>34</v>
      </c>
      <c r="S56" s="70" t="s">
        <v>90</v>
      </c>
      <c r="T56" s="70"/>
      <c r="U56" s="70"/>
      <c r="V56" s="70"/>
      <c r="W56" s="70" t="s">
        <v>90</v>
      </c>
      <c r="X56" s="70"/>
      <c r="Y56" s="70"/>
      <c r="Z56" s="70"/>
    </row>
    <row r="57" spans="1:26" s="61" customFormat="1" ht="12" customHeight="1">
      <c r="A57" s="62" t="s">
        <v>85</v>
      </c>
      <c r="B57" s="63" t="s">
        <v>187</v>
      </c>
      <c r="C57" s="62" t="s">
        <v>188</v>
      </c>
      <c r="D57" s="76">
        <f>+SUM(E57,+I57)</f>
        <v>6907</v>
      </c>
      <c r="E57" s="76">
        <f>+SUM(G57,+H57)</f>
        <v>596</v>
      </c>
      <c r="F57" s="96">
        <f>IF(D57&gt;0,E57/D57*100,"-")</f>
        <v>8.628927175329377</v>
      </c>
      <c r="G57" s="76">
        <v>596</v>
      </c>
      <c r="H57" s="76">
        <v>0</v>
      </c>
      <c r="I57" s="76">
        <f>+SUM(K57,+M57,+O57)</f>
        <v>6311</v>
      </c>
      <c r="J57" s="96">
        <f>IF($D57&gt;0,I57/$D57*100,"-")</f>
        <v>91.37107282467063</v>
      </c>
      <c r="K57" s="76">
        <v>3323</v>
      </c>
      <c r="L57" s="96">
        <f>IF($D57&gt;0,K57/$D57*100,"-")</f>
        <v>48.110612422180395</v>
      </c>
      <c r="M57" s="76">
        <v>214</v>
      </c>
      <c r="N57" s="96">
        <f>IF($D57&gt;0,M57/$D57*100,"-")</f>
        <v>3.098306066309541</v>
      </c>
      <c r="O57" s="76">
        <v>2774</v>
      </c>
      <c r="P57" s="76">
        <v>2774</v>
      </c>
      <c r="Q57" s="96">
        <f>IF($D57&gt;0,O57/$D57*100,"-")</f>
        <v>40.16215433618069</v>
      </c>
      <c r="R57" s="76">
        <v>83</v>
      </c>
      <c r="S57" s="70"/>
      <c r="T57" s="70"/>
      <c r="U57" s="70" t="s">
        <v>90</v>
      </c>
      <c r="V57" s="70"/>
      <c r="W57" s="70"/>
      <c r="X57" s="70"/>
      <c r="Y57" s="70" t="s">
        <v>90</v>
      </c>
      <c r="Z57" s="70"/>
    </row>
    <row r="58" spans="1:26" s="61" customFormat="1" ht="12" customHeight="1">
      <c r="A58" s="62" t="s">
        <v>85</v>
      </c>
      <c r="B58" s="63" t="s">
        <v>189</v>
      </c>
      <c r="C58" s="62" t="s">
        <v>190</v>
      </c>
      <c r="D58" s="76">
        <f>+SUM(E58,+I58)</f>
        <v>7033</v>
      </c>
      <c r="E58" s="76">
        <f>+SUM(G58,+H58)</f>
        <v>215</v>
      </c>
      <c r="F58" s="96">
        <f>IF(D58&gt;0,E58/D58*100,"-")</f>
        <v>3.0570169202331865</v>
      </c>
      <c r="G58" s="76">
        <v>190</v>
      </c>
      <c r="H58" s="76">
        <v>25</v>
      </c>
      <c r="I58" s="76">
        <f>+SUM(K58,+M58,+O58)</f>
        <v>6818</v>
      </c>
      <c r="J58" s="96">
        <f>IF($D58&gt;0,I58/$D58*100,"-")</f>
        <v>96.9429830797668</v>
      </c>
      <c r="K58" s="76">
        <v>3318</v>
      </c>
      <c r="L58" s="96">
        <f>IF($D58&gt;0,K58/$D58*100,"-")</f>
        <v>47.17759135504052</v>
      </c>
      <c r="M58" s="76">
        <v>0</v>
      </c>
      <c r="N58" s="96">
        <f>IF($D58&gt;0,M58/$D58*100,"-")</f>
        <v>0</v>
      </c>
      <c r="O58" s="76">
        <v>3500</v>
      </c>
      <c r="P58" s="76">
        <v>1317</v>
      </c>
      <c r="Q58" s="96">
        <f>IF($D58&gt;0,O58/$D58*100,"-")</f>
        <v>49.765391724726285</v>
      </c>
      <c r="R58" s="76">
        <v>105</v>
      </c>
      <c r="S58" s="70"/>
      <c r="T58" s="70"/>
      <c r="U58" s="70" t="s">
        <v>90</v>
      </c>
      <c r="V58" s="70"/>
      <c r="W58" s="70"/>
      <c r="X58" s="70"/>
      <c r="Y58" s="70" t="s">
        <v>90</v>
      </c>
      <c r="Z58" s="70"/>
    </row>
    <row r="59" spans="1:26" s="61" customFormat="1" ht="12" customHeight="1">
      <c r="A59" s="62" t="s">
        <v>85</v>
      </c>
      <c r="B59" s="63" t="s">
        <v>191</v>
      </c>
      <c r="C59" s="62" t="s">
        <v>192</v>
      </c>
      <c r="D59" s="76">
        <f>+SUM(E59,+I59)</f>
        <v>1223</v>
      </c>
      <c r="E59" s="76">
        <f>+SUM(G59,+H59)</f>
        <v>653</v>
      </c>
      <c r="F59" s="96">
        <f>IF(D59&gt;0,E59/D59*100,"-")</f>
        <v>53.39329517579722</v>
      </c>
      <c r="G59" s="76">
        <v>539</v>
      </c>
      <c r="H59" s="76">
        <v>114</v>
      </c>
      <c r="I59" s="76">
        <f>+SUM(K59,+M59,+O59)</f>
        <v>570</v>
      </c>
      <c r="J59" s="96">
        <f>IF($D59&gt;0,I59/$D59*100,"-")</f>
        <v>46.60670482420278</v>
      </c>
      <c r="K59" s="76">
        <v>0</v>
      </c>
      <c r="L59" s="96">
        <f>IF($D59&gt;0,K59/$D59*100,"-")</f>
        <v>0</v>
      </c>
      <c r="M59" s="76">
        <v>0</v>
      </c>
      <c r="N59" s="96">
        <f>IF($D59&gt;0,M59/$D59*100,"-")</f>
        <v>0</v>
      </c>
      <c r="O59" s="76">
        <v>570</v>
      </c>
      <c r="P59" s="76">
        <v>570</v>
      </c>
      <c r="Q59" s="96">
        <f>IF($D59&gt;0,O59/$D59*100,"-")</f>
        <v>46.60670482420278</v>
      </c>
      <c r="R59" s="76">
        <v>8</v>
      </c>
      <c r="S59" s="70" t="s">
        <v>90</v>
      </c>
      <c r="T59" s="70"/>
      <c r="U59" s="70"/>
      <c r="V59" s="70"/>
      <c r="W59" s="70" t="s">
        <v>90</v>
      </c>
      <c r="X59" s="70"/>
      <c r="Y59" s="70"/>
      <c r="Z59" s="70"/>
    </row>
    <row r="60" spans="1:26" s="61" customFormat="1" ht="12" customHeight="1">
      <c r="A60" s="62" t="s">
        <v>85</v>
      </c>
      <c r="B60" s="63" t="s">
        <v>193</v>
      </c>
      <c r="C60" s="62" t="s">
        <v>194</v>
      </c>
      <c r="D60" s="76">
        <f>+SUM(E60,+I60)</f>
        <v>5429</v>
      </c>
      <c r="E60" s="76">
        <f>+SUM(G60,+H60)</f>
        <v>2395</v>
      </c>
      <c r="F60" s="96">
        <f>IF(D60&gt;0,E60/D60*100,"-")</f>
        <v>44.11493829434519</v>
      </c>
      <c r="G60" s="76">
        <v>2395</v>
      </c>
      <c r="H60" s="76">
        <v>0</v>
      </c>
      <c r="I60" s="76">
        <f>+SUM(K60,+M60,+O60)</f>
        <v>3034</v>
      </c>
      <c r="J60" s="96">
        <f>IF($D60&gt;0,I60/$D60*100,"-")</f>
        <v>55.88506170565481</v>
      </c>
      <c r="K60" s="76">
        <v>2291</v>
      </c>
      <c r="L60" s="96">
        <f>IF($D60&gt;0,K60/$D60*100,"-")</f>
        <v>42.199300055258796</v>
      </c>
      <c r="M60" s="76">
        <v>0</v>
      </c>
      <c r="N60" s="96">
        <f>IF($D60&gt;0,M60/$D60*100,"-")</f>
        <v>0</v>
      </c>
      <c r="O60" s="76">
        <v>743</v>
      </c>
      <c r="P60" s="76">
        <v>704</v>
      </c>
      <c r="Q60" s="96">
        <f>IF($D60&gt;0,O60/$D60*100,"-")</f>
        <v>13.685761650396023</v>
      </c>
      <c r="R60" s="76">
        <v>73</v>
      </c>
      <c r="S60" s="70" t="s">
        <v>90</v>
      </c>
      <c r="T60" s="70"/>
      <c r="U60" s="70"/>
      <c r="V60" s="70"/>
      <c r="W60" s="70" t="s">
        <v>90</v>
      </c>
      <c r="X60" s="70"/>
      <c r="Y60" s="70"/>
      <c r="Z60" s="70"/>
    </row>
    <row r="61" spans="1:26" s="61" customFormat="1" ht="12" customHeight="1">
      <c r="A61" s="62" t="s">
        <v>85</v>
      </c>
      <c r="B61" s="63" t="s">
        <v>195</v>
      </c>
      <c r="C61" s="62" t="s">
        <v>196</v>
      </c>
      <c r="D61" s="76">
        <f>+SUM(E61,+I61)</f>
        <v>4973</v>
      </c>
      <c r="E61" s="76">
        <f>+SUM(G61,+H61)</f>
        <v>1454</v>
      </c>
      <c r="F61" s="96">
        <f>IF(D61&gt;0,E61/D61*100,"-")</f>
        <v>29.237884576714258</v>
      </c>
      <c r="G61" s="76">
        <v>1454</v>
      </c>
      <c r="H61" s="76">
        <v>0</v>
      </c>
      <c r="I61" s="76">
        <f>+SUM(K61,+M61,+O61)</f>
        <v>3519</v>
      </c>
      <c r="J61" s="96">
        <f>IF($D61&gt;0,I61/$D61*100,"-")</f>
        <v>70.76211542328575</v>
      </c>
      <c r="K61" s="76">
        <v>348</v>
      </c>
      <c r="L61" s="96">
        <f>IF($D61&gt;0,K61/$D61*100,"-")</f>
        <v>6.997788055499699</v>
      </c>
      <c r="M61" s="76">
        <v>0</v>
      </c>
      <c r="N61" s="96">
        <f>IF($D61&gt;0,M61/$D61*100,"-")</f>
        <v>0</v>
      </c>
      <c r="O61" s="76">
        <v>3171</v>
      </c>
      <c r="P61" s="76">
        <v>3171</v>
      </c>
      <c r="Q61" s="96">
        <f>IF($D61&gt;0,O61/$D61*100,"-")</f>
        <v>63.764327367786045</v>
      </c>
      <c r="R61" s="76">
        <v>37</v>
      </c>
      <c r="S61" s="70" t="s">
        <v>90</v>
      </c>
      <c r="T61" s="70"/>
      <c r="U61" s="70"/>
      <c r="V61" s="70"/>
      <c r="W61" s="70" t="s">
        <v>90</v>
      </c>
      <c r="X61" s="70"/>
      <c r="Y61" s="70"/>
      <c r="Z61" s="70"/>
    </row>
    <row r="62" spans="1:26" s="61" customFormat="1" ht="12" customHeight="1">
      <c r="A62" s="62" t="s">
        <v>85</v>
      </c>
      <c r="B62" s="63" t="s">
        <v>197</v>
      </c>
      <c r="C62" s="62" t="s">
        <v>198</v>
      </c>
      <c r="D62" s="76">
        <f>+SUM(E62,+I62)</f>
        <v>3327</v>
      </c>
      <c r="E62" s="76">
        <f>+SUM(G62,+H62)</f>
        <v>653</v>
      </c>
      <c r="F62" s="96">
        <f>IF(D62&gt;0,E62/D62*100,"-")</f>
        <v>19.627291854523595</v>
      </c>
      <c r="G62" s="76">
        <v>653</v>
      </c>
      <c r="H62" s="76">
        <v>0</v>
      </c>
      <c r="I62" s="76">
        <f>+SUM(K62,+M62,+O62)</f>
        <v>2674</v>
      </c>
      <c r="J62" s="96">
        <f>IF($D62&gt;0,I62/$D62*100,"-")</f>
        <v>80.3727081454764</v>
      </c>
      <c r="K62" s="76">
        <v>1733</v>
      </c>
      <c r="L62" s="96">
        <f>IF($D62&gt;0,K62/$D62*100,"-")</f>
        <v>52.08896904117823</v>
      </c>
      <c r="M62" s="76">
        <v>0</v>
      </c>
      <c r="N62" s="96">
        <f>IF($D62&gt;0,M62/$D62*100,"-")</f>
        <v>0</v>
      </c>
      <c r="O62" s="76">
        <v>941</v>
      </c>
      <c r="P62" s="76">
        <v>941</v>
      </c>
      <c r="Q62" s="96">
        <f>IF($D62&gt;0,O62/$D62*100,"-")</f>
        <v>28.283739104298167</v>
      </c>
      <c r="R62" s="76">
        <v>38</v>
      </c>
      <c r="S62" s="70" t="s">
        <v>90</v>
      </c>
      <c r="T62" s="70"/>
      <c r="U62" s="70"/>
      <c r="V62" s="70"/>
      <c r="W62" s="70" t="s">
        <v>90</v>
      </c>
      <c r="X62" s="70"/>
      <c r="Y62" s="70"/>
      <c r="Z62" s="70"/>
    </row>
    <row r="63" spans="1:26" s="61" customFormat="1" ht="12" customHeight="1">
      <c r="A63" s="62" t="s">
        <v>85</v>
      </c>
      <c r="B63" s="63" t="s">
        <v>199</v>
      </c>
      <c r="C63" s="62" t="s">
        <v>200</v>
      </c>
      <c r="D63" s="76">
        <f>+SUM(E63,+I63)</f>
        <v>967</v>
      </c>
      <c r="E63" s="76">
        <f>+SUM(G63,+H63)</f>
        <v>64</v>
      </c>
      <c r="F63" s="96">
        <f>IF(D63&gt;0,E63/D63*100,"-")</f>
        <v>6.618407445708377</v>
      </c>
      <c r="G63" s="76">
        <v>64</v>
      </c>
      <c r="H63" s="76">
        <v>0</v>
      </c>
      <c r="I63" s="76">
        <f>+SUM(K63,+M63,+O63)</f>
        <v>903</v>
      </c>
      <c r="J63" s="96">
        <f>IF($D63&gt;0,I63/$D63*100,"-")</f>
        <v>93.38159255429163</v>
      </c>
      <c r="K63" s="76">
        <v>0</v>
      </c>
      <c r="L63" s="96">
        <f>IF($D63&gt;0,K63/$D63*100,"-")</f>
        <v>0</v>
      </c>
      <c r="M63" s="76">
        <v>0</v>
      </c>
      <c r="N63" s="96">
        <f>IF($D63&gt;0,M63/$D63*100,"-")</f>
        <v>0</v>
      </c>
      <c r="O63" s="76">
        <v>903</v>
      </c>
      <c r="P63" s="76">
        <v>132</v>
      </c>
      <c r="Q63" s="96">
        <f>IF($D63&gt;0,O63/$D63*100,"-")</f>
        <v>93.38159255429163</v>
      </c>
      <c r="R63" s="76">
        <v>6</v>
      </c>
      <c r="S63" s="70" t="s">
        <v>90</v>
      </c>
      <c r="T63" s="70"/>
      <c r="U63" s="70"/>
      <c r="V63" s="70"/>
      <c r="W63" s="70" t="s">
        <v>90</v>
      </c>
      <c r="X63" s="70"/>
      <c r="Y63" s="70"/>
      <c r="Z63" s="70"/>
    </row>
    <row r="64" spans="1:26" s="61" customFormat="1" ht="12" customHeight="1">
      <c r="A64" s="62" t="s">
        <v>85</v>
      </c>
      <c r="B64" s="63" t="s">
        <v>201</v>
      </c>
      <c r="C64" s="62" t="s">
        <v>202</v>
      </c>
      <c r="D64" s="76">
        <f>+SUM(E64,+I64)</f>
        <v>4345</v>
      </c>
      <c r="E64" s="76">
        <f>+SUM(G64,+H64)</f>
        <v>1075</v>
      </c>
      <c r="F64" s="96">
        <f>IF(D64&gt;0,E64/D64*100,"-")</f>
        <v>24.74108170310702</v>
      </c>
      <c r="G64" s="76">
        <v>1075</v>
      </c>
      <c r="H64" s="76">
        <v>0</v>
      </c>
      <c r="I64" s="76">
        <f>+SUM(K64,+M64,+O64)</f>
        <v>3270</v>
      </c>
      <c r="J64" s="96">
        <f>IF($D64&gt;0,I64/$D64*100,"-")</f>
        <v>75.25891829689299</v>
      </c>
      <c r="K64" s="76">
        <v>1079</v>
      </c>
      <c r="L64" s="96">
        <f>IF($D64&gt;0,K64/$D64*100,"-")</f>
        <v>24.833141542002302</v>
      </c>
      <c r="M64" s="76">
        <v>0</v>
      </c>
      <c r="N64" s="96">
        <f>IF($D64&gt;0,M64/$D64*100,"-")</f>
        <v>0</v>
      </c>
      <c r="O64" s="76">
        <v>2191</v>
      </c>
      <c r="P64" s="76">
        <v>2188</v>
      </c>
      <c r="Q64" s="96">
        <f>IF($D64&gt;0,O64/$D64*100,"-")</f>
        <v>50.425776754890684</v>
      </c>
      <c r="R64" s="76">
        <v>36</v>
      </c>
      <c r="S64" s="70" t="s">
        <v>90</v>
      </c>
      <c r="T64" s="70"/>
      <c r="U64" s="70"/>
      <c r="V64" s="70"/>
      <c r="W64" s="70" t="s">
        <v>90</v>
      </c>
      <c r="X64" s="70"/>
      <c r="Y64" s="70"/>
      <c r="Z64" s="70"/>
    </row>
    <row r="65" spans="1:26" s="61" customFormat="1" ht="12" customHeight="1">
      <c r="A65" s="62" t="s">
        <v>85</v>
      </c>
      <c r="B65" s="63" t="s">
        <v>203</v>
      </c>
      <c r="C65" s="62" t="s">
        <v>204</v>
      </c>
      <c r="D65" s="76">
        <f>+SUM(E65,+I65)</f>
        <v>13081</v>
      </c>
      <c r="E65" s="76">
        <f>+SUM(G65,+H65)</f>
        <v>3208</v>
      </c>
      <c r="F65" s="96">
        <f>IF(D65&gt;0,E65/D65*100,"-")</f>
        <v>24.524118951150523</v>
      </c>
      <c r="G65" s="76">
        <v>3206</v>
      </c>
      <c r="H65" s="76">
        <v>2</v>
      </c>
      <c r="I65" s="76">
        <f>+SUM(K65,+M65,+O65)</f>
        <v>9873</v>
      </c>
      <c r="J65" s="96">
        <f>IF($D65&gt;0,I65/$D65*100,"-")</f>
        <v>75.47588104884949</v>
      </c>
      <c r="K65" s="76">
        <v>6808</v>
      </c>
      <c r="L65" s="96">
        <f>IF($D65&gt;0,K65/$D65*100,"-")</f>
        <v>52.04495069184313</v>
      </c>
      <c r="M65" s="76">
        <v>0</v>
      </c>
      <c r="N65" s="96">
        <f>IF($D65&gt;0,M65/$D65*100,"-")</f>
        <v>0</v>
      </c>
      <c r="O65" s="76">
        <v>3065</v>
      </c>
      <c r="P65" s="76">
        <v>1793</v>
      </c>
      <c r="Q65" s="96">
        <f>IF($D65&gt;0,O65/$D65*100,"-")</f>
        <v>23.430930357006343</v>
      </c>
      <c r="R65" s="76">
        <v>161</v>
      </c>
      <c r="S65" s="70" t="s">
        <v>90</v>
      </c>
      <c r="T65" s="70"/>
      <c r="U65" s="70"/>
      <c r="V65" s="70"/>
      <c r="W65" s="70" t="s">
        <v>90</v>
      </c>
      <c r="X65" s="70"/>
      <c r="Y65" s="70"/>
      <c r="Z65" s="70"/>
    </row>
    <row r="66" spans="1:26" s="61" customFormat="1" ht="12" customHeight="1">
      <c r="A66" s="62" t="s">
        <v>85</v>
      </c>
      <c r="B66" s="63" t="s">
        <v>205</v>
      </c>
      <c r="C66" s="62" t="s">
        <v>206</v>
      </c>
      <c r="D66" s="76">
        <f>+SUM(E66,+I66)</f>
        <v>3135</v>
      </c>
      <c r="E66" s="76">
        <f>+SUM(G66,+H66)</f>
        <v>628</v>
      </c>
      <c r="F66" s="96">
        <f>IF(D66&gt;0,E66/D66*100,"-")</f>
        <v>20.031897926634766</v>
      </c>
      <c r="G66" s="76">
        <v>628</v>
      </c>
      <c r="H66" s="76">
        <v>0</v>
      </c>
      <c r="I66" s="76">
        <f>+SUM(K66,+M66,+O66)</f>
        <v>2507</v>
      </c>
      <c r="J66" s="96">
        <f>IF($D66&gt;0,I66/$D66*100,"-")</f>
        <v>79.96810207336523</v>
      </c>
      <c r="K66" s="76">
        <v>1719</v>
      </c>
      <c r="L66" s="96">
        <f>IF($D66&gt;0,K66/$D66*100,"-")</f>
        <v>54.83253588516747</v>
      </c>
      <c r="M66" s="76">
        <v>0</v>
      </c>
      <c r="N66" s="96">
        <f>IF($D66&gt;0,M66/$D66*100,"-")</f>
        <v>0</v>
      </c>
      <c r="O66" s="76">
        <v>788</v>
      </c>
      <c r="P66" s="76">
        <v>434</v>
      </c>
      <c r="Q66" s="96">
        <f>IF($D66&gt;0,O66/$D66*100,"-")</f>
        <v>25.135566188197767</v>
      </c>
      <c r="R66" s="76">
        <v>32</v>
      </c>
      <c r="S66" s="70" t="s">
        <v>90</v>
      </c>
      <c r="T66" s="70"/>
      <c r="U66" s="70"/>
      <c r="V66" s="70"/>
      <c r="W66" s="70" t="s">
        <v>90</v>
      </c>
      <c r="X66" s="70"/>
      <c r="Y66" s="70"/>
      <c r="Z66" s="70"/>
    </row>
    <row r="67" spans="1:26" s="61" customFormat="1" ht="12" customHeight="1">
      <c r="A67" s="62" t="s">
        <v>85</v>
      </c>
      <c r="B67" s="63" t="s">
        <v>207</v>
      </c>
      <c r="C67" s="62" t="s">
        <v>208</v>
      </c>
      <c r="D67" s="76">
        <f>+SUM(E67,+I67)</f>
        <v>2063</v>
      </c>
      <c r="E67" s="76">
        <f>+SUM(G67,+H67)</f>
        <v>513</v>
      </c>
      <c r="F67" s="96">
        <f>IF(D67&gt;0,E67/D67*100,"-")</f>
        <v>24.866698982064957</v>
      </c>
      <c r="G67" s="76">
        <v>513</v>
      </c>
      <c r="H67" s="76">
        <v>0</v>
      </c>
      <c r="I67" s="76">
        <f>+SUM(K67,+M67,+O67)</f>
        <v>1550</v>
      </c>
      <c r="J67" s="96">
        <f>IF($D67&gt;0,I67/$D67*100,"-")</f>
        <v>75.13330101793505</v>
      </c>
      <c r="K67" s="76">
        <v>0</v>
      </c>
      <c r="L67" s="96">
        <f>IF($D67&gt;0,K67/$D67*100,"-")</f>
        <v>0</v>
      </c>
      <c r="M67" s="76">
        <v>0</v>
      </c>
      <c r="N67" s="96">
        <f>IF($D67&gt;0,M67/$D67*100,"-")</f>
        <v>0</v>
      </c>
      <c r="O67" s="76">
        <v>1550</v>
      </c>
      <c r="P67" s="76">
        <v>1508</v>
      </c>
      <c r="Q67" s="96">
        <f>IF($D67&gt;0,O67/$D67*100,"-")</f>
        <v>75.13330101793505</v>
      </c>
      <c r="R67" s="76">
        <v>23</v>
      </c>
      <c r="S67" s="70"/>
      <c r="T67" s="70"/>
      <c r="U67" s="70"/>
      <c r="V67" s="70" t="s">
        <v>90</v>
      </c>
      <c r="W67" s="70"/>
      <c r="X67" s="70" t="s">
        <v>90</v>
      </c>
      <c r="Y67" s="70"/>
      <c r="Z67" s="70"/>
    </row>
    <row r="68" spans="1:26" s="61" customFormat="1" ht="12" customHeight="1">
      <c r="A68" s="62" t="s">
        <v>85</v>
      </c>
      <c r="B68" s="63" t="s">
        <v>209</v>
      </c>
      <c r="C68" s="62" t="s">
        <v>210</v>
      </c>
      <c r="D68" s="76">
        <f>+SUM(E68,+I68)</f>
        <v>8719</v>
      </c>
      <c r="E68" s="76">
        <f>+SUM(G68,+H68)</f>
        <v>574</v>
      </c>
      <c r="F68" s="96">
        <f>IF(D68&gt;0,E68/D68*100,"-")</f>
        <v>6.583323775662346</v>
      </c>
      <c r="G68" s="76">
        <v>574</v>
      </c>
      <c r="H68" s="76">
        <v>0</v>
      </c>
      <c r="I68" s="76">
        <f>+SUM(K68,+M68,+O68)</f>
        <v>8145</v>
      </c>
      <c r="J68" s="96">
        <f>IF($D68&gt;0,I68/$D68*100,"-")</f>
        <v>93.41667622433766</v>
      </c>
      <c r="K68" s="76">
        <v>7857</v>
      </c>
      <c r="L68" s="96">
        <f>IF($D68&gt;0,K68/$D68*100,"-")</f>
        <v>90.1135451313224</v>
      </c>
      <c r="M68" s="76">
        <v>0</v>
      </c>
      <c r="N68" s="96">
        <f>IF($D68&gt;0,M68/$D68*100,"-")</f>
        <v>0</v>
      </c>
      <c r="O68" s="76">
        <v>288</v>
      </c>
      <c r="P68" s="76">
        <v>288</v>
      </c>
      <c r="Q68" s="96">
        <f>IF($D68&gt;0,O68/$D68*100,"-")</f>
        <v>3.3031310930152538</v>
      </c>
      <c r="R68" s="76">
        <v>81</v>
      </c>
      <c r="S68" s="70" t="s">
        <v>90</v>
      </c>
      <c r="T68" s="70"/>
      <c r="U68" s="70"/>
      <c r="V68" s="70"/>
      <c r="W68" s="70" t="s">
        <v>90</v>
      </c>
      <c r="X68" s="70"/>
      <c r="Y68" s="70"/>
      <c r="Z68" s="70"/>
    </row>
    <row r="69" spans="1:26" s="61" customFormat="1" ht="12" customHeight="1">
      <c r="A69" s="62" t="s">
        <v>85</v>
      </c>
      <c r="B69" s="63" t="s">
        <v>211</v>
      </c>
      <c r="C69" s="62" t="s">
        <v>212</v>
      </c>
      <c r="D69" s="76">
        <f>+SUM(E69,+I69)</f>
        <v>4912</v>
      </c>
      <c r="E69" s="76">
        <f>+SUM(G69,+H69)</f>
        <v>192</v>
      </c>
      <c r="F69" s="96">
        <f>IF(D69&gt;0,E69/D69*100,"-")</f>
        <v>3.908794788273615</v>
      </c>
      <c r="G69" s="76">
        <v>192</v>
      </c>
      <c r="H69" s="76">
        <v>0</v>
      </c>
      <c r="I69" s="76">
        <f>+SUM(K69,+M69,+O69)</f>
        <v>4720</v>
      </c>
      <c r="J69" s="96">
        <f>IF($D69&gt;0,I69/$D69*100,"-")</f>
        <v>96.09120521172639</v>
      </c>
      <c r="K69" s="76">
        <v>4666</v>
      </c>
      <c r="L69" s="96">
        <f>IF($D69&gt;0,K69/$D69*100,"-")</f>
        <v>94.99185667752444</v>
      </c>
      <c r="M69" s="76"/>
      <c r="N69" s="96">
        <f>IF($D69&gt;0,M69/$D69*100,"-")</f>
        <v>0</v>
      </c>
      <c r="O69" s="76">
        <v>54</v>
      </c>
      <c r="P69" s="76">
        <v>36</v>
      </c>
      <c r="Q69" s="96">
        <f>IF($D69&gt;0,O69/$D69*100,"-")</f>
        <v>1.0993485342019544</v>
      </c>
      <c r="R69" s="76">
        <v>36</v>
      </c>
      <c r="S69" s="70" t="s">
        <v>90</v>
      </c>
      <c r="T69" s="70"/>
      <c r="U69" s="70"/>
      <c r="V69" s="70"/>
      <c r="W69" s="70" t="s">
        <v>90</v>
      </c>
      <c r="X69" s="70"/>
      <c r="Y69" s="70"/>
      <c r="Z69" s="70"/>
    </row>
    <row r="70" spans="1:26" s="61" customFormat="1" ht="12" customHeight="1">
      <c r="A70" s="62" t="s">
        <v>85</v>
      </c>
      <c r="B70" s="63" t="s">
        <v>213</v>
      </c>
      <c r="C70" s="62" t="s">
        <v>214</v>
      </c>
      <c r="D70" s="76">
        <f>+SUM(E70,+I70)</f>
        <v>5500</v>
      </c>
      <c r="E70" s="76">
        <f>+SUM(G70,+H70)</f>
        <v>1046</v>
      </c>
      <c r="F70" s="96">
        <f>IF(D70&gt;0,E70/D70*100,"-")</f>
        <v>19.018181818181816</v>
      </c>
      <c r="G70" s="76">
        <v>1046</v>
      </c>
      <c r="H70" s="76">
        <v>0</v>
      </c>
      <c r="I70" s="76">
        <f>+SUM(K70,+M70,+O70)</f>
        <v>4454</v>
      </c>
      <c r="J70" s="96">
        <f>IF($D70&gt;0,I70/$D70*100,"-")</f>
        <v>80.98181818181817</v>
      </c>
      <c r="K70" s="76">
        <v>2752</v>
      </c>
      <c r="L70" s="96">
        <f>IF($D70&gt;0,K70/$D70*100,"-")</f>
        <v>50.03636363636363</v>
      </c>
      <c r="M70" s="76">
        <v>0</v>
      </c>
      <c r="N70" s="96">
        <f>IF($D70&gt;0,M70/$D70*100,"-")</f>
        <v>0</v>
      </c>
      <c r="O70" s="76">
        <v>1702</v>
      </c>
      <c r="P70" s="76">
        <v>1702</v>
      </c>
      <c r="Q70" s="96">
        <f>IF($D70&gt;0,O70/$D70*100,"-")</f>
        <v>30.94545454545455</v>
      </c>
      <c r="R70" s="76">
        <v>79</v>
      </c>
      <c r="S70" s="70" t="s">
        <v>90</v>
      </c>
      <c r="T70" s="70"/>
      <c r="U70" s="70"/>
      <c r="V70" s="70"/>
      <c r="W70" s="70" t="s">
        <v>90</v>
      </c>
      <c r="X70" s="70"/>
      <c r="Y70" s="70"/>
      <c r="Z70" s="70"/>
    </row>
    <row r="71" spans="1:26" s="61" customFormat="1" ht="12" customHeight="1">
      <c r="A71" s="62" t="s">
        <v>85</v>
      </c>
      <c r="B71" s="63" t="s">
        <v>215</v>
      </c>
      <c r="C71" s="62" t="s">
        <v>216</v>
      </c>
      <c r="D71" s="76">
        <f>+SUM(E71,+I71)</f>
        <v>10608</v>
      </c>
      <c r="E71" s="76">
        <f>+SUM(G71,+H71)</f>
        <v>3028</v>
      </c>
      <c r="F71" s="96">
        <f>IF(D71&gt;0,E71/D71*100,"-")</f>
        <v>28.544494720965307</v>
      </c>
      <c r="G71" s="76">
        <v>2850</v>
      </c>
      <c r="H71" s="76">
        <v>178</v>
      </c>
      <c r="I71" s="76">
        <f>+SUM(K71,+M71,+O71)</f>
        <v>7580</v>
      </c>
      <c r="J71" s="96">
        <f>IF($D71&gt;0,I71/$D71*100,"-")</f>
        <v>71.4555052790347</v>
      </c>
      <c r="K71" s="76">
        <v>6552</v>
      </c>
      <c r="L71" s="96">
        <f>IF($D71&gt;0,K71/$D71*100,"-")</f>
        <v>61.76470588235294</v>
      </c>
      <c r="M71" s="76">
        <v>0</v>
      </c>
      <c r="N71" s="96">
        <f>IF($D71&gt;0,M71/$D71*100,"-")</f>
        <v>0</v>
      </c>
      <c r="O71" s="76">
        <v>1028</v>
      </c>
      <c r="P71" s="76">
        <v>1028</v>
      </c>
      <c r="Q71" s="96">
        <f>IF($D71&gt;0,O71/$D71*100,"-")</f>
        <v>9.69079939668175</v>
      </c>
      <c r="R71" s="76">
        <v>89</v>
      </c>
      <c r="S71" s="70" t="s">
        <v>90</v>
      </c>
      <c r="T71" s="70"/>
      <c r="U71" s="70"/>
      <c r="V71" s="70"/>
      <c r="W71" s="70" t="s">
        <v>90</v>
      </c>
      <c r="X71" s="70"/>
      <c r="Y71" s="70"/>
      <c r="Z71" s="70"/>
    </row>
    <row r="72" spans="1:26" s="61" customFormat="1" ht="12" customHeight="1">
      <c r="A72" s="62" t="s">
        <v>85</v>
      </c>
      <c r="B72" s="63" t="s">
        <v>217</v>
      </c>
      <c r="C72" s="62" t="s">
        <v>218</v>
      </c>
      <c r="D72" s="76">
        <f>+SUM(E72,+I72)</f>
        <v>10053</v>
      </c>
      <c r="E72" s="76">
        <f>+SUM(G72,+H72)</f>
        <v>1103</v>
      </c>
      <c r="F72" s="96">
        <f>IF(D72&gt;0,E72/D72*100,"-")</f>
        <v>10.971849199244007</v>
      </c>
      <c r="G72" s="76">
        <v>1103</v>
      </c>
      <c r="H72" s="76">
        <v>0</v>
      </c>
      <c r="I72" s="76">
        <f>+SUM(K72,+M72,+O72)</f>
        <v>8950</v>
      </c>
      <c r="J72" s="96">
        <f>IF($D72&gt;0,I72/$D72*100,"-")</f>
        <v>89.028150800756</v>
      </c>
      <c r="K72" s="76">
        <v>8508</v>
      </c>
      <c r="L72" s="96">
        <f>IF($D72&gt;0,K72/$D72*100,"-")</f>
        <v>84.63145329752312</v>
      </c>
      <c r="M72" s="76">
        <v>0</v>
      </c>
      <c r="N72" s="96">
        <f>IF($D72&gt;0,M72/$D72*100,"-")</f>
        <v>0</v>
      </c>
      <c r="O72" s="76">
        <v>442</v>
      </c>
      <c r="P72" s="76">
        <v>293</v>
      </c>
      <c r="Q72" s="96">
        <f>IF($D72&gt;0,O72/$D72*100,"-")</f>
        <v>4.396697503232866</v>
      </c>
      <c r="R72" s="76">
        <v>175</v>
      </c>
      <c r="S72" s="70" t="s">
        <v>90</v>
      </c>
      <c r="T72" s="70"/>
      <c r="U72" s="70"/>
      <c r="V72" s="70"/>
      <c r="W72" s="70" t="s">
        <v>90</v>
      </c>
      <c r="X72" s="70"/>
      <c r="Y72" s="70"/>
      <c r="Z72" s="70"/>
    </row>
    <row r="73" spans="1:26" s="61" customFormat="1" ht="12" customHeight="1">
      <c r="A73" s="62" t="s">
        <v>85</v>
      </c>
      <c r="B73" s="63" t="s">
        <v>219</v>
      </c>
      <c r="C73" s="62" t="s">
        <v>220</v>
      </c>
      <c r="D73" s="76">
        <f>+SUM(E73,+I73)</f>
        <v>9155</v>
      </c>
      <c r="E73" s="76">
        <f>+SUM(G73,+H73)</f>
        <v>1503</v>
      </c>
      <c r="F73" s="96">
        <f>IF(D73&gt;0,E73/D73*100,"-")</f>
        <v>16.417258328782086</v>
      </c>
      <c r="G73" s="76">
        <v>1503</v>
      </c>
      <c r="H73" s="76"/>
      <c r="I73" s="76">
        <f>+SUM(K73,+M73,+O73)</f>
        <v>7652</v>
      </c>
      <c r="J73" s="96">
        <f>IF($D73&gt;0,I73/$D73*100,"-")</f>
        <v>83.5827416712179</v>
      </c>
      <c r="K73" s="76">
        <v>4853</v>
      </c>
      <c r="L73" s="96">
        <f>IF($D73&gt;0,K73/$D73*100,"-")</f>
        <v>53.00928454396505</v>
      </c>
      <c r="M73" s="76"/>
      <c r="N73" s="96">
        <f>IF($D73&gt;0,M73/$D73*100,"-")</f>
        <v>0</v>
      </c>
      <c r="O73" s="76">
        <v>2799</v>
      </c>
      <c r="P73" s="76">
        <v>2511</v>
      </c>
      <c r="Q73" s="96">
        <f>IF($D73&gt;0,O73/$D73*100,"-")</f>
        <v>30.57345712725287</v>
      </c>
      <c r="R73" s="76">
        <v>186</v>
      </c>
      <c r="S73" s="70" t="s">
        <v>90</v>
      </c>
      <c r="T73" s="70"/>
      <c r="U73" s="70"/>
      <c r="V73" s="70"/>
      <c r="W73" s="70" t="s">
        <v>90</v>
      </c>
      <c r="X73" s="70"/>
      <c r="Y73" s="70"/>
      <c r="Z73" s="70"/>
    </row>
    <row r="74" spans="1:26" s="61" customFormat="1" ht="12" customHeight="1">
      <c r="A74" s="62" t="s">
        <v>85</v>
      </c>
      <c r="B74" s="63" t="s">
        <v>221</v>
      </c>
      <c r="C74" s="62" t="s">
        <v>222</v>
      </c>
      <c r="D74" s="76">
        <f>+SUM(E74,+I74)</f>
        <v>3457</v>
      </c>
      <c r="E74" s="76">
        <f>+SUM(G74,+H74)</f>
        <v>997</v>
      </c>
      <c r="F74" s="96">
        <f>IF(D74&gt;0,E74/D74*100,"-")</f>
        <v>28.84003471217819</v>
      </c>
      <c r="G74" s="76">
        <v>993</v>
      </c>
      <c r="H74" s="76">
        <v>4</v>
      </c>
      <c r="I74" s="76">
        <f>+SUM(K74,+M74,+O74)</f>
        <v>2460</v>
      </c>
      <c r="J74" s="96">
        <f>IF($D74&gt;0,I74/$D74*100,"-")</f>
        <v>71.15996528782182</v>
      </c>
      <c r="K74" s="76">
        <v>393</v>
      </c>
      <c r="L74" s="96">
        <f>IF($D74&gt;0,K74/$D74*100,"-")</f>
        <v>11.3682383569569</v>
      </c>
      <c r="M74" s="76">
        <v>0</v>
      </c>
      <c r="N74" s="96">
        <f>IF($D74&gt;0,M74/$D74*100,"-")</f>
        <v>0</v>
      </c>
      <c r="O74" s="76">
        <v>2067</v>
      </c>
      <c r="P74" s="76">
        <v>1200</v>
      </c>
      <c r="Q74" s="96">
        <f>IF($D74&gt;0,O74/$D74*100,"-")</f>
        <v>59.79172693086491</v>
      </c>
      <c r="R74" s="76">
        <v>47</v>
      </c>
      <c r="S74" s="70" t="s">
        <v>90</v>
      </c>
      <c r="T74" s="70"/>
      <c r="U74" s="70"/>
      <c r="V74" s="70"/>
      <c r="W74" s="70" t="s">
        <v>90</v>
      </c>
      <c r="X74" s="70"/>
      <c r="Y74" s="70"/>
      <c r="Z74" s="70"/>
    </row>
    <row r="75" spans="1:26" s="61" customFormat="1" ht="12" customHeight="1">
      <c r="A75" s="62" t="s">
        <v>85</v>
      </c>
      <c r="B75" s="63" t="s">
        <v>223</v>
      </c>
      <c r="C75" s="62" t="s">
        <v>224</v>
      </c>
      <c r="D75" s="76">
        <f>+SUM(E75,+I75)</f>
        <v>16228</v>
      </c>
      <c r="E75" s="76">
        <f>+SUM(G75,+H75)</f>
        <v>6491</v>
      </c>
      <c r="F75" s="96">
        <f>IF(D75&gt;0,E75/D75*100,"-")</f>
        <v>39.99876756223811</v>
      </c>
      <c r="G75" s="76">
        <v>6491</v>
      </c>
      <c r="H75" s="76">
        <v>0</v>
      </c>
      <c r="I75" s="76">
        <f>+SUM(K75,+M75,+O75)</f>
        <v>9737</v>
      </c>
      <c r="J75" s="96">
        <f>IF($D75&gt;0,I75/$D75*100,"-")</f>
        <v>60.0012324377619</v>
      </c>
      <c r="K75" s="76">
        <v>6392</v>
      </c>
      <c r="L75" s="96">
        <f>IF($D75&gt;0,K75/$D75*100,"-")</f>
        <v>39.388710870101065</v>
      </c>
      <c r="M75" s="76">
        <v>0</v>
      </c>
      <c r="N75" s="96">
        <f>IF($D75&gt;0,M75/$D75*100,"-")</f>
        <v>0</v>
      </c>
      <c r="O75" s="76">
        <v>3345</v>
      </c>
      <c r="P75" s="76">
        <v>2867</v>
      </c>
      <c r="Q75" s="96">
        <f>IF($D75&gt;0,O75/$D75*100,"-")</f>
        <v>20.61252156766083</v>
      </c>
      <c r="R75" s="76">
        <v>403</v>
      </c>
      <c r="S75" s="70" t="s">
        <v>90</v>
      </c>
      <c r="T75" s="70"/>
      <c r="U75" s="70"/>
      <c r="V75" s="70"/>
      <c r="W75" s="70" t="s">
        <v>90</v>
      </c>
      <c r="X75" s="70"/>
      <c r="Y75" s="70"/>
      <c r="Z75" s="70"/>
    </row>
    <row r="76" spans="1:26" s="61" customFormat="1" ht="12" customHeight="1">
      <c r="A76" s="62" t="s">
        <v>85</v>
      </c>
      <c r="B76" s="63" t="s">
        <v>225</v>
      </c>
      <c r="C76" s="62" t="s">
        <v>226</v>
      </c>
      <c r="D76" s="76">
        <f>+SUM(E76,+I76)</f>
        <v>11455</v>
      </c>
      <c r="E76" s="76">
        <f>+SUM(G76,+H76)</f>
        <v>710</v>
      </c>
      <c r="F76" s="96">
        <f>IF(D76&gt;0,E76/D76*100,"-")</f>
        <v>6.198166739415103</v>
      </c>
      <c r="G76" s="76">
        <v>710</v>
      </c>
      <c r="H76" s="76"/>
      <c r="I76" s="76">
        <f>+SUM(K76,+M76,+O76)</f>
        <v>10745</v>
      </c>
      <c r="J76" s="96">
        <f>IF($D76&gt;0,I76/$D76*100,"-")</f>
        <v>93.8018332605849</v>
      </c>
      <c r="K76" s="76">
        <v>8460</v>
      </c>
      <c r="L76" s="96">
        <f>IF($D76&gt;0,K76/$D76*100,"-")</f>
        <v>73.85421213443911</v>
      </c>
      <c r="M76" s="76">
        <v>0</v>
      </c>
      <c r="N76" s="96">
        <f>IF($D76&gt;0,M76/$D76*100,"-")</f>
        <v>0</v>
      </c>
      <c r="O76" s="76">
        <v>2285</v>
      </c>
      <c r="P76" s="76">
        <v>31</v>
      </c>
      <c r="Q76" s="96">
        <f>IF($D76&gt;0,O76/$D76*100,"-")</f>
        <v>19.947621126145787</v>
      </c>
      <c r="R76" s="76">
        <v>55</v>
      </c>
      <c r="S76" s="70" t="s">
        <v>90</v>
      </c>
      <c r="T76" s="70"/>
      <c r="U76" s="70"/>
      <c r="V76" s="70"/>
      <c r="W76" s="70" t="s">
        <v>90</v>
      </c>
      <c r="X76" s="70"/>
      <c r="Y76" s="70"/>
      <c r="Z76" s="70"/>
    </row>
    <row r="77" spans="1:26" s="61" customFormat="1" ht="12" customHeight="1">
      <c r="A77" s="62" t="s">
        <v>85</v>
      </c>
      <c r="B77" s="63" t="s">
        <v>227</v>
      </c>
      <c r="C77" s="62" t="s">
        <v>228</v>
      </c>
      <c r="D77" s="76">
        <f>+SUM(E77,+I77)</f>
        <v>7803</v>
      </c>
      <c r="E77" s="76">
        <f>+SUM(G77,+H77)</f>
        <v>777</v>
      </c>
      <c r="F77" s="96">
        <f>IF(D77&gt;0,E77/D77*100,"-")</f>
        <v>9.95770857362553</v>
      </c>
      <c r="G77" s="76">
        <v>777</v>
      </c>
      <c r="H77" s="76">
        <v>0</v>
      </c>
      <c r="I77" s="76">
        <f>+SUM(K77,+M77,+O77)</f>
        <v>7026</v>
      </c>
      <c r="J77" s="96">
        <f>IF($D77&gt;0,I77/$D77*100,"-")</f>
        <v>90.04229142637448</v>
      </c>
      <c r="K77" s="76">
        <v>3201</v>
      </c>
      <c r="L77" s="96">
        <f>IF($D77&gt;0,K77/$D77*100,"-")</f>
        <v>41.02268358323722</v>
      </c>
      <c r="M77" s="76">
        <v>3632</v>
      </c>
      <c r="N77" s="96">
        <f>IF($D77&gt;0,M77/$D77*100,"-")</f>
        <v>46.54620017941817</v>
      </c>
      <c r="O77" s="76">
        <v>193</v>
      </c>
      <c r="P77" s="76">
        <v>125</v>
      </c>
      <c r="Q77" s="96">
        <f>IF($D77&gt;0,O77/$D77*100,"-")</f>
        <v>2.4734076637190827</v>
      </c>
      <c r="R77" s="76">
        <v>36</v>
      </c>
      <c r="S77" s="70" t="s">
        <v>90</v>
      </c>
      <c r="T77" s="70"/>
      <c r="U77" s="70"/>
      <c r="V77" s="70"/>
      <c r="W77" s="70" t="s">
        <v>90</v>
      </c>
      <c r="X77" s="70"/>
      <c r="Y77" s="70"/>
      <c r="Z77" s="70"/>
    </row>
    <row r="78" spans="1:26" s="61" customFormat="1" ht="12" customHeight="1">
      <c r="A78" s="62" t="s">
        <v>85</v>
      </c>
      <c r="B78" s="63" t="s">
        <v>229</v>
      </c>
      <c r="C78" s="62" t="s">
        <v>230</v>
      </c>
      <c r="D78" s="76">
        <f>+SUM(E78,+I78)</f>
        <v>14492</v>
      </c>
      <c r="E78" s="76">
        <f>+SUM(G78,+H78)</f>
        <v>2832</v>
      </c>
      <c r="F78" s="96">
        <f>IF(D78&gt;0,E78/D78*100,"-")</f>
        <v>19.54181617444107</v>
      </c>
      <c r="G78" s="76">
        <v>2832</v>
      </c>
      <c r="H78" s="76">
        <v>0</v>
      </c>
      <c r="I78" s="76">
        <f>+SUM(K78,+M78,+O78)</f>
        <v>11660</v>
      </c>
      <c r="J78" s="96">
        <f>IF($D78&gt;0,I78/$D78*100,"-")</f>
        <v>80.45818382555893</v>
      </c>
      <c r="K78" s="76">
        <v>10402</v>
      </c>
      <c r="L78" s="96">
        <f>IF($D78&gt;0,K78/$D78*100,"-")</f>
        <v>71.77753243168645</v>
      </c>
      <c r="M78" s="76">
        <v>0</v>
      </c>
      <c r="N78" s="96">
        <f>IF($D78&gt;0,M78/$D78*100,"-")</f>
        <v>0</v>
      </c>
      <c r="O78" s="76">
        <v>1258</v>
      </c>
      <c r="P78" s="76">
        <v>912</v>
      </c>
      <c r="Q78" s="96">
        <f>IF($D78&gt;0,O78/$D78*100,"-")</f>
        <v>8.68065139387248</v>
      </c>
      <c r="R78" s="76">
        <v>143</v>
      </c>
      <c r="S78" s="70" t="s">
        <v>90</v>
      </c>
      <c r="T78" s="70"/>
      <c r="U78" s="70"/>
      <c r="V78" s="70"/>
      <c r="W78" s="70" t="s">
        <v>90</v>
      </c>
      <c r="X78" s="70"/>
      <c r="Y78" s="70"/>
      <c r="Z78" s="70"/>
    </row>
    <row r="79" spans="1:26" s="61" customFormat="1" ht="12" customHeight="1">
      <c r="A79" s="62" t="s">
        <v>85</v>
      </c>
      <c r="B79" s="63" t="s">
        <v>231</v>
      </c>
      <c r="C79" s="62" t="s">
        <v>232</v>
      </c>
      <c r="D79" s="76">
        <f>+SUM(E79,+I79)</f>
        <v>5337</v>
      </c>
      <c r="E79" s="76">
        <f>+SUM(G79,+H79)</f>
        <v>792</v>
      </c>
      <c r="F79" s="96">
        <f>IF(D79&gt;0,E79/D79*100,"-")</f>
        <v>14.839797639123104</v>
      </c>
      <c r="G79" s="76">
        <v>792</v>
      </c>
      <c r="H79" s="76">
        <v>0</v>
      </c>
      <c r="I79" s="76">
        <f>+SUM(K79,+M79,+O79)</f>
        <v>4545</v>
      </c>
      <c r="J79" s="96">
        <f>IF($D79&gt;0,I79/$D79*100,"-")</f>
        <v>85.16020236087691</v>
      </c>
      <c r="K79" s="76">
        <v>4256</v>
      </c>
      <c r="L79" s="96">
        <f>IF($D79&gt;0,K79/$D79*100,"-")</f>
        <v>79.74517519205546</v>
      </c>
      <c r="M79" s="76">
        <v>0</v>
      </c>
      <c r="N79" s="96">
        <f>IF($D79&gt;0,M79/$D79*100,"-")</f>
        <v>0</v>
      </c>
      <c r="O79" s="76">
        <v>289</v>
      </c>
      <c r="P79" s="76">
        <v>264</v>
      </c>
      <c r="Q79" s="96">
        <f>IF($D79&gt;0,O79/$D79*100,"-")</f>
        <v>5.415027168821435</v>
      </c>
      <c r="R79" s="76">
        <v>46</v>
      </c>
      <c r="S79" s="70" t="s">
        <v>90</v>
      </c>
      <c r="T79" s="70"/>
      <c r="U79" s="70"/>
      <c r="V79" s="70"/>
      <c r="W79" s="70" t="s">
        <v>90</v>
      </c>
      <c r="X79" s="70"/>
      <c r="Y79" s="70"/>
      <c r="Z79" s="70"/>
    </row>
    <row r="80" spans="1:26" s="61" customFormat="1" ht="12" customHeight="1">
      <c r="A80" s="62" t="s">
        <v>85</v>
      </c>
      <c r="B80" s="63" t="s">
        <v>233</v>
      </c>
      <c r="C80" s="62" t="s">
        <v>234</v>
      </c>
      <c r="D80" s="76">
        <f>+SUM(E80,+I80)</f>
        <v>4050</v>
      </c>
      <c r="E80" s="76">
        <f>+SUM(G80,+H80)</f>
        <v>63</v>
      </c>
      <c r="F80" s="96">
        <f>IF(D80&gt;0,E80/D80*100,"-")</f>
        <v>1.5555555555555556</v>
      </c>
      <c r="G80" s="76">
        <v>63</v>
      </c>
      <c r="H80" s="76">
        <v>0</v>
      </c>
      <c r="I80" s="76">
        <f>+SUM(K80,+M80,+O80)</f>
        <v>3987</v>
      </c>
      <c r="J80" s="96">
        <f>IF($D80&gt;0,I80/$D80*100,"-")</f>
        <v>98.44444444444444</v>
      </c>
      <c r="K80" s="76">
        <v>2991</v>
      </c>
      <c r="L80" s="96">
        <f>IF($D80&gt;0,K80/$D80*100,"-")</f>
        <v>73.85185185185185</v>
      </c>
      <c r="M80" s="76">
        <v>0</v>
      </c>
      <c r="N80" s="96">
        <f>IF($D80&gt;0,M80/$D80*100,"-")</f>
        <v>0</v>
      </c>
      <c r="O80" s="76">
        <v>996</v>
      </c>
      <c r="P80" s="76">
        <v>996</v>
      </c>
      <c r="Q80" s="96">
        <f>IF($D80&gt;0,O80/$D80*100,"-")</f>
        <v>24.592592592592595</v>
      </c>
      <c r="R80" s="76">
        <v>14</v>
      </c>
      <c r="S80" s="70" t="s">
        <v>90</v>
      </c>
      <c r="T80" s="70"/>
      <c r="U80" s="70"/>
      <c r="V80" s="70"/>
      <c r="W80" s="70" t="s">
        <v>90</v>
      </c>
      <c r="X80" s="70"/>
      <c r="Y80" s="70"/>
      <c r="Z80" s="70"/>
    </row>
    <row r="81" spans="1:26" s="61" customFormat="1" ht="12" customHeight="1">
      <c r="A81" s="62" t="s">
        <v>85</v>
      </c>
      <c r="B81" s="63" t="s">
        <v>235</v>
      </c>
      <c r="C81" s="62" t="s">
        <v>236</v>
      </c>
      <c r="D81" s="76">
        <f>+SUM(E81,+I81)</f>
        <v>9703</v>
      </c>
      <c r="E81" s="76">
        <f>+SUM(G81,+H81)</f>
        <v>3593</v>
      </c>
      <c r="F81" s="96">
        <f>IF(D81&gt;0,E81/D81*100,"-")</f>
        <v>37.0297846027002</v>
      </c>
      <c r="G81" s="76">
        <v>3593</v>
      </c>
      <c r="H81" s="76">
        <v>0</v>
      </c>
      <c r="I81" s="76">
        <f>+SUM(K81,+M81,+O81)</f>
        <v>6110</v>
      </c>
      <c r="J81" s="96">
        <f>IF($D81&gt;0,I81/$D81*100,"-")</f>
        <v>62.9702153972998</v>
      </c>
      <c r="K81" s="76">
        <v>1853</v>
      </c>
      <c r="L81" s="96">
        <f>IF($D81&gt;0,K81/$D81*100,"-")</f>
        <v>19.097186437184376</v>
      </c>
      <c r="M81" s="76">
        <v>0</v>
      </c>
      <c r="N81" s="96">
        <f>IF($D81&gt;0,M81/$D81*100,"-")</f>
        <v>0</v>
      </c>
      <c r="O81" s="76">
        <v>4257</v>
      </c>
      <c r="P81" s="76">
        <v>2182</v>
      </c>
      <c r="Q81" s="96">
        <f>IF($D81&gt;0,O81/$D81*100,"-")</f>
        <v>43.87302896011543</v>
      </c>
      <c r="R81" s="76">
        <v>79</v>
      </c>
      <c r="S81" s="70" t="s">
        <v>90</v>
      </c>
      <c r="T81" s="70"/>
      <c r="U81" s="70"/>
      <c r="V81" s="70"/>
      <c r="W81" s="70" t="s">
        <v>90</v>
      </c>
      <c r="X81" s="70"/>
      <c r="Y81" s="70"/>
      <c r="Z81" s="70"/>
    </row>
    <row r="82" spans="1:26" s="61" customFormat="1" ht="12" customHeight="1">
      <c r="A82" s="62" t="s">
        <v>85</v>
      </c>
      <c r="B82" s="63" t="s">
        <v>237</v>
      </c>
      <c r="C82" s="62" t="s">
        <v>238</v>
      </c>
      <c r="D82" s="76">
        <f>+SUM(E82,+I82)</f>
        <v>3116</v>
      </c>
      <c r="E82" s="76">
        <f>+SUM(G82,+H82)</f>
        <v>552</v>
      </c>
      <c r="F82" s="96">
        <f>IF(D82&gt;0,E82/D82*100,"-")</f>
        <v>17.715019255455715</v>
      </c>
      <c r="G82" s="76">
        <v>552</v>
      </c>
      <c r="H82" s="76">
        <v>0</v>
      </c>
      <c r="I82" s="76">
        <f>+SUM(K82,+M82,+O82)</f>
        <v>2564</v>
      </c>
      <c r="J82" s="96">
        <f>IF($D82&gt;0,I82/$D82*100,"-")</f>
        <v>82.28498074454428</v>
      </c>
      <c r="K82" s="76">
        <v>2070</v>
      </c>
      <c r="L82" s="96">
        <f>IF($D82&gt;0,K82/$D82*100,"-")</f>
        <v>66.43132220795891</v>
      </c>
      <c r="M82" s="76">
        <v>0</v>
      </c>
      <c r="N82" s="96">
        <f>IF($D82&gt;0,M82/$D82*100,"-")</f>
        <v>0</v>
      </c>
      <c r="O82" s="76">
        <v>494</v>
      </c>
      <c r="P82" s="76">
        <v>296</v>
      </c>
      <c r="Q82" s="96">
        <f>IF($D82&gt;0,O82/$D82*100,"-")</f>
        <v>15.853658536585366</v>
      </c>
      <c r="R82" s="76">
        <v>15</v>
      </c>
      <c r="S82" s="70" t="s">
        <v>90</v>
      </c>
      <c r="T82" s="70"/>
      <c r="U82" s="70"/>
      <c r="V82" s="70"/>
      <c r="W82" s="70" t="s">
        <v>90</v>
      </c>
      <c r="X82" s="70"/>
      <c r="Y82" s="70"/>
      <c r="Z82" s="70"/>
    </row>
    <row r="83" spans="1:26" s="61" customFormat="1" ht="12" customHeight="1">
      <c r="A83" s="62" t="s">
        <v>85</v>
      </c>
      <c r="B83" s="63" t="s">
        <v>239</v>
      </c>
      <c r="C83" s="62" t="s">
        <v>240</v>
      </c>
      <c r="D83" s="76">
        <f>+SUM(E83,+I83)</f>
        <v>12617</v>
      </c>
      <c r="E83" s="76">
        <f>+SUM(G83,+H83)</f>
        <v>2123</v>
      </c>
      <c r="F83" s="96">
        <f>IF(D83&gt;0,E83/D83*100,"-")</f>
        <v>16.826503923278118</v>
      </c>
      <c r="G83" s="76">
        <v>2123</v>
      </c>
      <c r="H83" s="76">
        <v>0</v>
      </c>
      <c r="I83" s="76">
        <f>+SUM(K83,+M83,+O83)</f>
        <v>10494</v>
      </c>
      <c r="J83" s="96">
        <f>IF($D83&gt;0,I83/$D83*100,"-")</f>
        <v>83.17349607672189</v>
      </c>
      <c r="K83" s="76">
        <v>3721</v>
      </c>
      <c r="L83" s="96">
        <f>IF($D83&gt;0,K83/$D83*100,"-")</f>
        <v>29.491955298406914</v>
      </c>
      <c r="M83" s="76">
        <v>0</v>
      </c>
      <c r="N83" s="96">
        <f>IF($D83&gt;0,M83/$D83*100,"-")</f>
        <v>0</v>
      </c>
      <c r="O83" s="76">
        <v>6773</v>
      </c>
      <c r="P83" s="76">
        <v>6725</v>
      </c>
      <c r="Q83" s="96">
        <f>IF($D83&gt;0,O83/$D83*100,"-")</f>
        <v>53.681540778314975</v>
      </c>
      <c r="R83" s="76">
        <v>77</v>
      </c>
      <c r="S83" s="70" t="s">
        <v>90</v>
      </c>
      <c r="T83" s="70"/>
      <c r="U83" s="70"/>
      <c r="V83" s="70"/>
      <c r="W83" s="70" t="s">
        <v>90</v>
      </c>
      <c r="X83" s="70"/>
      <c r="Y83" s="70"/>
      <c r="Z83" s="70"/>
    </row>
    <row r="84" spans="1:26" s="61" customFormat="1" ht="12" customHeight="1">
      <c r="A84" s="62" t="s">
        <v>85</v>
      </c>
      <c r="B84" s="63" t="s">
        <v>241</v>
      </c>
      <c r="C84" s="62" t="s">
        <v>242</v>
      </c>
      <c r="D84" s="76">
        <f>+SUM(E84,+I84)</f>
        <v>2336</v>
      </c>
      <c r="E84" s="76">
        <f>+SUM(G84,+H84)</f>
        <v>682</v>
      </c>
      <c r="F84" s="96">
        <f>IF(D84&gt;0,E84/D84*100,"-")</f>
        <v>29.195205479452053</v>
      </c>
      <c r="G84" s="76">
        <v>682</v>
      </c>
      <c r="H84" s="76">
        <v>0</v>
      </c>
      <c r="I84" s="76">
        <f>+SUM(K84,+M84,+O84)</f>
        <v>1654</v>
      </c>
      <c r="J84" s="96">
        <f>IF($D84&gt;0,I84/$D84*100,"-")</f>
        <v>70.80479452054794</v>
      </c>
      <c r="K84" s="76">
        <v>0</v>
      </c>
      <c r="L84" s="96">
        <f>IF($D84&gt;0,K84/$D84*100,"-")</f>
        <v>0</v>
      </c>
      <c r="M84" s="76">
        <v>0</v>
      </c>
      <c r="N84" s="96">
        <f>IF($D84&gt;0,M84/$D84*100,"-")</f>
        <v>0</v>
      </c>
      <c r="O84" s="76">
        <v>1654</v>
      </c>
      <c r="P84" s="76">
        <v>1646</v>
      </c>
      <c r="Q84" s="96">
        <f>IF($D84&gt;0,O84/$D84*100,"-")</f>
        <v>70.80479452054794</v>
      </c>
      <c r="R84" s="76">
        <v>21</v>
      </c>
      <c r="S84" s="70" t="s">
        <v>90</v>
      </c>
      <c r="T84" s="70"/>
      <c r="U84" s="70"/>
      <c r="V84" s="70"/>
      <c r="W84" s="70" t="s">
        <v>90</v>
      </c>
      <c r="X84" s="70"/>
      <c r="Y84" s="70"/>
      <c r="Z84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8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243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244</v>
      </c>
      <c r="B2" s="136" t="s">
        <v>245</v>
      </c>
      <c r="C2" s="136" t="s">
        <v>246</v>
      </c>
      <c r="D2" s="183" t="s">
        <v>247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248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249</v>
      </c>
      <c r="AG2" s="143"/>
      <c r="AH2" s="143"/>
      <c r="AI2" s="144"/>
      <c r="AJ2" s="142" t="s">
        <v>250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251</v>
      </c>
      <c r="AU2" s="136"/>
      <c r="AV2" s="136"/>
      <c r="AW2" s="136"/>
      <c r="AX2" s="136"/>
      <c r="AY2" s="136"/>
      <c r="AZ2" s="142" t="s">
        <v>252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253</v>
      </c>
      <c r="E3" s="184" t="s">
        <v>254</v>
      </c>
      <c r="F3" s="143"/>
      <c r="G3" s="144"/>
      <c r="H3" s="185" t="s">
        <v>255</v>
      </c>
      <c r="I3" s="147"/>
      <c r="J3" s="148"/>
      <c r="K3" s="184" t="s">
        <v>256</v>
      </c>
      <c r="L3" s="147"/>
      <c r="M3" s="148"/>
      <c r="N3" s="89" t="s">
        <v>253</v>
      </c>
      <c r="O3" s="184" t="s">
        <v>257</v>
      </c>
      <c r="P3" s="145"/>
      <c r="Q3" s="145"/>
      <c r="R3" s="145"/>
      <c r="S3" s="145"/>
      <c r="T3" s="145"/>
      <c r="U3" s="146"/>
      <c r="V3" s="184" t="s">
        <v>258</v>
      </c>
      <c r="W3" s="145"/>
      <c r="X3" s="145"/>
      <c r="Y3" s="145"/>
      <c r="Z3" s="145"/>
      <c r="AA3" s="145"/>
      <c r="AB3" s="146"/>
      <c r="AC3" s="186" t="s">
        <v>259</v>
      </c>
      <c r="AD3" s="87"/>
      <c r="AE3" s="88"/>
      <c r="AF3" s="138" t="s">
        <v>253</v>
      </c>
      <c r="AG3" s="136" t="s">
        <v>261</v>
      </c>
      <c r="AH3" s="136" t="s">
        <v>263</v>
      </c>
      <c r="AI3" s="136" t="s">
        <v>264</v>
      </c>
      <c r="AJ3" s="137" t="s">
        <v>64</v>
      </c>
      <c r="AK3" s="136" t="s">
        <v>266</v>
      </c>
      <c r="AL3" s="136" t="s">
        <v>267</v>
      </c>
      <c r="AM3" s="136" t="s">
        <v>268</v>
      </c>
      <c r="AN3" s="136" t="s">
        <v>263</v>
      </c>
      <c r="AO3" s="136" t="s">
        <v>264</v>
      </c>
      <c r="AP3" s="136" t="s">
        <v>269</v>
      </c>
      <c r="AQ3" s="136" t="s">
        <v>270</v>
      </c>
      <c r="AR3" s="136" t="s">
        <v>271</v>
      </c>
      <c r="AS3" s="136" t="s">
        <v>272</v>
      </c>
      <c r="AT3" s="138" t="s">
        <v>64</v>
      </c>
      <c r="AU3" s="136" t="s">
        <v>266</v>
      </c>
      <c r="AV3" s="136" t="s">
        <v>267</v>
      </c>
      <c r="AW3" s="136" t="s">
        <v>268</v>
      </c>
      <c r="AX3" s="136" t="s">
        <v>263</v>
      </c>
      <c r="AY3" s="136" t="s">
        <v>264</v>
      </c>
      <c r="AZ3" s="138" t="s">
        <v>64</v>
      </c>
      <c r="BA3" s="136" t="s">
        <v>273</v>
      </c>
      <c r="BB3" s="136" t="s">
        <v>263</v>
      </c>
      <c r="BC3" s="136" t="s">
        <v>264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274</v>
      </c>
      <c r="G4" s="120" t="s">
        <v>275</v>
      </c>
      <c r="H4" s="89" t="s">
        <v>64</v>
      </c>
      <c r="I4" s="120" t="s">
        <v>274</v>
      </c>
      <c r="J4" s="120" t="s">
        <v>275</v>
      </c>
      <c r="K4" s="89" t="s">
        <v>64</v>
      </c>
      <c r="L4" s="120" t="s">
        <v>274</v>
      </c>
      <c r="M4" s="120" t="s">
        <v>275</v>
      </c>
      <c r="N4" s="89"/>
      <c r="O4" s="89" t="s">
        <v>64</v>
      </c>
      <c r="P4" s="120" t="s">
        <v>273</v>
      </c>
      <c r="Q4" s="120" t="s">
        <v>263</v>
      </c>
      <c r="R4" s="120" t="s">
        <v>264</v>
      </c>
      <c r="S4" s="120" t="s">
        <v>277</v>
      </c>
      <c r="T4" s="120" t="s">
        <v>279</v>
      </c>
      <c r="U4" s="120" t="s">
        <v>281</v>
      </c>
      <c r="V4" s="89" t="s">
        <v>64</v>
      </c>
      <c r="W4" s="120" t="s">
        <v>273</v>
      </c>
      <c r="X4" s="120" t="s">
        <v>263</v>
      </c>
      <c r="Y4" s="120" t="s">
        <v>264</v>
      </c>
      <c r="Z4" s="120" t="s">
        <v>277</v>
      </c>
      <c r="AA4" s="120" t="s">
        <v>279</v>
      </c>
      <c r="AB4" s="120" t="s">
        <v>281</v>
      </c>
      <c r="AC4" s="89" t="s">
        <v>64</v>
      </c>
      <c r="AD4" s="120" t="s">
        <v>274</v>
      </c>
      <c r="AE4" s="120" t="s">
        <v>275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282</v>
      </c>
      <c r="E6" s="94" t="s">
        <v>282</v>
      </c>
      <c r="F6" s="94" t="s">
        <v>282</v>
      </c>
      <c r="G6" s="94" t="s">
        <v>282</v>
      </c>
      <c r="H6" s="94" t="s">
        <v>282</v>
      </c>
      <c r="I6" s="94" t="s">
        <v>282</v>
      </c>
      <c r="J6" s="94" t="s">
        <v>282</v>
      </c>
      <c r="K6" s="94" t="s">
        <v>282</v>
      </c>
      <c r="L6" s="94" t="s">
        <v>282</v>
      </c>
      <c r="M6" s="94" t="s">
        <v>282</v>
      </c>
      <c r="N6" s="94" t="s">
        <v>282</v>
      </c>
      <c r="O6" s="94" t="s">
        <v>282</v>
      </c>
      <c r="P6" s="94" t="s">
        <v>282</v>
      </c>
      <c r="Q6" s="94" t="s">
        <v>282</v>
      </c>
      <c r="R6" s="94" t="s">
        <v>282</v>
      </c>
      <c r="S6" s="94" t="s">
        <v>282</v>
      </c>
      <c r="T6" s="94" t="s">
        <v>282</v>
      </c>
      <c r="U6" s="94" t="s">
        <v>282</v>
      </c>
      <c r="V6" s="94" t="s">
        <v>282</v>
      </c>
      <c r="W6" s="94" t="s">
        <v>282</v>
      </c>
      <c r="X6" s="94" t="s">
        <v>282</v>
      </c>
      <c r="Y6" s="94" t="s">
        <v>282</v>
      </c>
      <c r="Z6" s="94" t="s">
        <v>282</v>
      </c>
      <c r="AA6" s="94" t="s">
        <v>282</v>
      </c>
      <c r="AB6" s="94" t="s">
        <v>282</v>
      </c>
      <c r="AC6" s="94" t="s">
        <v>282</v>
      </c>
      <c r="AD6" s="94" t="s">
        <v>282</v>
      </c>
      <c r="AE6" s="94" t="s">
        <v>282</v>
      </c>
      <c r="AF6" s="95" t="s">
        <v>283</v>
      </c>
      <c r="AG6" s="95" t="s">
        <v>283</v>
      </c>
      <c r="AH6" s="95" t="s">
        <v>283</v>
      </c>
      <c r="AI6" s="95" t="s">
        <v>283</v>
      </c>
      <c r="AJ6" s="95" t="s">
        <v>283</v>
      </c>
      <c r="AK6" s="95" t="s">
        <v>283</v>
      </c>
      <c r="AL6" s="95" t="s">
        <v>283</v>
      </c>
      <c r="AM6" s="95" t="s">
        <v>283</v>
      </c>
      <c r="AN6" s="95" t="s">
        <v>283</v>
      </c>
      <c r="AO6" s="95" t="s">
        <v>283</v>
      </c>
      <c r="AP6" s="95" t="s">
        <v>283</v>
      </c>
      <c r="AQ6" s="95" t="s">
        <v>283</v>
      </c>
      <c r="AR6" s="95" t="s">
        <v>283</v>
      </c>
      <c r="AS6" s="95" t="s">
        <v>283</v>
      </c>
      <c r="AT6" s="95" t="s">
        <v>283</v>
      </c>
      <c r="AU6" s="95" t="s">
        <v>283</v>
      </c>
      <c r="AV6" s="95" t="s">
        <v>283</v>
      </c>
      <c r="AW6" s="95" t="s">
        <v>283</v>
      </c>
      <c r="AX6" s="95" t="s">
        <v>283</v>
      </c>
      <c r="AY6" s="95" t="s">
        <v>283</v>
      </c>
      <c r="AZ6" s="95" t="s">
        <v>283</v>
      </c>
      <c r="BA6" s="95" t="s">
        <v>283</v>
      </c>
      <c r="BB6" s="95" t="s">
        <v>283</v>
      </c>
      <c r="BC6" s="95" t="s">
        <v>283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SUM(D8:D84)</f>
        <v>466663</v>
      </c>
      <c r="E7" s="81">
        <f>SUM(E8:E84)</f>
        <v>3962</v>
      </c>
      <c r="F7" s="81">
        <f>SUM(F8:F84)</f>
        <v>2520</v>
      </c>
      <c r="G7" s="81">
        <f>SUM(G8:G84)</f>
        <v>1442</v>
      </c>
      <c r="H7" s="81">
        <f>SUM(H8:H84)</f>
        <v>83644</v>
      </c>
      <c r="I7" s="81">
        <f>SUM(I8:I84)</f>
        <v>63560</v>
      </c>
      <c r="J7" s="81">
        <f>SUM(J8:J84)</f>
        <v>20084</v>
      </c>
      <c r="K7" s="81">
        <f>SUM(K8:K84)</f>
        <v>379057</v>
      </c>
      <c r="L7" s="81">
        <f>SUM(L8:L84)</f>
        <v>246674</v>
      </c>
      <c r="M7" s="81">
        <f>SUM(M8:M84)</f>
        <v>132383</v>
      </c>
      <c r="N7" s="81">
        <f>SUM(N8:N84)</f>
        <v>469995</v>
      </c>
      <c r="O7" s="81">
        <f>SUM(O8:O84)</f>
        <v>312730</v>
      </c>
      <c r="P7" s="81">
        <f>SUM(P8:P84)</f>
        <v>309226</v>
      </c>
      <c r="Q7" s="81">
        <f>SUM(Q8:Q84)</f>
        <v>0</v>
      </c>
      <c r="R7" s="81">
        <f>SUM(R8:R84)</f>
        <v>0</v>
      </c>
      <c r="S7" s="81">
        <f>SUM(S8:S84)</f>
        <v>3324</v>
      </c>
      <c r="T7" s="81">
        <f>SUM(T8:T84)</f>
        <v>180</v>
      </c>
      <c r="U7" s="81">
        <f>SUM(U8:U84)</f>
        <v>0</v>
      </c>
      <c r="V7" s="81">
        <f>SUM(V8:V84)</f>
        <v>156671</v>
      </c>
      <c r="W7" s="81">
        <f>SUM(W8:W84)</f>
        <v>147589</v>
      </c>
      <c r="X7" s="81">
        <f>SUM(X8:X84)</f>
        <v>0</v>
      </c>
      <c r="Y7" s="81">
        <f>SUM(Y8:Y84)</f>
        <v>0</v>
      </c>
      <c r="Z7" s="81">
        <f>SUM(Z8:Z84)</f>
        <v>5754</v>
      </c>
      <c r="AA7" s="81">
        <f>SUM(AA8:AA84)</f>
        <v>2518</v>
      </c>
      <c r="AB7" s="81">
        <f>SUM(AB8:AB84)</f>
        <v>810</v>
      </c>
      <c r="AC7" s="81">
        <f>SUM(AC8:AC84)</f>
        <v>594</v>
      </c>
      <c r="AD7" s="81">
        <f>SUM(AD8:AD84)</f>
        <v>593</v>
      </c>
      <c r="AE7" s="81">
        <f>SUM(AE8:AE84)</f>
        <v>1</v>
      </c>
      <c r="AF7" s="81">
        <f>SUM(AF8:AF84)</f>
        <v>6997</v>
      </c>
      <c r="AG7" s="81">
        <f>SUM(AG8:AG84)</f>
        <v>6997</v>
      </c>
      <c r="AH7" s="81">
        <f>SUM(AH8:AH84)</f>
        <v>0</v>
      </c>
      <c r="AI7" s="81">
        <f>SUM(AI8:AI84)</f>
        <v>0</v>
      </c>
      <c r="AJ7" s="81">
        <f>SUM(AJ8:AJ84)</f>
        <v>28554</v>
      </c>
      <c r="AK7" s="81">
        <f>SUM(AK8:AK84)</f>
        <v>9646</v>
      </c>
      <c r="AL7" s="81">
        <f>SUM(AL8:AL84)</f>
        <v>12428</v>
      </c>
      <c r="AM7" s="81">
        <f>SUM(AM8:AM84)</f>
        <v>1574</v>
      </c>
      <c r="AN7" s="81">
        <f>SUM(AN8:AN84)</f>
        <v>1280</v>
      </c>
      <c r="AO7" s="81">
        <f>SUM(AO8:AO84)</f>
        <v>0</v>
      </c>
      <c r="AP7" s="81">
        <f>SUM(AP8:AP84)</f>
        <v>2063</v>
      </c>
      <c r="AQ7" s="81">
        <f>SUM(AQ8:AQ84)</f>
        <v>615</v>
      </c>
      <c r="AR7" s="81">
        <f>SUM(AR8:AR84)</f>
        <v>6</v>
      </c>
      <c r="AS7" s="81">
        <f>SUM(AS8:AS84)</f>
        <v>942</v>
      </c>
      <c r="AT7" s="81">
        <f>SUM(AT8:AT84)</f>
        <v>638</v>
      </c>
      <c r="AU7" s="81">
        <f>SUM(AU8:AU84)</f>
        <v>497</v>
      </c>
      <c r="AV7" s="81">
        <f>SUM(AV8:AV84)</f>
        <v>20</v>
      </c>
      <c r="AW7" s="81">
        <f>SUM(AW8:AW84)</f>
        <v>121</v>
      </c>
      <c r="AX7" s="81">
        <f>SUM(AX8:AX84)</f>
        <v>0</v>
      </c>
      <c r="AY7" s="81">
        <f>SUM(AY8:AY84)</f>
        <v>0</v>
      </c>
      <c r="AZ7" s="81">
        <f>SUM(AZ8:AZ84)</f>
        <v>2811</v>
      </c>
      <c r="BA7" s="81">
        <f>SUM(BA8:BA84)</f>
        <v>2811</v>
      </c>
      <c r="BB7" s="81">
        <f>SUM(BB8:BB84)</f>
        <v>0</v>
      </c>
      <c r="BC7" s="81">
        <f>SUM(BC8:BC84)</f>
        <v>0</v>
      </c>
    </row>
    <row r="8" spans="1:55" s="61" customFormat="1" ht="12" customHeight="1">
      <c r="A8" s="115" t="s">
        <v>284</v>
      </c>
      <c r="B8" s="116" t="s">
        <v>285</v>
      </c>
      <c r="C8" s="115" t="s">
        <v>286</v>
      </c>
      <c r="D8" s="75">
        <f>SUM(E8,+H8,+K8)</f>
        <v>73432</v>
      </c>
      <c r="E8" s="75">
        <f>SUM(F8:G8)</f>
        <v>0</v>
      </c>
      <c r="F8" s="75">
        <v>0</v>
      </c>
      <c r="G8" s="75">
        <v>0</v>
      </c>
      <c r="H8" s="75">
        <f>SUM(I8:J8)</f>
        <v>64054</v>
      </c>
      <c r="I8" s="75">
        <v>51605</v>
      </c>
      <c r="J8" s="75">
        <v>12449</v>
      </c>
      <c r="K8" s="75">
        <f>SUM(L8:M8)</f>
        <v>9378</v>
      </c>
      <c r="L8" s="75">
        <v>6555</v>
      </c>
      <c r="M8" s="75">
        <v>2823</v>
      </c>
      <c r="N8" s="75">
        <f>SUM(O8,+V8,+AC8)</f>
        <v>73432</v>
      </c>
      <c r="O8" s="75">
        <f>SUM(P8:U8)</f>
        <v>58160</v>
      </c>
      <c r="P8" s="75">
        <v>58158</v>
      </c>
      <c r="Q8" s="75">
        <v>0</v>
      </c>
      <c r="R8" s="75">
        <v>0</v>
      </c>
      <c r="S8" s="75">
        <v>2</v>
      </c>
      <c r="T8" s="75">
        <v>0</v>
      </c>
      <c r="U8" s="75">
        <v>0</v>
      </c>
      <c r="V8" s="75">
        <f>SUM(W8:AB8)</f>
        <v>15272</v>
      </c>
      <c r="W8" s="75">
        <v>14462</v>
      </c>
      <c r="X8" s="75">
        <v>0</v>
      </c>
      <c r="Y8" s="75">
        <v>0</v>
      </c>
      <c r="Z8" s="75">
        <v>0</v>
      </c>
      <c r="AA8" s="75">
        <v>0</v>
      </c>
      <c r="AB8" s="75">
        <v>810</v>
      </c>
      <c r="AC8" s="75">
        <f>SUM(AD8:AE8)</f>
        <v>0</v>
      </c>
      <c r="AD8" s="75">
        <v>0</v>
      </c>
      <c r="AE8" s="75">
        <v>0</v>
      </c>
      <c r="AF8" s="75">
        <f>SUM(AG8:AI8)</f>
        <v>946</v>
      </c>
      <c r="AG8" s="75">
        <v>946</v>
      </c>
      <c r="AH8" s="75">
        <v>0</v>
      </c>
      <c r="AI8" s="75">
        <v>0</v>
      </c>
      <c r="AJ8" s="75">
        <f>SUM(AK8:AS8)</f>
        <v>11879</v>
      </c>
      <c r="AK8" s="75">
        <v>381</v>
      </c>
      <c r="AL8" s="75">
        <v>10583</v>
      </c>
      <c r="AM8" s="75">
        <v>140</v>
      </c>
      <c r="AN8" s="75">
        <v>775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43</v>
      </c>
      <c r="AU8" s="75">
        <v>15</v>
      </c>
      <c r="AV8" s="75">
        <v>16</v>
      </c>
      <c r="AW8" s="75">
        <v>12</v>
      </c>
      <c r="AX8" s="75">
        <v>0</v>
      </c>
      <c r="AY8" s="75">
        <v>0</v>
      </c>
      <c r="AZ8" s="75">
        <f>SUM(BA8:BC8)</f>
        <v>133</v>
      </c>
      <c r="BA8" s="75">
        <v>133</v>
      </c>
      <c r="BB8" s="75">
        <v>0</v>
      </c>
      <c r="BC8" s="75">
        <v>0</v>
      </c>
    </row>
    <row r="9" spans="1:55" s="61" customFormat="1" ht="12" customHeight="1">
      <c r="A9" s="115" t="s">
        <v>284</v>
      </c>
      <c r="B9" s="116" t="s">
        <v>287</v>
      </c>
      <c r="C9" s="115" t="s">
        <v>288</v>
      </c>
      <c r="D9" s="75">
        <f>SUM(E9,+H9,+K9)</f>
        <v>12494</v>
      </c>
      <c r="E9" s="75">
        <f>SUM(F9:G9)</f>
        <v>36</v>
      </c>
      <c r="F9" s="75">
        <v>36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12458</v>
      </c>
      <c r="L9" s="75">
        <v>7753</v>
      </c>
      <c r="M9" s="75">
        <v>4705</v>
      </c>
      <c r="N9" s="75">
        <f>SUM(O9,+V9,+AC9)</f>
        <v>12494</v>
      </c>
      <c r="O9" s="75">
        <f>SUM(P9:U9)</f>
        <v>7789</v>
      </c>
      <c r="P9" s="75">
        <v>7789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4705</v>
      </c>
      <c r="W9" s="75">
        <v>4705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492</v>
      </c>
      <c r="AG9" s="75">
        <v>492</v>
      </c>
      <c r="AH9" s="75">
        <v>0</v>
      </c>
      <c r="AI9" s="75">
        <v>0</v>
      </c>
      <c r="AJ9" s="75">
        <f>SUM(AK9:AS9)</f>
        <v>492</v>
      </c>
      <c r="AK9" s="75">
        <v>0</v>
      </c>
      <c r="AL9" s="75">
        <v>0</v>
      </c>
      <c r="AM9" s="75">
        <v>492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69</v>
      </c>
      <c r="AU9" s="75">
        <v>0</v>
      </c>
      <c r="AV9" s="75">
        <v>0</v>
      </c>
      <c r="AW9" s="75">
        <v>69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284</v>
      </c>
      <c r="B10" s="116" t="s">
        <v>289</v>
      </c>
      <c r="C10" s="115" t="s">
        <v>290</v>
      </c>
      <c r="D10" s="75">
        <f>SUM(E10,+H10,+K10)</f>
        <v>38702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38702</v>
      </c>
      <c r="L10" s="75">
        <v>22076</v>
      </c>
      <c r="M10" s="75">
        <v>16626</v>
      </c>
      <c r="N10" s="75">
        <f>SUM(O10,+V10,+AC10)</f>
        <v>38702</v>
      </c>
      <c r="O10" s="75">
        <f>SUM(P10:U10)</f>
        <v>22076</v>
      </c>
      <c r="P10" s="75">
        <v>22076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16626</v>
      </c>
      <c r="W10" s="75">
        <v>16626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118</v>
      </c>
      <c r="AG10" s="75">
        <v>118</v>
      </c>
      <c r="AH10" s="75">
        <v>0</v>
      </c>
      <c r="AI10" s="75">
        <v>0</v>
      </c>
      <c r="AJ10" s="75">
        <f>SUM(AK10:AS10)</f>
        <v>118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118</v>
      </c>
      <c r="AR10" s="75">
        <v>0</v>
      </c>
      <c r="AS10" s="75">
        <v>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118</v>
      </c>
      <c r="BA10" s="75">
        <v>118</v>
      </c>
      <c r="BB10" s="75">
        <v>0</v>
      </c>
      <c r="BC10" s="75">
        <v>0</v>
      </c>
    </row>
    <row r="11" spans="1:55" s="61" customFormat="1" ht="12" customHeight="1">
      <c r="A11" s="115" t="s">
        <v>284</v>
      </c>
      <c r="B11" s="116" t="s">
        <v>291</v>
      </c>
      <c r="C11" s="115" t="s">
        <v>292</v>
      </c>
      <c r="D11" s="75">
        <f>SUM(E11,+H11,+K11)</f>
        <v>1635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1635</v>
      </c>
      <c r="L11" s="75">
        <v>1498</v>
      </c>
      <c r="M11" s="75">
        <v>137</v>
      </c>
      <c r="N11" s="75">
        <f>SUM(O11,+V11,+AC11)</f>
        <v>1635</v>
      </c>
      <c r="O11" s="75">
        <f>SUM(P11:U11)</f>
        <v>1498</v>
      </c>
      <c r="P11" s="75">
        <v>1498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137</v>
      </c>
      <c r="W11" s="75">
        <v>137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6</v>
      </c>
      <c r="AG11" s="75">
        <v>6</v>
      </c>
      <c r="AH11" s="75">
        <v>0</v>
      </c>
      <c r="AI11" s="75">
        <v>0</v>
      </c>
      <c r="AJ11" s="75">
        <f>SUM(AK11:AS11)</f>
        <v>1635</v>
      </c>
      <c r="AK11" s="75">
        <v>1635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6</v>
      </c>
      <c r="AU11" s="75">
        <v>6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284</v>
      </c>
      <c r="B12" s="117" t="s">
        <v>293</v>
      </c>
      <c r="C12" s="70" t="s">
        <v>294</v>
      </c>
      <c r="D12" s="76">
        <f>SUM(E12,+H12,+K12)</f>
        <v>19297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19297</v>
      </c>
      <c r="L12" s="76">
        <v>14409</v>
      </c>
      <c r="M12" s="76">
        <v>4888</v>
      </c>
      <c r="N12" s="76">
        <f>SUM(O12,+V12,+AC12)</f>
        <v>19300</v>
      </c>
      <c r="O12" s="76">
        <f>SUM(P12:U12)</f>
        <v>14409</v>
      </c>
      <c r="P12" s="76">
        <v>14409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4888</v>
      </c>
      <c r="W12" s="76">
        <v>4888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3</v>
      </c>
      <c r="AD12" s="76">
        <v>2</v>
      </c>
      <c r="AE12" s="76">
        <v>1</v>
      </c>
      <c r="AF12" s="76">
        <f>SUM(AG12:AI12)</f>
        <v>96</v>
      </c>
      <c r="AG12" s="76">
        <v>96</v>
      </c>
      <c r="AH12" s="76">
        <v>0</v>
      </c>
      <c r="AI12" s="76">
        <v>0</v>
      </c>
      <c r="AJ12" s="76">
        <f>SUM(AK12:AS12)</f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96</v>
      </c>
      <c r="AU12" s="76">
        <v>96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8</v>
      </c>
      <c r="BA12" s="76">
        <v>8</v>
      </c>
      <c r="BB12" s="76">
        <v>0</v>
      </c>
      <c r="BC12" s="76">
        <v>0</v>
      </c>
    </row>
    <row r="13" spans="1:55" s="61" customFormat="1" ht="12" customHeight="1">
      <c r="A13" s="70" t="s">
        <v>284</v>
      </c>
      <c r="B13" s="117" t="s">
        <v>295</v>
      </c>
      <c r="C13" s="70" t="s">
        <v>296</v>
      </c>
      <c r="D13" s="76">
        <f>SUM(E13,+H13,+K13)</f>
        <v>5927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5927</v>
      </c>
      <c r="L13" s="76">
        <v>4855</v>
      </c>
      <c r="M13" s="76">
        <v>1072</v>
      </c>
      <c r="N13" s="76">
        <f>SUM(O13,+V13,+AC13)</f>
        <v>5927</v>
      </c>
      <c r="O13" s="76">
        <f>SUM(P13:U13)</f>
        <v>4855</v>
      </c>
      <c r="P13" s="76">
        <v>4855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1072</v>
      </c>
      <c r="W13" s="76">
        <v>1072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18</v>
      </c>
      <c r="AG13" s="76">
        <v>18</v>
      </c>
      <c r="AH13" s="76">
        <v>0</v>
      </c>
      <c r="AI13" s="76">
        <v>0</v>
      </c>
      <c r="AJ13" s="76">
        <f>SUM(AK13:AS13)</f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18</v>
      </c>
      <c r="AU13" s="76">
        <v>18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284</v>
      </c>
      <c r="B14" s="117" t="s">
        <v>297</v>
      </c>
      <c r="C14" s="70" t="s">
        <v>298</v>
      </c>
      <c r="D14" s="76">
        <f>SUM(E14,+H14,+K14)</f>
        <v>11627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11627</v>
      </c>
      <c r="L14" s="76">
        <v>10293</v>
      </c>
      <c r="M14" s="76">
        <v>1334</v>
      </c>
      <c r="N14" s="76">
        <f>SUM(O14,+V14,+AC14)</f>
        <v>11627</v>
      </c>
      <c r="O14" s="76">
        <f>SUM(P14:U14)</f>
        <v>10293</v>
      </c>
      <c r="P14" s="76">
        <v>10293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1334</v>
      </c>
      <c r="W14" s="76">
        <v>1334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0</v>
      </c>
      <c r="AG14" s="76"/>
      <c r="AH14" s="76">
        <v>0</v>
      </c>
      <c r="AI14" s="76">
        <v>0</v>
      </c>
      <c r="AJ14" s="76">
        <f>SUM(AK14:AS14)</f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46</v>
      </c>
      <c r="BA14" s="76">
        <v>46</v>
      </c>
      <c r="BB14" s="76">
        <v>0</v>
      </c>
      <c r="BC14" s="76">
        <v>0</v>
      </c>
    </row>
    <row r="15" spans="1:55" s="61" customFormat="1" ht="12" customHeight="1">
      <c r="A15" s="70" t="s">
        <v>284</v>
      </c>
      <c r="B15" s="117" t="s">
        <v>299</v>
      </c>
      <c r="C15" s="70" t="s">
        <v>300</v>
      </c>
      <c r="D15" s="76">
        <f>SUM(E15,+H15,+K15)</f>
        <v>17667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17667</v>
      </c>
      <c r="L15" s="76">
        <v>11418</v>
      </c>
      <c r="M15" s="76">
        <v>6249</v>
      </c>
      <c r="N15" s="76">
        <f>SUM(O15,+V15,+AC15)</f>
        <v>17667</v>
      </c>
      <c r="O15" s="76">
        <f>SUM(P15:U15)</f>
        <v>11418</v>
      </c>
      <c r="P15" s="76">
        <v>11418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6249</v>
      </c>
      <c r="W15" s="76">
        <v>6249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103</v>
      </c>
      <c r="AG15" s="76">
        <v>103</v>
      </c>
      <c r="AH15" s="76">
        <v>0</v>
      </c>
      <c r="AI15" s="76">
        <v>0</v>
      </c>
      <c r="AJ15" s="76">
        <f>SUM(AK15:AS15)</f>
        <v>103</v>
      </c>
      <c r="AK15" s="76">
        <v>0</v>
      </c>
      <c r="AL15" s="76">
        <v>0</v>
      </c>
      <c r="AM15" s="76">
        <v>103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9</v>
      </c>
      <c r="AU15" s="76">
        <v>0</v>
      </c>
      <c r="AV15" s="76">
        <v>0</v>
      </c>
      <c r="AW15" s="76">
        <v>9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284</v>
      </c>
      <c r="B16" s="117" t="s">
        <v>301</v>
      </c>
      <c r="C16" s="70" t="s">
        <v>302</v>
      </c>
      <c r="D16" s="76">
        <f>SUM(E16,+H16,+K16)</f>
        <v>26230</v>
      </c>
      <c r="E16" s="76">
        <f>SUM(F16:G16)</f>
        <v>192</v>
      </c>
      <c r="F16" s="76">
        <v>192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26038</v>
      </c>
      <c r="L16" s="76">
        <v>17098</v>
      </c>
      <c r="M16" s="76">
        <v>8940</v>
      </c>
      <c r="N16" s="76">
        <f>SUM(O16,+V16,+AC16)</f>
        <v>26230</v>
      </c>
      <c r="O16" s="76">
        <f>SUM(P16:U16)</f>
        <v>17290</v>
      </c>
      <c r="P16" s="76">
        <v>17290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8940</v>
      </c>
      <c r="W16" s="76">
        <v>8940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1</v>
      </c>
      <c r="AG16" s="76">
        <v>1</v>
      </c>
      <c r="AH16" s="76">
        <v>0</v>
      </c>
      <c r="AI16" s="76">
        <v>0</v>
      </c>
      <c r="AJ16" s="76">
        <f>SUM(AK16:AS16)</f>
        <v>1081</v>
      </c>
      <c r="AK16" s="76">
        <v>24</v>
      </c>
      <c r="AL16" s="76">
        <v>1057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1</v>
      </c>
      <c r="AU16" s="76">
        <v>1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1057</v>
      </c>
      <c r="BA16" s="76">
        <v>1057</v>
      </c>
      <c r="BB16" s="76"/>
      <c r="BC16" s="76">
        <v>0</v>
      </c>
    </row>
    <row r="17" spans="1:55" s="61" customFormat="1" ht="12" customHeight="1">
      <c r="A17" s="70" t="s">
        <v>284</v>
      </c>
      <c r="B17" s="117" t="s">
        <v>303</v>
      </c>
      <c r="C17" s="70" t="s">
        <v>304</v>
      </c>
      <c r="D17" s="76">
        <f>SUM(E17,+H17,+K17)</f>
        <v>8885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8885</v>
      </c>
      <c r="L17" s="76">
        <v>6809</v>
      </c>
      <c r="M17" s="76">
        <v>2076</v>
      </c>
      <c r="N17" s="76">
        <f>SUM(O17,+V17,+AC17)</f>
        <v>8898</v>
      </c>
      <c r="O17" s="76">
        <f>SUM(P17:U17)</f>
        <v>6809</v>
      </c>
      <c r="P17" s="76">
        <v>6809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2076</v>
      </c>
      <c r="W17" s="76">
        <v>2076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13</v>
      </c>
      <c r="AD17" s="76">
        <v>13</v>
      </c>
      <c r="AE17" s="76">
        <v>0</v>
      </c>
      <c r="AF17" s="76">
        <f>SUM(AG17:AI17)</f>
        <v>83</v>
      </c>
      <c r="AG17" s="76">
        <v>83</v>
      </c>
      <c r="AH17" s="76">
        <v>0</v>
      </c>
      <c r="AI17" s="76">
        <v>0</v>
      </c>
      <c r="AJ17" s="76">
        <f>SUM(AK17:AS17)</f>
        <v>828</v>
      </c>
      <c r="AK17" s="76">
        <v>781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47</v>
      </c>
      <c r="AT17" s="76">
        <f>SUM(AU17:AY17)</f>
        <v>36</v>
      </c>
      <c r="AU17" s="76">
        <v>36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284</v>
      </c>
      <c r="B18" s="117" t="s">
        <v>305</v>
      </c>
      <c r="C18" s="70" t="s">
        <v>306</v>
      </c>
      <c r="D18" s="76">
        <f>SUM(E18,+H18,+K18)</f>
        <v>9029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9029</v>
      </c>
      <c r="L18" s="76">
        <v>6789</v>
      </c>
      <c r="M18" s="76">
        <v>2240</v>
      </c>
      <c r="N18" s="76">
        <f>SUM(O18,+V18,+AC18)</f>
        <v>9029</v>
      </c>
      <c r="O18" s="76">
        <f>SUM(P18:U18)</f>
        <v>6789</v>
      </c>
      <c r="P18" s="76">
        <v>6789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2240</v>
      </c>
      <c r="W18" s="76">
        <v>2240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454</v>
      </c>
      <c r="AG18" s="76">
        <v>454</v>
      </c>
      <c r="AH18" s="76">
        <v>0</v>
      </c>
      <c r="AI18" s="76">
        <v>0</v>
      </c>
      <c r="AJ18" s="76">
        <f>SUM(AK18:AS18)</f>
        <v>454</v>
      </c>
      <c r="AK18" s="76">
        <v>0</v>
      </c>
      <c r="AL18" s="76">
        <v>0</v>
      </c>
      <c r="AM18" s="76">
        <v>11</v>
      </c>
      <c r="AN18" s="76">
        <v>443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1</v>
      </c>
      <c r="AU18" s="76">
        <v>0</v>
      </c>
      <c r="AV18" s="76">
        <v>0</v>
      </c>
      <c r="AW18" s="76">
        <v>1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284</v>
      </c>
      <c r="B19" s="117" t="s">
        <v>307</v>
      </c>
      <c r="C19" s="70" t="s">
        <v>308</v>
      </c>
      <c r="D19" s="76">
        <f>SUM(E19,+H19,+K19)</f>
        <v>14090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14090</v>
      </c>
      <c r="L19" s="76">
        <v>8566</v>
      </c>
      <c r="M19" s="76">
        <v>5524</v>
      </c>
      <c r="N19" s="76">
        <f>SUM(O19,+V19,+AC19)</f>
        <v>14090</v>
      </c>
      <c r="O19" s="76">
        <f>SUM(P19:U19)</f>
        <v>8566</v>
      </c>
      <c r="P19" s="76">
        <v>8566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5524</v>
      </c>
      <c r="W19" s="76">
        <v>5524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61</v>
      </c>
      <c r="AG19" s="76">
        <v>61</v>
      </c>
      <c r="AH19" s="76">
        <v>0</v>
      </c>
      <c r="AI19" s="76">
        <v>0</v>
      </c>
      <c r="AJ19" s="76">
        <f>SUM(AK19:AS19)</f>
        <v>61</v>
      </c>
      <c r="AK19" s="76">
        <v>61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61</v>
      </c>
      <c r="AU19" s="76">
        <v>61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284</v>
      </c>
      <c r="B20" s="117" t="s">
        <v>309</v>
      </c>
      <c r="C20" s="70" t="s">
        <v>310</v>
      </c>
      <c r="D20" s="76">
        <f>SUM(E20,+H20,+K20)</f>
        <v>5147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5147</v>
      </c>
      <c r="L20" s="76">
        <v>2599</v>
      </c>
      <c r="M20" s="76">
        <v>2548</v>
      </c>
      <c r="N20" s="76">
        <f>SUM(O20,+V20,+AC20)</f>
        <v>5147</v>
      </c>
      <c r="O20" s="76">
        <f>SUM(P20:U20)</f>
        <v>2599</v>
      </c>
      <c r="P20" s="76">
        <v>2599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2548</v>
      </c>
      <c r="W20" s="76">
        <v>2548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11</v>
      </c>
      <c r="AG20" s="76">
        <v>11</v>
      </c>
      <c r="AH20" s="76">
        <v>0</v>
      </c>
      <c r="AI20" s="76">
        <v>0</v>
      </c>
      <c r="AJ20" s="76">
        <f>SUM(AK20:AS20)</f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11</v>
      </c>
      <c r="AU20" s="76">
        <v>11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4</v>
      </c>
      <c r="BA20" s="76">
        <v>4</v>
      </c>
      <c r="BB20" s="76">
        <v>0</v>
      </c>
      <c r="BC20" s="76">
        <v>0</v>
      </c>
    </row>
    <row r="21" spans="1:55" s="61" customFormat="1" ht="12" customHeight="1">
      <c r="A21" s="70" t="s">
        <v>284</v>
      </c>
      <c r="B21" s="117" t="s">
        <v>311</v>
      </c>
      <c r="C21" s="70" t="s">
        <v>312</v>
      </c>
      <c r="D21" s="76">
        <f>SUM(E21,+H21,+K21)</f>
        <v>6362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6362</v>
      </c>
      <c r="L21" s="76">
        <v>4671</v>
      </c>
      <c r="M21" s="76">
        <v>1691</v>
      </c>
      <c r="N21" s="76">
        <f>SUM(O21,+V21,+AC21)</f>
        <v>6362</v>
      </c>
      <c r="O21" s="76">
        <f>SUM(P21:U21)</f>
        <v>4671</v>
      </c>
      <c r="P21" s="76">
        <v>4671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1691</v>
      </c>
      <c r="W21" s="76">
        <v>1691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19</v>
      </c>
      <c r="AG21" s="76">
        <v>19</v>
      </c>
      <c r="AH21" s="76">
        <v>0</v>
      </c>
      <c r="AI21" s="76">
        <v>0</v>
      </c>
      <c r="AJ21" s="76">
        <f>SUM(AK21:AS21)</f>
        <v>0</v>
      </c>
      <c r="AK21" s="76"/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19</v>
      </c>
      <c r="AU21" s="76">
        <v>19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284</v>
      </c>
      <c r="B22" s="117" t="s">
        <v>313</v>
      </c>
      <c r="C22" s="70" t="s">
        <v>314</v>
      </c>
      <c r="D22" s="76">
        <f>SUM(E22,+H22,+K22)</f>
        <v>8965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8965</v>
      </c>
      <c r="L22" s="76">
        <v>3322</v>
      </c>
      <c r="M22" s="76">
        <v>5643</v>
      </c>
      <c r="N22" s="76">
        <f>SUM(O22,+V22,+AC22)</f>
        <v>8965</v>
      </c>
      <c r="O22" s="76">
        <f>SUM(P22:U22)</f>
        <v>3322</v>
      </c>
      <c r="P22" s="76">
        <v>0</v>
      </c>
      <c r="Q22" s="76">
        <v>0</v>
      </c>
      <c r="R22" s="76">
        <v>0</v>
      </c>
      <c r="S22" s="76">
        <v>3322</v>
      </c>
      <c r="T22" s="76">
        <v>0</v>
      </c>
      <c r="U22" s="76">
        <v>0</v>
      </c>
      <c r="V22" s="76">
        <f>SUM(W22:AB22)</f>
        <v>5643</v>
      </c>
      <c r="W22" s="76">
        <v>0</v>
      </c>
      <c r="X22" s="76">
        <v>0</v>
      </c>
      <c r="Y22" s="76">
        <v>0</v>
      </c>
      <c r="Z22" s="76">
        <v>5643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21</v>
      </c>
      <c r="AG22" s="76">
        <v>21</v>
      </c>
      <c r="AH22" s="76">
        <v>0</v>
      </c>
      <c r="AI22" s="76">
        <v>0</v>
      </c>
      <c r="AJ22" s="76">
        <f>SUM(AK22:AS22)</f>
        <v>21</v>
      </c>
      <c r="AK22" s="76">
        <v>0</v>
      </c>
      <c r="AL22" s="76">
        <v>0</v>
      </c>
      <c r="AM22" s="76">
        <v>21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284</v>
      </c>
      <c r="B23" s="117" t="s">
        <v>315</v>
      </c>
      <c r="C23" s="70" t="s">
        <v>316</v>
      </c>
      <c r="D23" s="76">
        <f>SUM(E23,+H23,+K23)</f>
        <v>27794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27794</v>
      </c>
      <c r="L23" s="76">
        <v>15623</v>
      </c>
      <c r="M23" s="76">
        <v>12171</v>
      </c>
      <c r="N23" s="76">
        <f>SUM(O23,+V23,+AC23)</f>
        <v>27794</v>
      </c>
      <c r="O23" s="76">
        <f>SUM(P23:U23)</f>
        <v>15623</v>
      </c>
      <c r="P23" s="76">
        <v>15623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12171</v>
      </c>
      <c r="W23" s="76">
        <v>12171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1327</v>
      </c>
      <c r="AG23" s="76">
        <v>1327</v>
      </c>
      <c r="AH23" s="76">
        <v>0</v>
      </c>
      <c r="AI23" s="76">
        <v>0</v>
      </c>
      <c r="AJ23" s="76">
        <f>SUM(AK23:AS23)</f>
        <v>1329</v>
      </c>
      <c r="AK23" s="76">
        <v>2</v>
      </c>
      <c r="AL23" s="76">
        <v>0</v>
      </c>
      <c r="AM23" s="76">
        <v>7</v>
      </c>
      <c r="AN23" s="76">
        <v>0</v>
      </c>
      <c r="AO23" s="76">
        <v>0</v>
      </c>
      <c r="AP23" s="76">
        <v>1176</v>
      </c>
      <c r="AQ23" s="76">
        <v>133</v>
      </c>
      <c r="AR23" s="76"/>
      <c r="AS23" s="76">
        <v>11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133</v>
      </c>
      <c r="BA23" s="76">
        <v>133</v>
      </c>
      <c r="BB23" s="76">
        <v>0</v>
      </c>
      <c r="BC23" s="76">
        <v>0</v>
      </c>
    </row>
    <row r="24" spans="1:55" s="61" customFormat="1" ht="12" customHeight="1">
      <c r="A24" s="70" t="s">
        <v>284</v>
      </c>
      <c r="B24" s="117" t="s">
        <v>317</v>
      </c>
      <c r="C24" s="70" t="s">
        <v>318</v>
      </c>
      <c r="D24" s="76">
        <f>SUM(E24,+H24,+K24)</f>
        <v>22309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22309</v>
      </c>
      <c r="L24" s="76">
        <v>16079</v>
      </c>
      <c r="M24" s="76">
        <v>6230</v>
      </c>
      <c r="N24" s="76">
        <f>SUM(O24,+V24,+AC24)</f>
        <v>22309</v>
      </c>
      <c r="O24" s="76">
        <f>SUM(P24:U24)</f>
        <v>16079</v>
      </c>
      <c r="P24" s="76">
        <v>16079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6230</v>
      </c>
      <c r="W24" s="76">
        <v>6230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39</v>
      </c>
      <c r="AG24" s="76">
        <v>39</v>
      </c>
      <c r="AH24" s="76">
        <v>0</v>
      </c>
      <c r="AI24" s="76">
        <v>0</v>
      </c>
      <c r="AJ24" s="76">
        <f>SUM(AK24:AS24)</f>
        <v>221</v>
      </c>
      <c r="AK24" s="76">
        <v>0</v>
      </c>
      <c r="AL24" s="76">
        <v>182</v>
      </c>
      <c r="AM24" s="76">
        <v>39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284</v>
      </c>
      <c r="B25" s="117" t="s">
        <v>319</v>
      </c>
      <c r="C25" s="70" t="s">
        <v>320</v>
      </c>
      <c r="D25" s="76">
        <f>SUM(E25,+H25,+K25)</f>
        <v>4987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4987</v>
      </c>
      <c r="L25" s="76">
        <v>3697</v>
      </c>
      <c r="M25" s="76">
        <v>1290</v>
      </c>
      <c r="N25" s="76">
        <f>SUM(O25,+V25,+AC25)</f>
        <v>7238</v>
      </c>
      <c r="O25" s="76">
        <f>SUM(P25:U25)</f>
        <v>3697</v>
      </c>
      <c r="P25" s="76">
        <v>3697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3541</v>
      </c>
      <c r="W25" s="76">
        <v>3541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435</v>
      </c>
      <c r="AG25" s="76">
        <v>435</v>
      </c>
      <c r="AH25" s="76">
        <v>0</v>
      </c>
      <c r="AI25" s="76">
        <v>0</v>
      </c>
      <c r="AJ25" s="76">
        <f>SUM(AK25:AS25)</f>
        <v>435</v>
      </c>
      <c r="AK25" s="76">
        <v>0</v>
      </c>
      <c r="AL25" s="76">
        <v>0</v>
      </c>
      <c r="AM25" s="76">
        <v>2</v>
      </c>
      <c r="AN25" s="76">
        <v>0</v>
      </c>
      <c r="AO25" s="76">
        <v>0</v>
      </c>
      <c r="AP25" s="76">
        <v>433</v>
      </c>
      <c r="AQ25" s="76">
        <v>0</v>
      </c>
      <c r="AR25" s="76">
        <v>0</v>
      </c>
      <c r="AS25" s="76">
        <v>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17</v>
      </c>
      <c r="BA25" s="76">
        <v>17</v>
      </c>
      <c r="BB25" s="76">
        <v>0</v>
      </c>
      <c r="BC25" s="76">
        <v>0</v>
      </c>
    </row>
    <row r="26" spans="1:55" s="61" customFormat="1" ht="12" customHeight="1">
      <c r="A26" s="70" t="s">
        <v>284</v>
      </c>
      <c r="B26" s="117" t="s">
        <v>321</v>
      </c>
      <c r="C26" s="70" t="s">
        <v>322</v>
      </c>
      <c r="D26" s="76">
        <f>SUM(E26,+H26,+K26)</f>
        <v>21998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21998</v>
      </c>
      <c r="L26" s="76">
        <v>15667</v>
      </c>
      <c r="M26" s="76">
        <v>6331</v>
      </c>
      <c r="N26" s="76">
        <f>SUM(O26,+V26,+AC26)</f>
        <v>21998</v>
      </c>
      <c r="O26" s="76">
        <f>SUM(P26:U26)</f>
        <v>15667</v>
      </c>
      <c r="P26" s="76">
        <v>15667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6331</v>
      </c>
      <c r="W26" s="76">
        <v>6331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70</v>
      </c>
      <c r="AG26" s="76">
        <v>70</v>
      </c>
      <c r="AH26" s="76">
        <v>0</v>
      </c>
      <c r="AI26" s="76">
        <v>0</v>
      </c>
      <c r="AJ26" s="76">
        <f>SUM(AK26:AS26)</f>
        <v>1494</v>
      </c>
      <c r="AK26" s="76">
        <v>1494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70</v>
      </c>
      <c r="AU26" s="76">
        <v>70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284</v>
      </c>
      <c r="B27" s="117" t="s">
        <v>323</v>
      </c>
      <c r="C27" s="70" t="s">
        <v>324</v>
      </c>
      <c r="D27" s="76">
        <f>SUM(E27,+H27,+K27)</f>
        <v>2280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2280</v>
      </c>
      <c r="L27" s="76">
        <v>1672</v>
      </c>
      <c r="M27" s="76">
        <v>608</v>
      </c>
      <c r="N27" s="76">
        <f>SUM(O27,+V27,+AC27)</f>
        <v>2280</v>
      </c>
      <c r="O27" s="76">
        <f>SUM(P27:U27)</f>
        <v>1672</v>
      </c>
      <c r="P27" s="76">
        <v>1672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608</v>
      </c>
      <c r="W27" s="76">
        <v>608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87</v>
      </c>
      <c r="AG27" s="76">
        <v>87</v>
      </c>
      <c r="AH27" s="76">
        <v>0</v>
      </c>
      <c r="AI27" s="76">
        <v>0</v>
      </c>
      <c r="AJ27" s="76">
        <f>SUM(AK27:AS27)</f>
        <v>87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87</v>
      </c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284</v>
      </c>
      <c r="B28" s="117" t="s">
        <v>325</v>
      </c>
      <c r="C28" s="70" t="s">
        <v>326</v>
      </c>
      <c r="D28" s="76">
        <f>SUM(E28,+H28,+K28)</f>
        <v>1799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1799</v>
      </c>
      <c r="L28" s="76">
        <v>992</v>
      </c>
      <c r="M28" s="76">
        <v>807</v>
      </c>
      <c r="N28" s="76">
        <f>SUM(O28,+V28,+AC28)</f>
        <v>1799</v>
      </c>
      <c r="O28" s="76">
        <f>SUM(P28:U28)</f>
        <v>992</v>
      </c>
      <c r="P28" s="76">
        <v>992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807</v>
      </c>
      <c r="W28" s="76">
        <v>807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75</v>
      </c>
      <c r="AG28" s="76">
        <v>75</v>
      </c>
      <c r="AH28" s="76">
        <v>0</v>
      </c>
      <c r="AI28" s="76">
        <v>0</v>
      </c>
      <c r="AJ28" s="76">
        <f>SUM(AK28:AS28)</f>
        <v>75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75</v>
      </c>
      <c r="AT28" s="76">
        <f>SUM(AU28:AY28)</f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284</v>
      </c>
      <c r="B29" s="117" t="s">
        <v>327</v>
      </c>
      <c r="C29" s="70" t="s">
        <v>328</v>
      </c>
      <c r="D29" s="76">
        <f>SUM(E29,+H29,+K29)</f>
        <v>1572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1572</v>
      </c>
      <c r="L29" s="76">
        <v>1013</v>
      </c>
      <c r="M29" s="76">
        <v>559</v>
      </c>
      <c r="N29" s="76">
        <f>SUM(O29,+V29,+AC29)</f>
        <v>1683</v>
      </c>
      <c r="O29" s="76">
        <f>SUM(P29:U29)</f>
        <v>1013</v>
      </c>
      <c r="P29" s="76">
        <v>1013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670</v>
      </c>
      <c r="W29" s="76">
        <v>559</v>
      </c>
      <c r="X29" s="76">
        <v>0</v>
      </c>
      <c r="Y29" s="76">
        <v>0</v>
      </c>
      <c r="Z29" s="76">
        <v>111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59</v>
      </c>
      <c r="AG29" s="76">
        <v>59</v>
      </c>
      <c r="AH29" s="76">
        <v>0</v>
      </c>
      <c r="AI29" s="76">
        <v>0</v>
      </c>
      <c r="AJ29" s="76">
        <f>SUM(AK29:AS29)</f>
        <v>59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59</v>
      </c>
      <c r="AT29" s="76">
        <f>SUM(AU29:AY29)</f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284</v>
      </c>
      <c r="B30" s="117" t="s">
        <v>329</v>
      </c>
      <c r="C30" s="70" t="s">
        <v>330</v>
      </c>
      <c r="D30" s="76">
        <f>SUM(E30,+H30,+K30)</f>
        <v>346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346</v>
      </c>
      <c r="L30" s="76">
        <v>176</v>
      </c>
      <c r="M30" s="76">
        <v>170</v>
      </c>
      <c r="N30" s="76">
        <f>SUM(O30,+V30,+AC30)</f>
        <v>576</v>
      </c>
      <c r="O30" s="76">
        <f>SUM(P30:U30)</f>
        <v>209</v>
      </c>
      <c r="P30" s="76">
        <v>209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367</v>
      </c>
      <c r="W30" s="76">
        <v>367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16</v>
      </c>
      <c r="AG30" s="76">
        <v>16</v>
      </c>
      <c r="AH30" s="76">
        <v>0</v>
      </c>
      <c r="AI30" s="76">
        <v>0</v>
      </c>
      <c r="AJ30" s="76">
        <f>SUM(AK30:AS30)</f>
        <v>16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16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284</v>
      </c>
      <c r="B31" s="117" t="s">
        <v>331</v>
      </c>
      <c r="C31" s="70" t="s">
        <v>332</v>
      </c>
      <c r="D31" s="76">
        <f>SUM(E31,+H31,+K31)</f>
        <v>190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190</v>
      </c>
      <c r="L31" s="76">
        <v>118</v>
      </c>
      <c r="M31" s="76">
        <v>72</v>
      </c>
      <c r="N31" s="76">
        <f>SUM(O31,+V31,+AC31)</f>
        <v>379</v>
      </c>
      <c r="O31" s="76">
        <f>SUM(P31:U31)</f>
        <v>146</v>
      </c>
      <c r="P31" s="76">
        <v>146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233</v>
      </c>
      <c r="W31" s="76">
        <v>233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9</v>
      </c>
      <c r="AG31" s="76">
        <v>9</v>
      </c>
      <c r="AH31" s="76">
        <v>0</v>
      </c>
      <c r="AI31" s="76">
        <v>0</v>
      </c>
      <c r="AJ31" s="76">
        <f>SUM(AK31:AS31)</f>
        <v>9</v>
      </c>
      <c r="AK31" s="76"/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9</v>
      </c>
      <c r="AT31" s="76">
        <f>SUM(AU31:AY31)</f>
        <v>0</v>
      </c>
      <c r="AU31" s="76"/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284</v>
      </c>
      <c r="B32" s="117" t="s">
        <v>333</v>
      </c>
      <c r="C32" s="70" t="s">
        <v>334</v>
      </c>
      <c r="D32" s="76">
        <f>SUM(E32,+H32,+K32)</f>
        <v>3763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3763</v>
      </c>
      <c r="L32" s="76">
        <v>2384</v>
      </c>
      <c r="M32" s="76">
        <v>1379</v>
      </c>
      <c r="N32" s="76">
        <f>SUM(O32,+V32,+AC32)</f>
        <v>3763</v>
      </c>
      <c r="O32" s="76">
        <f>SUM(P32:U32)</f>
        <v>2384</v>
      </c>
      <c r="P32" s="76">
        <v>2384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1379</v>
      </c>
      <c r="W32" s="76">
        <v>1379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1</v>
      </c>
      <c r="AG32" s="76">
        <v>1</v>
      </c>
      <c r="AH32" s="76">
        <v>0</v>
      </c>
      <c r="AI32" s="76">
        <v>0</v>
      </c>
      <c r="AJ32" s="76">
        <f>SUM(AK32:AS32)</f>
        <v>0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1</v>
      </c>
      <c r="AU32" s="76">
        <v>1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23</v>
      </c>
      <c r="BA32" s="76">
        <v>23</v>
      </c>
      <c r="BB32" s="76">
        <v>0</v>
      </c>
      <c r="BC32" s="76">
        <v>0</v>
      </c>
    </row>
    <row r="33" spans="1:55" s="61" customFormat="1" ht="12" customHeight="1">
      <c r="A33" s="70" t="s">
        <v>284</v>
      </c>
      <c r="B33" s="117" t="s">
        <v>335</v>
      </c>
      <c r="C33" s="70" t="s">
        <v>336</v>
      </c>
      <c r="D33" s="76">
        <f>SUM(E33,+H33,+K33)</f>
        <v>10102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10102</v>
      </c>
      <c r="L33" s="76">
        <v>3185</v>
      </c>
      <c r="M33" s="76">
        <v>6917</v>
      </c>
      <c r="N33" s="76">
        <f>SUM(O33,+V33,+AC33)</f>
        <v>10102</v>
      </c>
      <c r="O33" s="76">
        <f>SUM(P33:U33)</f>
        <v>3185</v>
      </c>
      <c r="P33" s="76">
        <v>3185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6917</v>
      </c>
      <c r="W33" s="76">
        <v>6917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59</v>
      </c>
      <c r="AG33" s="76">
        <v>59</v>
      </c>
      <c r="AH33" s="76">
        <v>0</v>
      </c>
      <c r="AI33" s="76">
        <v>0</v>
      </c>
      <c r="AJ33" s="76">
        <f>SUM(AK33:AS33)</f>
        <v>59</v>
      </c>
      <c r="AK33" s="76">
        <v>0</v>
      </c>
      <c r="AL33" s="76">
        <v>0</v>
      </c>
      <c r="AM33" s="76">
        <v>59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17</v>
      </c>
      <c r="BA33" s="76">
        <v>17</v>
      </c>
      <c r="BB33" s="76">
        <v>0</v>
      </c>
      <c r="BC33" s="76">
        <v>0</v>
      </c>
    </row>
    <row r="34" spans="1:55" s="61" customFormat="1" ht="12" customHeight="1">
      <c r="A34" s="70" t="s">
        <v>284</v>
      </c>
      <c r="B34" s="117" t="s">
        <v>337</v>
      </c>
      <c r="C34" s="70" t="s">
        <v>338</v>
      </c>
      <c r="D34" s="76">
        <f>SUM(E34,+H34,+K34)</f>
        <v>3258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3258</v>
      </c>
      <c r="L34" s="76">
        <v>2124</v>
      </c>
      <c r="M34" s="76">
        <v>1134</v>
      </c>
      <c r="N34" s="76">
        <f>SUM(O34,+V34,+AC34)</f>
        <v>3258</v>
      </c>
      <c r="O34" s="76">
        <f>SUM(P34:U34)</f>
        <v>2124</v>
      </c>
      <c r="P34" s="76">
        <v>2124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1134</v>
      </c>
      <c r="W34" s="76">
        <v>1134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19</v>
      </c>
      <c r="AG34" s="76">
        <v>19</v>
      </c>
      <c r="AH34" s="76">
        <v>0</v>
      </c>
      <c r="AI34" s="76">
        <v>0</v>
      </c>
      <c r="AJ34" s="76">
        <f>SUM(AK34:AS34)</f>
        <v>19</v>
      </c>
      <c r="AK34" s="76">
        <v>0</v>
      </c>
      <c r="AL34" s="76">
        <v>0</v>
      </c>
      <c r="AM34" s="76">
        <v>19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83</v>
      </c>
      <c r="BA34" s="76">
        <v>83</v>
      </c>
      <c r="BB34" s="76">
        <v>0</v>
      </c>
      <c r="BC34" s="76">
        <v>0</v>
      </c>
    </row>
    <row r="35" spans="1:55" s="61" customFormat="1" ht="12" customHeight="1">
      <c r="A35" s="70" t="s">
        <v>284</v>
      </c>
      <c r="B35" s="117" t="s">
        <v>339</v>
      </c>
      <c r="C35" s="70" t="s">
        <v>340</v>
      </c>
      <c r="D35" s="76">
        <f>SUM(E35,+H35,+K35)</f>
        <v>1582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1582</v>
      </c>
      <c r="L35" s="76">
        <v>1191</v>
      </c>
      <c r="M35" s="76">
        <v>391</v>
      </c>
      <c r="N35" s="76">
        <f>SUM(O35,+V35,+AC35)</f>
        <v>1582</v>
      </c>
      <c r="O35" s="76">
        <f>SUM(P35:U35)</f>
        <v>1191</v>
      </c>
      <c r="P35" s="76">
        <v>1191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391</v>
      </c>
      <c r="W35" s="76">
        <v>391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457</v>
      </c>
      <c r="AG35" s="76">
        <v>457</v>
      </c>
      <c r="AH35" s="76">
        <v>0</v>
      </c>
      <c r="AI35" s="76">
        <v>0</v>
      </c>
      <c r="AJ35" s="76">
        <f>SUM(AK35:AS35)</f>
        <v>457</v>
      </c>
      <c r="AK35" s="76">
        <v>0</v>
      </c>
      <c r="AL35" s="76">
        <v>0</v>
      </c>
      <c r="AM35" s="76">
        <v>0</v>
      </c>
      <c r="AN35" s="76">
        <v>3</v>
      </c>
      <c r="AO35" s="76">
        <v>0</v>
      </c>
      <c r="AP35" s="76">
        <v>454</v>
      </c>
      <c r="AQ35" s="76">
        <v>0</v>
      </c>
      <c r="AR35" s="76">
        <v>0</v>
      </c>
      <c r="AS35" s="76">
        <v>0</v>
      </c>
      <c r="AT35" s="76">
        <f>SUM(AU35:AY35)</f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284</v>
      </c>
      <c r="B36" s="117" t="s">
        <v>341</v>
      </c>
      <c r="C36" s="70" t="s">
        <v>342</v>
      </c>
      <c r="D36" s="76">
        <f>SUM(E36,+H36,+K36)</f>
        <v>972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972</v>
      </c>
      <c r="L36" s="76">
        <v>883</v>
      </c>
      <c r="M36" s="76">
        <v>89</v>
      </c>
      <c r="N36" s="76">
        <f>SUM(O36,+V36,+AC36)</f>
        <v>972</v>
      </c>
      <c r="O36" s="76">
        <f>SUM(P36:U36)</f>
        <v>883</v>
      </c>
      <c r="P36" s="76">
        <v>883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89</v>
      </c>
      <c r="W36" s="76">
        <v>89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3</v>
      </c>
      <c r="AG36" s="76">
        <v>3</v>
      </c>
      <c r="AH36" s="76">
        <v>0</v>
      </c>
      <c r="AI36" s="76">
        <v>0</v>
      </c>
      <c r="AJ36" s="76">
        <f>SUM(AK36:AS36)</f>
        <v>3</v>
      </c>
      <c r="AK36" s="76">
        <v>3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f>SUM(AU36:AY36)</f>
        <v>3</v>
      </c>
      <c r="AU36" s="76">
        <v>3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3</v>
      </c>
      <c r="BA36" s="76">
        <v>3</v>
      </c>
      <c r="BB36" s="76">
        <v>0</v>
      </c>
      <c r="BC36" s="76">
        <v>0</v>
      </c>
    </row>
    <row r="37" spans="1:55" s="61" customFormat="1" ht="12" customHeight="1">
      <c r="A37" s="70" t="s">
        <v>284</v>
      </c>
      <c r="B37" s="117" t="s">
        <v>343</v>
      </c>
      <c r="C37" s="70" t="s">
        <v>344</v>
      </c>
      <c r="D37" s="76">
        <f>SUM(E37,+H37,+K37)</f>
        <v>2956</v>
      </c>
      <c r="E37" s="76">
        <f>SUM(F37:G37)</f>
        <v>0</v>
      </c>
      <c r="F37" s="76">
        <v>0</v>
      </c>
      <c r="G37" s="76">
        <v>0</v>
      </c>
      <c r="H37" s="76">
        <f>SUM(I37:J37)</f>
        <v>870</v>
      </c>
      <c r="I37" s="76">
        <v>0</v>
      </c>
      <c r="J37" s="76">
        <v>870</v>
      </c>
      <c r="K37" s="76">
        <f>SUM(L37:M37)</f>
        <v>2086</v>
      </c>
      <c r="L37" s="76">
        <v>2086</v>
      </c>
      <c r="M37" s="76">
        <v>0</v>
      </c>
      <c r="N37" s="76">
        <f>SUM(O37,+V37,+AC37)</f>
        <v>2956</v>
      </c>
      <c r="O37" s="76">
        <f>SUM(P37:U37)</f>
        <v>2086</v>
      </c>
      <c r="P37" s="76">
        <v>2086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870</v>
      </c>
      <c r="W37" s="76">
        <v>870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9</v>
      </c>
      <c r="AG37" s="76">
        <v>9</v>
      </c>
      <c r="AH37" s="76">
        <v>0</v>
      </c>
      <c r="AI37" s="76">
        <v>0</v>
      </c>
      <c r="AJ37" s="76">
        <f>SUM(AK37:AS37)</f>
        <v>9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9</v>
      </c>
      <c r="AR37" s="76">
        <v>0</v>
      </c>
      <c r="AS37" s="76">
        <v>0</v>
      </c>
      <c r="AT37" s="76">
        <f>SUM(AU37:AY37)</f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f>SUM(BA37:BC37)</f>
        <v>0</v>
      </c>
      <c r="BA37" s="76">
        <v>0</v>
      </c>
      <c r="BB37" s="76">
        <v>0</v>
      </c>
      <c r="BC37" s="76">
        <v>0</v>
      </c>
    </row>
    <row r="38" spans="1:55" s="61" customFormat="1" ht="12" customHeight="1">
      <c r="A38" s="70" t="s">
        <v>284</v>
      </c>
      <c r="B38" s="117" t="s">
        <v>345</v>
      </c>
      <c r="C38" s="70" t="s">
        <v>346</v>
      </c>
      <c r="D38" s="76">
        <f>SUM(E38,+H38,+K38)</f>
        <v>556</v>
      </c>
      <c r="E38" s="76">
        <f>SUM(F38:G38)</f>
        <v>0</v>
      </c>
      <c r="F38" s="76">
        <v>0</v>
      </c>
      <c r="G38" s="76">
        <v>0</v>
      </c>
      <c r="H38" s="76">
        <f>SUM(I38:J38)</f>
        <v>0</v>
      </c>
      <c r="I38" s="76">
        <v>0</v>
      </c>
      <c r="J38" s="76">
        <v>0</v>
      </c>
      <c r="K38" s="76">
        <f>SUM(L38:M38)</f>
        <v>556</v>
      </c>
      <c r="L38" s="76">
        <v>462</v>
      </c>
      <c r="M38" s="76">
        <v>94</v>
      </c>
      <c r="N38" s="76">
        <f>SUM(O38,+V38,+AC38)</f>
        <v>556</v>
      </c>
      <c r="O38" s="76">
        <f>SUM(P38:U38)</f>
        <v>462</v>
      </c>
      <c r="P38" s="76">
        <v>462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94</v>
      </c>
      <c r="W38" s="76">
        <v>94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2</v>
      </c>
      <c r="AG38" s="76">
        <v>2</v>
      </c>
      <c r="AH38" s="76">
        <v>0</v>
      </c>
      <c r="AI38" s="76">
        <v>0</v>
      </c>
      <c r="AJ38" s="76">
        <f>SUM(AK38:AS38)</f>
        <v>556</v>
      </c>
      <c r="AK38" s="76">
        <v>556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f>SUM(AU38:AY38)</f>
        <v>2</v>
      </c>
      <c r="AU38" s="76">
        <v>2</v>
      </c>
      <c r="AV38" s="76">
        <v>0</v>
      </c>
      <c r="AW38" s="76">
        <v>0</v>
      </c>
      <c r="AX38" s="76">
        <v>0</v>
      </c>
      <c r="AY38" s="76">
        <v>0</v>
      </c>
      <c r="AZ38" s="76">
        <f>SUM(BA38:BC38)</f>
        <v>0</v>
      </c>
      <c r="BA38" s="76">
        <v>0</v>
      </c>
      <c r="BB38" s="76">
        <v>0</v>
      </c>
      <c r="BC38" s="76">
        <v>0</v>
      </c>
    </row>
    <row r="39" spans="1:55" s="61" customFormat="1" ht="12" customHeight="1">
      <c r="A39" s="70" t="s">
        <v>284</v>
      </c>
      <c r="B39" s="117" t="s">
        <v>347</v>
      </c>
      <c r="C39" s="70" t="s">
        <v>348</v>
      </c>
      <c r="D39" s="76">
        <f>SUM(E39,+H39,+K39)</f>
        <v>3901</v>
      </c>
      <c r="E39" s="76">
        <f>SUM(F39:G39)</f>
        <v>0</v>
      </c>
      <c r="F39" s="76">
        <v>0</v>
      </c>
      <c r="G39" s="76">
        <v>0</v>
      </c>
      <c r="H39" s="76">
        <f>SUM(I39:J39)</f>
        <v>0</v>
      </c>
      <c r="I39" s="76">
        <v>0</v>
      </c>
      <c r="J39" s="76">
        <v>0</v>
      </c>
      <c r="K39" s="76">
        <f>SUM(L39:M39)</f>
        <v>3901</v>
      </c>
      <c r="L39" s="76">
        <v>2769</v>
      </c>
      <c r="M39" s="76">
        <v>1132</v>
      </c>
      <c r="N39" s="76">
        <f>SUM(O39,+V39,+AC39)</f>
        <v>3901</v>
      </c>
      <c r="O39" s="76">
        <f>SUM(P39:U39)</f>
        <v>2769</v>
      </c>
      <c r="P39" s="76">
        <v>2769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1132</v>
      </c>
      <c r="W39" s="76">
        <v>1132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10</v>
      </c>
      <c r="AG39" s="76">
        <v>10</v>
      </c>
      <c r="AH39" s="76">
        <v>0</v>
      </c>
      <c r="AI39" s="76">
        <v>0</v>
      </c>
      <c r="AJ39" s="76">
        <f>SUM(AK39:AS39)</f>
        <v>488</v>
      </c>
      <c r="AK39" s="76">
        <v>488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f>SUM(AU39:AY39)</f>
        <v>10</v>
      </c>
      <c r="AU39" s="76">
        <v>10</v>
      </c>
      <c r="AV39" s="76">
        <v>0</v>
      </c>
      <c r="AW39" s="76">
        <v>0</v>
      </c>
      <c r="AX39" s="76">
        <v>0</v>
      </c>
      <c r="AY39" s="76">
        <v>0</v>
      </c>
      <c r="AZ39" s="76">
        <f>SUM(BA39:BC39)</f>
        <v>0</v>
      </c>
      <c r="BA39" s="76">
        <v>0</v>
      </c>
      <c r="BB39" s="76">
        <v>0</v>
      </c>
      <c r="BC39" s="76">
        <v>0</v>
      </c>
    </row>
    <row r="40" spans="1:55" s="61" customFormat="1" ht="12" customHeight="1">
      <c r="A40" s="70" t="s">
        <v>284</v>
      </c>
      <c r="B40" s="117" t="s">
        <v>349</v>
      </c>
      <c r="C40" s="70" t="s">
        <v>350</v>
      </c>
      <c r="D40" s="76">
        <f>SUM(E40,+H40,+K40)</f>
        <v>1855</v>
      </c>
      <c r="E40" s="76">
        <f>SUM(F40:G40)</f>
        <v>0</v>
      </c>
      <c r="F40" s="76">
        <v>0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1855</v>
      </c>
      <c r="L40" s="76">
        <v>1553</v>
      </c>
      <c r="M40" s="76">
        <v>302</v>
      </c>
      <c r="N40" s="76">
        <f>SUM(O40,+V40,+AC40)</f>
        <v>1855</v>
      </c>
      <c r="O40" s="76">
        <f>SUM(P40:U40)</f>
        <v>1553</v>
      </c>
      <c r="P40" s="76">
        <v>1553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302</v>
      </c>
      <c r="W40" s="76">
        <v>302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5</v>
      </c>
      <c r="AG40" s="76">
        <v>5</v>
      </c>
      <c r="AH40" s="76">
        <v>0</v>
      </c>
      <c r="AI40" s="76">
        <v>0</v>
      </c>
      <c r="AJ40" s="76">
        <f>SUM(AK40:AS40)</f>
        <v>232</v>
      </c>
      <c r="AK40" s="76">
        <v>232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5</v>
      </c>
      <c r="AU40" s="76">
        <v>5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284</v>
      </c>
      <c r="B41" s="117" t="s">
        <v>351</v>
      </c>
      <c r="C41" s="70" t="s">
        <v>352</v>
      </c>
      <c r="D41" s="76">
        <f>SUM(E41,+H41,+K41)</f>
        <v>3026</v>
      </c>
      <c r="E41" s="76">
        <f>SUM(F41:G41)</f>
        <v>0</v>
      </c>
      <c r="F41" s="76">
        <v>0</v>
      </c>
      <c r="G41" s="76">
        <v>0</v>
      </c>
      <c r="H41" s="76">
        <f>SUM(I41:J41)</f>
        <v>0</v>
      </c>
      <c r="I41" s="76">
        <v>0</v>
      </c>
      <c r="J41" s="76">
        <v>0</v>
      </c>
      <c r="K41" s="76">
        <f>SUM(L41:M41)</f>
        <v>3026</v>
      </c>
      <c r="L41" s="76">
        <v>2720</v>
      </c>
      <c r="M41" s="76">
        <v>306</v>
      </c>
      <c r="N41" s="76">
        <f>SUM(O41,+V41,+AC41)</f>
        <v>3026</v>
      </c>
      <c r="O41" s="76">
        <f>SUM(P41:U41)</f>
        <v>2720</v>
      </c>
      <c r="P41" s="76">
        <v>2720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306</v>
      </c>
      <c r="W41" s="76">
        <v>306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0</v>
      </c>
      <c r="AD41" s="76">
        <v>0</v>
      </c>
      <c r="AE41" s="76">
        <v>0</v>
      </c>
      <c r="AF41" s="76">
        <f>SUM(AG41:AI41)</f>
        <v>12</v>
      </c>
      <c r="AG41" s="76">
        <v>12</v>
      </c>
      <c r="AH41" s="76">
        <v>0</v>
      </c>
      <c r="AI41" s="76">
        <v>0</v>
      </c>
      <c r="AJ41" s="76">
        <f>SUM(AK41:AS41)</f>
        <v>3026</v>
      </c>
      <c r="AK41" s="76">
        <v>3026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f>SUM(AU41:AY41)</f>
        <v>12</v>
      </c>
      <c r="AU41" s="76">
        <v>12</v>
      </c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0</v>
      </c>
      <c r="BA41" s="76">
        <v>0</v>
      </c>
      <c r="BB41" s="76">
        <v>0</v>
      </c>
      <c r="BC41" s="76">
        <v>0</v>
      </c>
    </row>
    <row r="42" spans="1:55" s="61" customFormat="1" ht="12" customHeight="1">
      <c r="A42" s="70" t="s">
        <v>284</v>
      </c>
      <c r="B42" s="117" t="s">
        <v>353</v>
      </c>
      <c r="C42" s="70" t="s">
        <v>354</v>
      </c>
      <c r="D42" s="76">
        <f>SUM(E42,+H42,+K42)</f>
        <v>8948</v>
      </c>
      <c r="E42" s="76">
        <f>SUM(F42:G42)</f>
        <v>0</v>
      </c>
      <c r="F42" s="76">
        <v>0</v>
      </c>
      <c r="G42" s="76">
        <v>0</v>
      </c>
      <c r="H42" s="76">
        <f>SUM(I42:J42)</f>
        <v>0</v>
      </c>
      <c r="I42" s="76">
        <v>0</v>
      </c>
      <c r="J42" s="76">
        <v>0</v>
      </c>
      <c r="K42" s="76">
        <f>SUM(L42:M42)</f>
        <v>8948</v>
      </c>
      <c r="L42" s="76">
        <v>6292</v>
      </c>
      <c r="M42" s="76">
        <v>2656</v>
      </c>
      <c r="N42" s="76">
        <f>SUM(O42,+V42,+AC42)</f>
        <v>8948</v>
      </c>
      <c r="O42" s="76">
        <f>SUM(P42:U42)</f>
        <v>6292</v>
      </c>
      <c r="P42" s="76">
        <v>6292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>SUM(W42:AB42)</f>
        <v>2656</v>
      </c>
      <c r="W42" s="76">
        <v>2656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0</v>
      </c>
      <c r="AD42" s="76">
        <v>0</v>
      </c>
      <c r="AE42" s="76">
        <v>0</v>
      </c>
      <c r="AF42" s="76">
        <f>SUM(AG42:AI42)</f>
        <v>0</v>
      </c>
      <c r="AG42" s="76">
        <v>0</v>
      </c>
      <c r="AH42" s="76">
        <v>0</v>
      </c>
      <c r="AI42" s="76">
        <v>0</v>
      </c>
      <c r="AJ42" s="76">
        <f>SUM(AK42:AS42)</f>
        <v>369</v>
      </c>
      <c r="AK42" s="76">
        <v>8</v>
      </c>
      <c r="AL42" s="76">
        <v>361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f>SUM(AU42:AY42)</f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f>SUM(BA42:BC42)</f>
        <v>361</v>
      </c>
      <c r="BA42" s="76">
        <v>361</v>
      </c>
      <c r="BB42" s="76">
        <v>0</v>
      </c>
      <c r="BC42" s="76">
        <v>0</v>
      </c>
    </row>
    <row r="43" spans="1:55" s="61" customFormat="1" ht="12" customHeight="1">
      <c r="A43" s="70" t="s">
        <v>284</v>
      </c>
      <c r="B43" s="117" t="s">
        <v>355</v>
      </c>
      <c r="C43" s="70" t="s">
        <v>356</v>
      </c>
      <c r="D43" s="76">
        <f>SUM(E43,+H43,+K43)</f>
        <v>3526</v>
      </c>
      <c r="E43" s="76">
        <f>SUM(F43:G43)</f>
        <v>0</v>
      </c>
      <c r="F43" s="76">
        <v>0</v>
      </c>
      <c r="G43" s="76">
        <v>0</v>
      </c>
      <c r="H43" s="76">
        <f>SUM(I43:J43)</f>
        <v>0</v>
      </c>
      <c r="I43" s="76">
        <v>0</v>
      </c>
      <c r="J43" s="76">
        <v>0</v>
      </c>
      <c r="K43" s="76">
        <f>SUM(L43:M43)</f>
        <v>3526</v>
      </c>
      <c r="L43" s="76">
        <v>2433</v>
      </c>
      <c r="M43" s="76">
        <v>1093</v>
      </c>
      <c r="N43" s="76">
        <f>SUM(O43,+V43,+AC43)</f>
        <v>3526</v>
      </c>
      <c r="O43" s="76">
        <f>SUM(P43:U43)</f>
        <v>2433</v>
      </c>
      <c r="P43" s="76">
        <v>2433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f>SUM(W43:AB43)</f>
        <v>1093</v>
      </c>
      <c r="W43" s="76">
        <v>1093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f>SUM(AD43:AE43)</f>
        <v>0</v>
      </c>
      <c r="AD43" s="76">
        <v>0</v>
      </c>
      <c r="AE43" s="76">
        <v>0</v>
      </c>
      <c r="AF43" s="76">
        <f>SUM(AG43:AI43)</f>
        <v>34</v>
      </c>
      <c r="AG43" s="76">
        <v>34</v>
      </c>
      <c r="AH43" s="76">
        <v>0</v>
      </c>
      <c r="AI43" s="76">
        <v>0</v>
      </c>
      <c r="AJ43" s="76">
        <f>SUM(AK43:AS43)</f>
        <v>329</v>
      </c>
      <c r="AK43" s="76">
        <v>310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19</v>
      </c>
      <c r="AT43" s="76">
        <f>SUM(AU43:AY43)</f>
        <v>15</v>
      </c>
      <c r="AU43" s="76">
        <v>15</v>
      </c>
      <c r="AV43" s="76">
        <v>0</v>
      </c>
      <c r="AW43" s="76">
        <v>0</v>
      </c>
      <c r="AX43" s="76">
        <v>0</v>
      </c>
      <c r="AY43" s="76">
        <v>0</v>
      </c>
      <c r="AZ43" s="76">
        <f>SUM(BA43:BC43)</f>
        <v>0</v>
      </c>
      <c r="BA43" s="76">
        <v>0</v>
      </c>
      <c r="BB43" s="76">
        <v>0</v>
      </c>
      <c r="BC43" s="76">
        <v>0</v>
      </c>
    </row>
    <row r="44" spans="1:55" s="61" customFormat="1" ht="12" customHeight="1">
      <c r="A44" s="70" t="s">
        <v>284</v>
      </c>
      <c r="B44" s="117" t="s">
        <v>357</v>
      </c>
      <c r="C44" s="70" t="s">
        <v>358</v>
      </c>
      <c r="D44" s="76">
        <f>SUM(E44,+H44,+K44)</f>
        <v>4311</v>
      </c>
      <c r="E44" s="76">
        <f>SUM(F44:G44)</f>
        <v>0</v>
      </c>
      <c r="F44" s="76">
        <v>0</v>
      </c>
      <c r="G44" s="76">
        <v>0</v>
      </c>
      <c r="H44" s="76">
        <f>SUM(I44:J44)</f>
        <v>0</v>
      </c>
      <c r="I44" s="76">
        <v>0</v>
      </c>
      <c r="J44" s="76">
        <v>0</v>
      </c>
      <c r="K44" s="76">
        <f>SUM(L44:M44)</f>
        <v>4311</v>
      </c>
      <c r="L44" s="76">
        <v>2890</v>
      </c>
      <c r="M44" s="76">
        <v>1421</v>
      </c>
      <c r="N44" s="76">
        <f>SUM(O44,+V44,+AC44)</f>
        <v>4311</v>
      </c>
      <c r="O44" s="76">
        <f>SUM(P44:U44)</f>
        <v>2890</v>
      </c>
      <c r="P44" s="76">
        <v>2890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f>SUM(W44:AB44)</f>
        <v>1421</v>
      </c>
      <c r="W44" s="76">
        <v>1421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f>SUM(AD44:AE44)</f>
        <v>0</v>
      </c>
      <c r="AD44" s="76">
        <v>0</v>
      </c>
      <c r="AE44" s="76">
        <v>0</v>
      </c>
      <c r="AF44" s="76">
        <f>SUM(AG44:AI44)</f>
        <v>0</v>
      </c>
      <c r="AG44" s="76">
        <v>0</v>
      </c>
      <c r="AH44" s="76">
        <v>0</v>
      </c>
      <c r="AI44" s="76">
        <v>0</v>
      </c>
      <c r="AJ44" s="76">
        <f>SUM(AK44:AS44)</f>
        <v>178</v>
      </c>
      <c r="AK44" s="76">
        <v>4</v>
      </c>
      <c r="AL44" s="76">
        <v>174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f>SUM(AU44:AY44)</f>
        <v>0</v>
      </c>
      <c r="AU44" s="76">
        <v>0</v>
      </c>
      <c r="AV44" s="76">
        <v>0</v>
      </c>
      <c r="AW44" s="76">
        <v>0</v>
      </c>
      <c r="AX44" s="76">
        <v>0</v>
      </c>
      <c r="AY44" s="76">
        <v>0</v>
      </c>
      <c r="AZ44" s="76">
        <f>SUM(BA44:BC44)</f>
        <v>174</v>
      </c>
      <c r="BA44" s="76">
        <v>174</v>
      </c>
      <c r="BB44" s="76">
        <v>0</v>
      </c>
      <c r="BC44" s="76">
        <v>0</v>
      </c>
    </row>
    <row r="45" spans="1:55" s="61" customFormat="1" ht="12" customHeight="1">
      <c r="A45" s="70" t="s">
        <v>284</v>
      </c>
      <c r="B45" s="117" t="s">
        <v>359</v>
      </c>
      <c r="C45" s="70" t="s">
        <v>360</v>
      </c>
      <c r="D45" s="76">
        <f>SUM(E45,+H45,+K45)</f>
        <v>1182</v>
      </c>
      <c r="E45" s="76">
        <f>SUM(F45:G45)</f>
        <v>0</v>
      </c>
      <c r="F45" s="76">
        <v>0</v>
      </c>
      <c r="G45" s="76">
        <v>0</v>
      </c>
      <c r="H45" s="76">
        <f>SUM(I45:J45)</f>
        <v>0</v>
      </c>
      <c r="I45" s="76">
        <v>0</v>
      </c>
      <c r="J45" s="76">
        <v>0</v>
      </c>
      <c r="K45" s="76">
        <f>SUM(L45:M45)</f>
        <v>1182</v>
      </c>
      <c r="L45" s="76">
        <v>875</v>
      </c>
      <c r="M45" s="76">
        <v>307</v>
      </c>
      <c r="N45" s="76">
        <f>SUM(O45,+V45,+AC45)</f>
        <v>1196</v>
      </c>
      <c r="O45" s="76">
        <f>SUM(P45:U45)</f>
        <v>875</v>
      </c>
      <c r="P45" s="76">
        <v>875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f>SUM(W45:AB45)</f>
        <v>307</v>
      </c>
      <c r="W45" s="76">
        <v>307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f>SUM(AD45:AE45)</f>
        <v>14</v>
      </c>
      <c r="AD45" s="76">
        <v>14</v>
      </c>
      <c r="AE45" s="76">
        <v>0</v>
      </c>
      <c r="AF45" s="76">
        <f>SUM(AG45:AI45)</f>
        <v>11</v>
      </c>
      <c r="AG45" s="76">
        <v>11</v>
      </c>
      <c r="AH45" s="76">
        <v>0</v>
      </c>
      <c r="AI45" s="76">
        <v>0</v>
      </c>
      <c r="AJ45" s="76">
        <f>SUM(AK45:AS45)</f>
        <v>110</v>
      </c>
      <c r="AK45" s="76">
        <v>104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6</v>
      </c>
      <c r="AT45" s="76">
        <f>SUM(AU45:AY45)</f>
        <v>5</v>
      </c>
      <c r="AU45" s="76">
        <v>5</v>
      </c>
      <c r="AV45" s="76">
        <v>0</v>
      </c>
      <c r="AW45" s="76">
        <v>0</v>
      </c>
      <c r="AX45" s="76">
        <v>0</v>
      </c>
      <c r="AY45" s="76">
        <v>0</v>
      </c>
      <c r="AZ45" s="76">
        <f>SUM(BA45:BC45)</f>
        <v>0</v>
      </c>
      <c r="BA45" s="76">
        <v>0</v>
      </c>
      <c r="BB45" s="76">
        <v>0</v>
      </c>
      <c r="BC45" s="76">
        <v>0</v>
      </c>
    </row>
    <row r="46" spans="1:55" s="61" customFormat="1" ht="12" customHeight="1">
      <c r="A46" s="70" t="s">
        <v>284</v>
      </c>
      <c r="B46" s="117" t="s">
        <v>361</v>
      </c>
      <c r="C46" s="70" t="s">
        <v>362</v>
      </c>
      <c r="D46" s="76">
        <f>SUM(E46,+H46,+K46)</f>
        <v>756</v>
      </c>
      <c r="E46" s="76">
        <f>SUM(F46:G46)</f>
        <v>0</v>
      </c>
      <c r="F46" s="76">
        <v>0</v>
      </c>
      <c r="G46" s="76">
        <v>0</v>
      </c>
      <c r="H46" s="76">
        <f>SUM(I46:J46)</f>
        <v>0</v>
      </c>
      <c r="I46" s="76">
        <v>0</v>
      </c>
      <c r="J46" s="76">
        <v>0</v>
      </c>
      <c r="K46" s="76">
        <f>SUM(L46:M46)</f>
        <v>756</v>
      </c>
      <c r="L46" s="76">
        <v>527</v>
      </c>
      <c r="M46" s="76">
        <v>229</v>
      </c>
      <c r="N46" s="76">
        <f>SUM(O46,+V46,+AC46)</f>
        <v>756</v>
      </c>
      <c r="O46" s="76">
        <f>SUM(P46:U46)</f>
        <v>527</v>
      </c>
      <c r="P46" s="76">
        <v>527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f>SUM(W46:AB46)</f>
        <v>229</v>
      </c>
      <c r="W46" s="76">
        <v>229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f>SUM(AD46:AE46)</f>
        <v>0</v>
      </c>
      <c r="AD46" s="76">
        <v>0</v>
      </c>
      <c r="AE46" s="76">
        <v>0</v>
      </c>
      <c r="AF46" s="76">
        <f>SUM(AG46:AI46)</f>
        <v>8</v>
      </c>
      <c r="AG46" s="76">
        <v>8</v>
      </c>
      <c r="AH46" s="76">
        <v>0</v>
      </c>
      <c r="AI46" s="76">
        <v>0</v>
      </c>
      <c r="AJ46" s="76">
        <f>SUM(AK46:AS46)</f>
        <v>72</v>
      </c>
      <c r="AK46" s="76">
        <v>67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5</v>
      </c>
      <c r="AT46" s="76">
        <f>SUM(AU46:AY46)</f>
        <v>3</v>
      </c>
      <c r="AU46" s="76">
        <v>3</v>
      </c>
      <c r="AV46" s="76">
        <v>0</v>
      </c>
      <c r="AW46" s="76">
        <v>0</v>
      </c>
      <c r="AX46" s="76">
        <v>0</v>
      </c>
      <c r="AY46" s="76">
        <v>0</v>
      </c>
      <c r="AZ46" s="76">
        <f>SUM(BA46:BC46)</f>
        <v>0</v>
      </c>
      <c r="BA46" s="76">
        <v>0</v>
      </c>
      <c r="BB46" s="76">
        <v>0</v>
      </c>
      <c r="BC46" s="76">
        <v>0</v>
      </c>
    </row>
    <row r="47" spans="1:55" s="61" customFormat="1" ht="12" customHeight="1">
      <c r="A47" s="70" t="s">
        <v>284</v>
      </c>
      <c r="B47" s="117" t="s">
        <v>363</v>
      </c>
      <c r="C47" s="70" t="s">
        <v>364</v>
      </c>
      <c r="D47" s="76">
        <f>SUM(E47,+H47,+K47)</f>
        <v>4346</v>
      </c>
      <c r="E47" s="76">
        <f>SUM(F47:G47)</f>
        <v>0</v>
      </c>
      <c r="F47" s="76">
        <v>0</v>
      </c>
      <c r="G47" s="76">
        <v>0</v>
      </c>
      <c r="H47" s="76">
        <f>SUM(I47:J47)</f>
        <v>0</v>
      </c>
      <c r="I47" s="76">
        <v>0</v>
      </c>
      <c r="J47" s="76">
        <v>0</v>
      </c>
      <c r="K47" s="76">
        <f>SUM(L47:M47)</f>
        <v>4346</v>
      </c>
      <c r="L47" s="76">
        <v>2351</v>
      </c>
      <c r="M47" s="76">
        <v>1995</v>
      </c>
      <c r="N47" s="76">
        <f>SUM(O47,+V47,+AC47)</f>
        <v>4346</v>
      </c>
      <c r="O47" s="76">
        <f>SUM(P47:U47)</f>
        <v>2351</v>
      </c>
      <c r="P47" s="76">
        <v>2351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f>SUM(W47:AB47)</f>
        <v>1995</v>
      </c>
      <c r="W47" s="76">
        <v>1995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f>SUM(AD47:AE47)</f>
        <v>0</v>
      </c>
      <c r="AD47" s="76">
        <v>0</v>
      </c>
      <c r="AE47" s="76">
        <v>0</v>
      </c>
      <c r="AF47" s="76">
        <f>SUM(AG47:AI47)</f>
        <v>22</v>
      </c>
      <c r="AG47" s="76">
        <v>22</v>
      </c>
      <c r="AH47" s="76">
        <v>0</v>
      </c>
      <c r="AI47" s="76">
        <v>0</v>
      </c>
      <c r="AJ47" s="76">
        <f>SUM(AK47:AS47)</f>
        <v>0</v>
      </c>
      <c r="AK47" s="76"/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f>SUM(AU47:AY47)</f>
        <v>22</v>
      </c>
      <c r="AU47" s="76">
        <v>22</v>
      </c>
      <c r="AV47" s="76">
        <v>0</v>
      </c>
      <c r="AW47" s="76">
        <v>0</v>
      </c>
      <c r="AX47" s="76">
        <v>0</v>
      </c>
      <c r="AY47" s="76">
        <v>0</v>
      </c>
      <c r="AZ47" s="76">
        <f>SUM(BA47:BC47)</f>
        <v>4</v>
      </c>
      <c r="BA47" s="76">
        <v>4</v>
      </c>
      <c r="BB47" s="76">
        <v>0</v>
      </c>
      <c r="BC47" s="76">
        <v>0</v>
      </c>
    </row>
    <row r="48" spans="1:55" s="61" customFormat="1" ht="12" customHeight="1">
      <c r="A48" s="70" t="s">
        <v>284</v>
      </c>
      <c r="B48" s="117" t="s">
        <v>365</v>
      </c>
      <c r="C48" s="70" t="s">
        <v>366</v>
      </c>
      <c r="D48" s="76">
        <f>SUM(E48,+H48,+K48)</f>
        <v>3541</v>
      </c>
      <c r="E48" s="76">
        <f>SUM(F48:G48)</f>
        <v>0</v>
      </c>
      <c r="F48" s="76">
        <v>0</v>
      </c>
      <c r="G48" s="76">
        <v>0</v>
      </c>
      <c r="H48" s="76">
        <f>SUM(I48:J48)</f>
        <v>0</v>
      </c>
      <c r="I48" s="76">
        <v>0</v>
      </c>
      <c r="J48" s="76">
        <v>0</v>
      </c>
      <c r="K48" s="76">
        <f>SUM(L48:M48)</f>
        <v>3541</v>
      </c>
      <c r="L48" s="76">
        <v>2140</v>
      </c>
      <c r="M48" s="76">
        <v>1401</v>
      </c>
      <c r="N48" s="76">
        <f>SUM(O48,+V48,+AC48)</f>
        <v>3541</v>
      </c>
      <c r="O48" s="76">
        <f>SUM(P48:U48)</f>
        <v>2140</v>
      </c>
      <c r="P48" s="76">
        <v>2140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f>SUM(W48:AB48)</f>
        <v>1401</v>
      </c>
      <c r="W48" s="76">
        <v>1401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f>SUM(AD48:AE48)</f>
        <v>0</v>
      </c>
      <c r="AD48" s="76">
        <v>0</v>
      </c>
      <c r="AE48" s="76">
        <v>0</v>
      </c>
      <c r="AF48" s="76">
        <f>SUM(AG48:AI48)</f>
        <v>18</v>
      </c>
      <c r="AG48" s="76">
        <v>18</v>
      </c>
      <c r="AH48" s="76">
        <v>0</v>
      </c>
      <c r="AI48" s="76">
        <v>0</v>
      </c>
      <c r="AJ48" s="76">
        <f>SUM(AK48:AS48)</f>
        <v>0</v>
      </c>
      <c r="AK48" s="76"/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f>SUM(AU48:AY48)</f>
        <v>18</v>
      </c>
      <c r="AU48" s="76">
        <v>18</v>
      </c>
      <c r="AV48" s="76">
        <v>0</v>
      </c>
      <c r="AW48" s="76">
        <v>0</v>
      </c>
      <c r="AX48" s="76">
        <v>0</v>
      </c>
      <c r="AY48" s="76">
        <v>0</v>
      </c>
      <c r="AZ48" s="76">
        <f>SUM(BA48:BC48)</f>
        <v>0</v>
      </c>
      <c r="BA48" s="76">
        <v>0</v>
      </c>
      <c r="BB48" s="76">
        <v>0</v>
      </c>
      <c r="BC48" s="76">
        <v>0</v>
      </c>
    </row>
    <row r="49" spans="1:55" s="61" customFormat="1" ht="12" customHeight="1">
      <c r="A49" s="70" t="s">
        <v>284</v>
      </c>
      <c r="B49" s="117" t="s">
        <v>367</v>
      </c>
      <c r="C49" s="70" t="s">
        <v>368</v>
      </c>
      <c r="D49" s="76">
        <f>SUM(E49,+H49,+K49)</f>
        <v>1601</v>
      </c>
      <c r="E49" s="76">
        <f>SUM(F49:G49)</f>
        <v>0</v>
      </c>
      <c r="F49" s="76">
        <v>0</v>
      </c>
      <c r="G49" s="76">
        <v>0</v>
      </c>
      <c r="H49" s="76">
        <f>SUM(I49:J49)</f>
        <v>0</v>
      </c>
      <c r="I49" s="76">
        <v>0</v>
      </c>
      <c r="J49" s="76">
        <v>0</v>
      </c>
      <c r="K49" s="76">
        <f>SUM(L49:M49)</f>
        <v>1601</v>
      </c>
      <c r="L49" s="76">
        <v>542</v>
      </c>
      <c r="M49" s="76">
        <v>1059</v>
      </c>
      <c r="N49" s="76">
        <f>SUM(O49,+V49,+AC49)</f>
        <v>1961</v>
      </c>
      <c r="O49" s="76">
        <f>SUM(P49:U49)</f>
        <v>722</v>
      </c>
      <c r="P49" s="76">
        <v>542</v>
      </c>
      <c r="Q49" s="76">
        <v>0</v>
      </c>
      <c r="R49" s="76">
        <v>0</v>
      </c>
      <c r="S49" s="76">
        <v>0</v>
      </c>
      <c r="T49" s="76">
        <v>180</v>
      </c>
      <c r="U49" s="76">
        <v>0</v>
      </c>
      <c r="V49" s="76">
        <f>SUM(W49:AB49)</f>
        <v>1059</v>
      </c>
      <c r="W49" s="76">
        <v>1059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f>SUM(AD49:AE49)</f>
        <v>180</v>
      </c>
      <c r="AD49" s="76">
        <v>180</v>
      </c>
      <c r="AE49" s="76">
        <v>0</v>
      </c>
      <c r="AF49" s="76">
        <f>SUM(AG49:AI49)</f>
        <v>8</v>
      </c>
      <c r="AG49" s="76">
        <v>8</v>
      </c>
      <c r="AH49" s="76">
        <v>0</v>
      </c>
      <c r="AI49" s="76">
        <v>0</v>
      </c>
      <c r="AJ49" s="76">
        <f>SUM(AK49:AS49)</f>
        <v>0</v>
      </c>
      <c r="AK49" s="76">
        <v>0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f>SUM(AU49:AY49)</f>
        <v>8</v>
      </c>
      <c r="AU49" s="76">
        <v>8</v>
      </c>
      <c r="AV49" s="76">
        <v>0</v>
      </c>
      <c r="AW49" s="76">
        <v>0</v>
      </c>
      <c r="AX49" s="76">
        <v>0</v>
      </c>
      <c r="AY49" s="76">
        <v>0</v>
      </c>
      <c r="AZ49" s="76">
        <f>SUM(BA49:BC49)</f>
        <v>0</v>
      </c>
      <c r="BA49" s="76">
        <v>0</v>
      </c>
      <c r="BB49" s="76">
        <v>0</v>
      </c>
      <c r="BC49" s="76">
        <v>0</v>
      </c>
    </row>
    <row r="50" spans="1:55" s="61" customFormat="1" ht="12" customHeight="1">
      <c r="A50" s="70" t="s">
        <v>284</v>
      </c>
      <c r="B50" s="117" t="s">
        <v>369</v>
      </c>
      <c r="C50" s="70" t="s">
        <v>370</v>
      </c>
      <c r="D50" s="76">
        <f>SUM(E50,+H50,+K50)</f>
        <v>2425</v>
      </c>
      <c r="E50" s="76">
        <f>SUM(F50:G50)</f>
        <v>0</v>
      </c>
      <c r="F50" s="76">
        <v>0</v>
      </c>
      <c r="G50" s="76">
        <v>0</v>
      </c>
      <c r="H50" s="76">
        <f>SUM(I50:J50)</f>
        <v>1113</v>
      </c>
      <c r="I50" s="76">
        <v>1113</v>
      </c>
      <c r="J50" s="76">
        <v>0</v>
      </c>
      <c r="K50" s="76">
        <f>SUM(L50:M50)</f>
        <v>1312</v>
      </c>
      <c r="L50" s="76">
        <v>0</v>
      </c>
      <c r="M50" s="76">
        <v>1312</v>
      </c>
      <c r="N50" s="76">
        <f>SUM(O50,+V50,+AC50)</f>
        <v>2425</v>
      </c>
      <c r="O50" s="76">
        <f>SUM(P50:U50)</f>
        <v>1113</v>
      </c>
      <c r="P50" s="76">
        <v>1113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f>SUM(W50:AB50)</f>
        <v>1312</v>
      </c>
      <c r="W50" s="76">
        <v>1312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f>SUM(AD50:AE50)</f>
        <v>0</v>
      </c>
      <c r="AD50" s="76">
        <v>0</v>
      </c>
      <c r="AE50" s="76">
        <v>0</v>
      </c>
      <c r="AF50" s="76">
        <f>SUM(AG50:AI50)</f>
        <v>264</v>
      </c>
      <c r="AG50" s="76">
        <v>264</v>
      </c>
      <c r="AH50" s="76">
        <v>0</v>
      </c>
      <c r="AI50" s="76">
        <v>0</v>
      </c>
      <c r="AJ50" s="76">
        <f>SUM(AK50:AS50)</f>
        <v>264</v>
      </c>
      <c r="AK50" s="76">
        <v>0</v>
      </c>
      <c r="AL50" s="76">
        <v>0</v>
      </c>
      <c r="AM50" s="76">
        <v>264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f>SUM(AU50:AY50)</f>
        <v>0</v>
      </c>
      <c r="AU50" s="76">
        <v>0</v>
      </c>
      <c r="AV50" s="76">
        <v>0</v>
      </c>
      <c r="AW50" s="76"/>
      <c r="AX50" s="76">
        <v>0</v>
      </c>
      <c r="AY50" s="76">
        <v>0</v>
      </c>
      <c r="AZ50" s="76">
        <f>SUM(BA50:BC50)</f>
        <v>17</v>
      </c>
      <c r="BA50" s="76">
        <v>17</v>
      </c>
      <c r="BB50" s="76">
        <v>0</v>
      </c>
      <c r="BC50" s="76">
        <v>0</v>
      </c>
    </row>
    <row r="51" spans="1:55" s="61" customFormat="1" ht="12" customHeight="1">
      <c r="A51" s="70" t="s">
        <v>284</v>
      </c>
      <c r="B51" s="117" t="s">
        <v>371</v>
      </c>
      <c r="C51" s="70" t="s">
        <v>372</v>
      </c>
      <c r="D51" s="76">
        <f>SUM(E51,+H51,+K51)</f>
        <v>426</v>
      </c>
      <c r="E51" s="76">
        <f>SUM(F51:G51)</f>
        <v>0</v>
      </c>
      <c r="F51" s="76">
        <v>0</v>
      </c>
      <c r="G51" s="76">
        <v>0</v>
      </c>
      <c r="H51" s="76">
        <f>SUM(I51:J51)</f>
        <v>113</v>
      </c>
      <c r="I51" s="76">
        <v>113</v>
      </c>
      <c r="J51" s="76">
        <v>0</v>
      </c>
      <c r="K51" s="76">
        <f>SUM(L51:M51)</f>
        <v>313</v>
      </c>
      <c r="L51" s="76">
        <v>0</v>
      </c>
      <c r="M51" s="76">
        <v>313</v>
      </c>
      <c r="N51" s="76">
        <f>SUM(O51,+V51,+AC51)</f>
        <v>426</v>
      </c>
      <c r="O51" s="76">
        <f>SUM(P51:U51)</f>
        <v>113</v>
      </c>
      <c r="P51" s="76">
        <v>113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f>SUM(W51:AB51)</f>
        <v>313</v>
      </c>
      <c r="W51" s="76">
        <v>313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f>SUM(AD51:AE51)</f>
        <v>0</v>
      </c>
      <c r="AD51" s="76">
        <v>0</v>
      </c>
      <c r="AE51" s="76">
        <v>0</v>
      </c>
      <c r="AF51" s="76">
        <f>SUM(AG51:AI51)</f>
        <v>46</v>
      </c>
      <c r="AG51" s="76">
        <v>46</v>
      </c>
      <c r="AH51" s="76">
        <v>0</v>
      </c>
      <c r="AI51" s="76">
        <v>0</v>
      </c>
      <c r="AJ51" s="76">
        <f>SUM(AK51:AS51)</f>
        <v>46</v>
      </c>
      <c r="AK51" s="76">
        <v>0</v>
      </c>
      <c r="AL51" s="76">
        <v>0</v>
      </c>
      <c r="AM51" s="76">
        <v>46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76">
        <f>SUM(AU51:AY51)</f>
        <v>0</v>
      </c>
      <c r="AU51" s="76">
        <v>0</v>
      </c>
      <c r="AV51" s="76">
        <v>0</v>
      </c>
      <c r="AW51" s="76">
        <v>0</v>
      </c>
      <c r="AX51" s="76">
        <v>0</v>
      </c>
      <c r="AY51" s="76">
        <v>0</v>
      </c>
      <c r="AZ51" s="76">
        <f>SUM(BA51:BC51)</f>
        <v>3</v>
      </c>
      <c r="BA51" s="76">
        <v>3</v>
      </c>
      <c r="BB51" s="76">
        <v>0</v>
      </c>
      <c r="BC51" s="76">
        <v>0</v>
      </c>
    </row>
    <row r="52" spans="1:55" s="61" customFormat="1" ht="12" customHeight="1">
      <c r="A52" s="70" t="s">
        <v>284</v>
      </c>
      <c r="B52" s="117" t="s">
        <v>373</v>
      </c>
      <c r="C52" s="70" t="s">
        <v>374</v>
      </c>
      <c r="D52" s="76">
        <f>SUM(E52,+H52,+K52)</f>
        <v>852</v>
      </c>
      <c r="E52" s="76">
        <f>SUM(F52:G52)</f>
        <v>0</v>
      </c>
      <c r="F52" s="76">
        <v>0</v>
      </c>
      <c r="G52" s="76">
        <v>0</v>
      </c>
      <c r="H52" s="76">
        <f>SUM(I52:J52)</f>
        <v>0</v>
      </c>
      <c r="I52" s="76">
        <v>0</v>
      </c>
      <c r="J52" s="76">
        <v>0</v>
      </c>
      <c r="K52" s="76">
        <f>SUM(L52:M52)</f>
        <v>852</v>
      </c>
      <c r="L52" s="76">
        <v>231</v>
      </c>
      <c r="M52" s="76">
        <v>621</v>
      </c>
      <c r="N52" s="76">
        <f>SUM(O52,+V52,+AC52)</f>
        <v>852</v>
      </c>
      <c r="O52" s="76">
        <f>SUM(P52:U52)</f>
        <v>231</v>
      </c>
      <c r="P52" s="76">
        <v>231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f>SUM(W52:AB52)</f>
        <v>621</v>
      </c>
      <c r="W52" s="76">
        <v>621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f>SUM(AD52:AE52)</f>
        <v>0</v>
      </c>
      <c r="AD52" s="76">
        <v>0</v>
      </c>
      <c r="AE52" s="76">
        <v>0</v>
      </c>
      <c r="AF52" s="76">
        <f>SUM(AG52:AI52)</f>
        <v>0</v>
      </c>
      <c r="AG52" s="76">
        <v>0</v>
      </c>
      <c r="AH52" s="76">
        <v>0</v>
      </c>
      <c r="AI52" s="76">
        <v>0</v>
      </c>
      <c r="AJ52" s="76">
        <f>SUM(AK52:AS52)</f>
        <v>0</v>
      </c>
      <c r="AK52" s="76">
        <v>0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0</v>
      </c>
      <c r="AR52" s="76">
        <v>0</v>
      </c>
      <c r="AS52" s="76">
        <v>0</v>
      </c>
      <c r="AT52" s="76">
        <f>SUM(AU52:AY52)</f>
        <v>0</v>
      </c>
      <c r="AU52" s="76">
        <v>0</v>
      </c>
      <c r="AV52" s="76">
        <v>0</v>
      </c>
      <c r="AW52" s="76">
        <v>0</v>
      </c>
      <c r="AX52" s="76">
        <v>0</v>
      </c>
      <c r="AY52" s="76">
        <v>0</v>
      </c>
      <c r="AZ52" s="76">
        <f>SUM(BA52:BC52)</f>
        <v>1</v>
      </c>
      <c r="BA52" s="76">
        <v>1</v>
      </c>
      <c r="BB52" s="76">
        <v>0</v>
      </c>
      <c r="BC52" s="76">
        <v>0</v>
      </c>
    </row>
    <row r="53" spans="1:55" s="61" customFormat="1" ht="12" customHeight="1">
      <c r="A53" s="70" t="s">
        <v>284</v>
      </c>
      <c r="B53" s="117" t="s">
        <v>375</v>
      </c>
      <c r="C53" s="70" t="s">
        <v>376</v>
      </c>
      <c r="D53" s="76">
        <f>SUM(E53,+H53,+K53)</f>
        <v>1631</v>
      </c>
      <c r="E53" s="76">
        <f>SUM(F53:G53)</f>
        <v>0</v>
      </c>
      <c r="F53" s="76">
        <v>0</v>
      </c>
      <c r="G53" s="76">
        <v>0</v>
      </c>
      <c r="H53" s="76">
        <f>SUM(I53:J53)</f>
        <v>0</v>
      </c>
      <c r="I53" s="76">
        <v>0</v>
      </c>
      <c r="J53" s="76">
        <v>0</v>
      </c>
      <c r="K53" s="76">
        <f>SUM(L53:M53)</f>
        <v>1631</v>
      </c>
      <c r="L53" s="76">
        <v>422</v>
      </c>
      <c r="M53" s="76">
        <v>1209</v>
      </c>
      <c r="N53" s="76">
        <f>SUM(O53,+V53,+AC53)</f>
        <v>1631</v>
      </c>
      <c r="O53" s="76">
        <f>SUM(P53:U53)</f>
        <v>422</v>
      </c>
      <c r="P53" s="76">
        <v>422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f>SUM(W53:AB53)</f>
        <v>1209</v>
      </c>
      <c r="W53" s="76">
        <v>1209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f>SUM(AD53:AE53)</f>
        <v>0</v>
      </c>
      <c r="AD53" s="76">
        <v>0</v>
      </c>
      <c r="AE53" s="76">
        <v>0</v>
      </c>
      <c r="AF53" s="76">
        <f>SUM(AG53:AI53)</f>
        <v>8</v>
      </c>
      <c r="AG53" s="76">
        <v>8</v>
      </c>
      <c r="AH53" s="76">
        <v>0</v>
      </c>
      <c r="AI53" s="76">
        <v>0</v>
      </c>
      <c r="AJ53" s="76">
        <f>SUM(AK53:AS53)</f>
        <v>0</v>
      </c>
      <c r="AK53" s="76"/>
      <c r="AL53" s="76">
        <v>0</v>
      </c>
      <c r="AM53" s="76">
        <v>0</v>
      </c>
      <c r="AN53" s="76">
        <v>0</v>
      </c>
      <c r="AO53" s="76">
        <v>0</v>
      </c>
      <c r="AP53" s="76">
        <v>0</v>
      </c>
      <c r="AQ53" s="76">
        <v>0</v>
      </c>
      <c r="AR53" s="76">
        <v>0</v>
      </c>
      <c r="AS53" s="76">
        <v>0</v>
      </c>
      <c r="AT53" s="76">
        <f>SUM(AU53:AY53)</f>
        <v>8</v>
      </c>
      <c r="AU53" s="76">
        <v>8</v>
      </c>
      <c r="AV53" s="76">
        <v>0</v>
      </c>
      <c r="AW53" s="76">
        <v>0</v>
      </c>
      <c r="AX53" s="76">
        <v>0</v>
      </c>
      <c r="AY53" s="76">
        <v>0</v>
      </c>
      <c r="AZ53" s="76">
        <f>SUM(BA53:BC53)</f>
        <v>0</v>
      </c>
      <c r="BA53" s="76">
        <v>0</v>
      </c>
      <c r="BB53" s="76">
        <v>0</v>
      </c>
      <c r="BC53" s="76">
        <v>0</v>
      </c>
    </row>
    <row r="54" spans="1:55" s="61" customFormat="1" ht="12" customHeight="1">
      <c r="A54" s="70" t="s">
        <v>284</v>
      </c>
      <c r="B54" s="117" t="s">
        <v>377</v>
      </c>
      <c r="C54" s="70" t="s">
        <v>378</v>
      </c>
      <c r="D54" s="76">
        <f>SUM(E54,+H54,+K54)</f>
        <v>364</v>
      </c>
      <c r="E54" s="76">
        <f>SUM(F54:G54)</f>
        <v>0</v>
      </c>
      <c r="F54" s="76">
        <v>0</v>
      </c>
      <c r="G54" s="76">
        <v>0</v>
      </c>
      <c r="H54" s="76">
        <f>SUM(I54:J54)</f>
        <v>0</v>
      </c>
      <c r="I54" s="76">
        <v>0</v>
      </c>
      <c r="J54" s="76">
        <v>0</v>
      </c>
      <c r="K54" s="76">
        <f>SUM(L54:M54)</f>
        <v>364</v>
      </c>
      <c r="L54" s="76">
        <v>124</v>
      </c>
      <c r="M54" s="76">
        <v>240</v>
      </c>
      <c r="N54" s="76">
        <f>SUM(O54,+V54,+AC54)</f>
        <v>364</v>
      </c>
      <c r="O54" s="76">
        <f>SUM(P54:U54)</f>
        <v>124</v>
      </c>
      <c r="P54" s="76">
        <v>124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f>SUM(W54:AB54)</f>
        <v>240</v>
      </c>
      <c r="W54" s="76">
        <v>240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f>SUM(AD54:AE54)</f>
        <v>0</v>
      </c>
      <c r="AD54" s="76">
        <v>0</v>
      </c>
      <c r="AE54" s="76">
        <v>0</v>
      </c>
      <c r="AF54" s="76">
        <f>SUM(AG54:AI54)</f>
        <v>2</v>
      </c>
      <c r="AG54" s="76">
        <v>2</v>
      </c>
      <c r="AH54" s="76">
        <v>0</v>
      </c>
      <c r="AI54" s="76">
        <v>0</v>
      </c>
      <c r="AJ54" s="76">
        <f>SUM(AK54:AS54)</f>
        <v>0</v>
      </c>
      <c r="AK54" s="76"/>
      <c r="AL54" s="76">
        <v>0</v>
      </c>
      <c r="AM54" s="76">
        <v>0</v>
      </c>
      <c r="AN54" s="76">
        <v>0</v>
      </c>
      <c r="AO54" s="76">
        <v>0</v>
      </c>
      <c r="AP54" s="76">
        <v>0</v>
      </c>
      <c r="AQ54" s="76">
        <v>0</v>
      </c>
      <c r="AR54" s="76">
        <v>0</v>
      </c>
      <c r="AS54" s="76">
        <v>0</v>
      </c>
      <c r="AT54" s="76">
        <f>SUM(AU54:AY54)</f>
        <v>2</v>
      </c>
      <c r="AU54" s="76">
        <v>2</v>
      </c>
      <c r="AV54" s="76">
        <v>0</v>
      </c>
      <c r="AW54" s="76">
        <v>0</v>
      </c>
      <c r="AX54" s="76">
        <v>0</v>
      </c>
      <c r="AY54" s="76">
        <v>0</v>
      </c>
      <c r="AZ54" s="76">
        <f>SUM(BA54:BC54)</f>
        <v>0</v>
      </c>
      <c r="BA54" s="76">
        <v>0</v>
      </c>
      <c r="BB54" s="76">
        <v>0</v>
      </c>
      <c r="BC54" s="76">
        <v>0</v>
      </c>
    </row>
    <row r="55" spans="1:55" s="61" customFormat="1" ht="12" customHeight="1">
      <c r="A55" s="70" t="s">
        <v>284</v>
      </c>
      <c r="B55" s="117" t="s">
        <v>379</v>
      </c>
      <c r="C55" s="70" t="s">
        <v>380</v>
      </c>
      <c r="D55" s="76">
        <f>SUM(E55,+H55,+K55)</f>
        <v>436</v>
      </c>
      <c r="E55" s="76">
        <f>SUM(F55:G55)</f>
        <v>0</v>
      </c>
      <c r="F55" s="76">
        <v>0</v>
      </c>
      <c r="G55" s="76">
        <v>0</v>
      </c>
      <c r="H55" s="76">
        <f>SUM(I55:J55)</f>
        <v>0</v>
      </c>
      <c r="I55" s="76">
        <v>0</v>
      </c>
      <c r="J55" s="76">
        <v>0</v>
      </c>
      <c r="K55" s="76">
        <f>SUM(L55:M55)</f>
        <v>436</v>
      </c>
      <c r="L55" s="76">
        <v>304</v>
      </c>
      <c r="M55" s="76">
        <v>132</v>
      </c>
      <c r="N55" s="76">
        <f>SUM(O55,+V55,+AC55)</f>
        <v>458</v>
      </c>
      <c r="O55" s="76">
        <f>SUM(P55:U55)</f>
        <v>304</v>
      </c>
      <c r="P55" s="76">
        <v>304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f>SUM(W55:AB55)</f>
        <v>132</v>
      </c>
      <c r="W55" s="76">
        <v>132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f>SUM(AD55:AE55)</f>
        <v>22</v>
      </c>
      <c r="AD55" s="76">
        <v>22</v>
      </c>
      <c r="AE55" s="76">
        <v>0</v>
      </c>
      <c r="AF55" s="76">
        <f>SUM(AG55:AI55)</f>
        <v>2</v>
      </c>
      <c r="AG55" s="76">
        <v>2</v>
      </c>
      <c r="AH55" s="76">
        <v>0</v>
      </c>
      <c r="AI55" s="76">
        <v>0</v>
      </c>
      <c r="AJ55" s="76">
        <f>SUM(AK55:AS55)</f>
        <v>0</v>
      </c>
      <c r="AK55" s="76"/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76">
        <f>SUM(AU55:AY55)</f>
        <v>2</v>
      </c>
      <c r="AU55" s="76">
        <v>2</v>
      </c>
      <c r="AV55" s="76">
        <v>0</v>
      </c>
      <c r="AW55" s="76">
        <v>0</v>
      </c>
      <c r="AX55" s="76">
        <v>0</v>
      </c>
      <c r="AY55" s="76">
        <v>0</v>
      </c>
      <c r="AZ55" s="76">
        <f>SUM(BA55:BC55)</f>
        <v>0</v>
      </c>
      <c r="BA55" s="76">
        <v>0</v>
      </c>
      <c r="BB55" s="76">
        <v>0</v>
      </c>
      <c r="BC55" s="76">
        <v>0</v>
      </c>
    </row>
    <row r="56" spans="1:55" s="61" customFormat="1" ht="12" customHeight="1">
      <c r="A56" s="70" t="s">
        <v>284</v>
      </c>
      <c r="B56" s="117" t="s">
        <v>381</v>
      </c>
      <c r="C56" s="70" t="s">
        <v>382</v>
      </c>
      <c r="D56" s="76">
        <f>SUM(E56,+H56,+K56)</f>
        <v>812</v>
      </c>
      <c r="E56" s="76">
        <f>SUM(F56:G56)</f>
        <v>0</v>
      </c>
      <c r="F56" s="76">
        <v>0</v>
      </c>
      <c r="G56" s="76">
        <v>0</v>
      </c>
      <c r="H56" s="76">
        <f>SUM(I56:J56)</f>
        <v>812</v>
      </c>
      <c r="I56" s="76">
        <v>441</v>
      </c>
      <c r="J56" s="76">
        <v>371</v>
      </c>
      <c r="K56" s="76">
        <f>SUM(L56:M56)</f>
        <v>0</v>
      </c>
      <c r="L56" s="76">
        <v>0</v>
      </c>
      <c r="M56" s="76">
        <v>0</v>
      </c>
      <c r="N56" s="76">
        <f>SUM(O56,+V56,+AC56)</f>
        <v>847</v>
      </c>
      <c r="O56" s="76">
        <f>SUM(P56:U56)</f>
        <v>441</v>
      </c>
      <c r="P56" s="76">
        <v>441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f>SUM(W56:AB56)</f>
        <v>371</v>
      </c>
      <c r="W56" s="76">
        <v>371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f>SUM(AD56:AE56)</f>
        <v>35</v>
      </c>
      <c r="AD56" s="76">
        <v>35</v>
      </c>
      <c r="AE56" s="76">
        <v>0</v>
      </c>
      <c r="AF56" s="76">
        <f>SUM(AG56:AI56)</f>
        <v>3</v>
      </c>
      <c r="AG56" s="76">
        <v>3</v>
      </c>
      <c r="AH56" s="76">
        <v>0</v>
      </c>
      <c r="AI56" s="76">
        <v>0</v>
      </c>
      <c r="AJ56" s="76">
        <f>SUM(AK56:AS56)</f>
        <v>0</v>
      </c>
      <c r="AK56" s="76"/>
      <c r="AL56" s="76">
        <v>0</v>
      </c>
      <c r="AM56" s="76">
        <v>0</v>
      </c>
      <c r="AN56" s="76">
        <v>0</v>
      </c>
      <c r="AO56" s="76">
        <v>0</v>
      </c>
      <c r="AP56" s="76">
        <v>0</v>
      </c>
      <c r="AQ56" s="76">
        <v>0</v>
      </c>
      <c r="AR56" s="76">
        <v>0</v>
      </c>
      <c r="AS56" s="76">
        <v>0</v>
      </c>
      <c r="AT56" s="76">
        <f>SUM(AU56:AY56)</f>
        <v>3</v>
      </c>
      <c r="AU56" s="76">
        <v>3</v>
      </c>
      <c r="AV56" s="76">
        <v>0</v>
      </c>
      <c r="AW56" s="76">
        <v>0</v>
      </c>
      <c r="AX56" s="76">
        <v>0</v>
      </c>
      <c r="AY56" s="76">
        <v>0</v>
      </c>
      <c r="AZ56" s="76">
        <f>SUM(BA56:BC56)</f>
        <v>0</v>
      </c>
      <c r="BA56" s="76">
        <v>0</v>
      </c>
      <c r="BB56" s="76">
        <v>0</v>
      </c>
      <c r="BC56" s="76">
        <v>0</v>
      </c>
    </row>
    <row r="57" spans="1:55" s="61" customFormat="1" ht="12" customHeight="1">
      <c r="A57" s="70" t="s">
        <v>284</v>
      </c>
      <c r="B57" s="117" t="s">
        <v>383</v>
      </c>
      <c r="C57" s="70" t="s">
        <v>384</v>
      </c>
      <c r="D57" s="76">
        <f>SUM(E57,+H57,+K57)</f>
        <v>1112</v>
      </c>
      <c r="E57" s="76">
        <f>SUM(F57:G57)</f>
        <v>0</v>
      </c>
      <c r="F57" s="76">
        <v>0</v>
      </c>
      <c r="G57" s="76">
        <v>0</v>
      </c>
      <c r="H57" s="76">
        <f>SUM(I57:J57)</f>
        <v>0</v>
      </c>
      <c r="I57" s="76">
        <v>0</v>
      </c>
      <c r="J57" s="76">
        <v>0</v>
      </c>
      <c r="K57" s="76">
        <f>SUM(L57:M57)</f>
        <v>1112</v>
      </c>
      <c r="L57" s="76">
        <v>384</v>
      </c>
      <c r="M57" s="76">
        <v>728</v>
      </c>
      <c r="N57" s="76">
        <f>SUM(O57,+V57,+AC57)</f>
        <v>1112</v>
      </c>
      <c r="O57" s="76">
        <f>SUM(P57:U57)</f>
        <v>384</v>
      </c>
      <c r="P57" s="76">
        <v>384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f>SUM(W57:AB57)</f>
        <v>728</v>
      </c>
      <c r="W57" s="76">
        <v>728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f>SUM(AD57:AE57)</f>
        <v>0</v>
      </c>
      <c r="AD57" s="76">
        <v>0</v>
      </c>
      <c r="AE57" s="76">
        <v>0</v>
      </c>
      <c r="AF57" s="76">
        <f>SUM(AG57:AI57)</f>
        <v>6</v>
      </c>
      <c r="AG57" s="76">
        <v>6</v>
      </c>
      <c r="AH57" s="76">
        <v>0</v>
      </c>
      <c r="AI57" s="76">
        <v>0</v>
      </c>
      <c r="AJ57" s="76">
        <f>SUM(AK57:AS57)</f>
        <v>6</v>
      </c>
      <c r="AK57" s="76">
        <v>6</v>
      </c>
      <c r="AL57" s="76">
        <v>0</v>
      </c>
      <c r="AM57" s="76">
        <v>0</v>
      </c>
      <c r="AN57" s="76">
        <v>0</v>
      </c>
      <c r="AO57" s="76">
        <v>0</v>
      </c>
      <c r="AP57" s="76">
        <v>0</v>
      </c>
      <c r="AQ57" s="76">
        <v>0</v>
      </c>
      <c r="AR57" s="76">
        <v>0</v>
      </c>
      <c r="AS57" s="76">
        <v>0</v>
      </c>
      <c r="AT57" s="76">
        <f>SUM(AU57:AY57)</f>
        <v>6</v>
      </c>
      <c r="AU57" s="76">
        <v>6</v>
      </c>
      <c r="AV57" s="76">
        <v>0</v>
      </c>
      <c r="AW57" s="76">
        <v>0</v>
      </c>
      <c r="AX57" s="76">
        <v>0</v>
      </c>
      <c r="AY57" s="76">
        <v>0</v>
      </c>
      <c r="AZ57" s="76">
        <f>SUM(BA57:BC57)</f>
        <v>0</v>
      </c>
      <c r="BA57" s="76">
        <v>0</v>
      </c>
      <c r="BB57" s="76">
        <v>0</v>
      </c>
      <c r="BC57" s="76">
        <v>0</v>
      </c>
    </row>
    <row r="58" spans="1:55" s="61" customFormat="1" ht="12" customHeight="1">
      <c r="A58" s="70" t="s">
        <v>284</v>
      </c>
      <c r="B58" s="117" t="s">
        <v>385</v>
      </c>
      <c r="C58" s="70" t="s">
        <v>386</v>
      </c>
      <c r="D58" s="76">
        <f>SUM(E58,+H58,+K58)</f>
        <v>1186</v>
      </c>
      <c r="E58" s="76">
        <f>SUM(F58:G58)</f>
        <v>0</v>
      </c>
      <c r="F58" s="76">
        <v>0</v>
      </c>
      <c r="G58" s="76">
        <v>0</v>
      </c>
      <c r="H58" s="76">
        <f>SUM(I58:J58)</f>
        <v>0</v>
      </c>
      <c r="I58" s="76">
        <v>0</v>
      </c>
      <c r="J58" s="76">
        <v>0</v>
      </c>
      <c r="K58" s="76">
        <f>SUM(L58:M58)</f>
        <v>1186</v>
      </c>
      <c r="L58" s="76">
        <v>595</v>
      </c>
      <c r="M58" s="76">
        <v>591</v>
      </c>
      <c r="N58" s="76">
        <f>SUM(O58,+V58,+AC58)</f>
        <v>1199</v>
      </c>
      <c r="O58" s="76">
        <f>SUM(P58:U58)</f>
        <v>595</v>
      </c>
      <c r="P58" s="76">
        <v>595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f>SUM(W58:AB58)</f>
        <v>591</v>
      </c>
      <c r="W58" s="76">
        <v>591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f>SUM(AD58:AE58)</f>
        <v>13</v>
      </c>
      <c r="AD58" s="76">
        <v>13</v>
      </c>
      <c r="AE58" s="76">
        <v>0</v>
      </c>
      <c r="AF58" s="76">
        <f>SUM(AG58:AI58)</f>
        <v>6</v>
      </c>
      <c r="AG58" s="76">
        <v>6</v>
      </c>
      <c r="AH58" s="76">
        <v>0</v>
      </c>
      <c r="AI58" s="76">
        <v>0</v>
      </c>
      <c r="AJ58" s="76">
        <f>SUM(AK58:AS58)</f>
        <v>6</v>
      </c>
      <c r="AK58" s="76">
        <v>0</v>
      </c>
      <c r="AL58" s="76">
        <v>0</v>
      </c>
      <c r="AM58" s="76">
        <v>0</v>
      </c>
      <c r="AN58" s="76">
        <v>0</v>
      </c>
      <c r="AO58" s="76">
        <v>0</v>
      </c>
      <c r="AP58" s="76">
        <v>0</v>
      </c>
      <c r="AQ58" s="76">
        <v>0</v>
      </c>
      <c r="AR58" s="76">
        <v>6</v>
      </c>
      <c r="AS58" s="76">
        <v>0</v>
      </c>
      <c r="AT58" s="76">
        <f>SUM(AU58:AY58)</f>
        <v>0</v>
      </c>
      <c r="AU58" s="76"/>
      <c r="AV58" s="76">
        <v>0</v>
      </c>
      <c r="AW58" s="76">
        <v>0</v>
      </c>
      <c r="AX58" s="76">
        <v>0</v>
      </c>
      <c r="AY58" s="76">
        <v>0</v>
      </c>
      <c r="AZ58" s="76">
        <f>SUM(BA58:BC58)</f>
        <v>1</v>
      </c>
      <c r="BA58" s="76">
        <v>1</v>
      </c>
      <c r="BB58" s="76">
        <v>0</v>
      </c>
      <c r="BC58" s="76">
        <v>0</v>
      </c>
    </row>
    <row r="59" spans="1:55" s="61" customFormat="1" ht="12" customHeight="1">
      <c r="A59" s="70" t="s">
        <v>284</v>
      </c>
      <c r="B59" s="117" t="s">
        <v>387</v>
      </c>
      <c r="C59" s="70" t="s">
        <v>388</v>
      </c>
      <c r="D59" s="76">
        <f>SUM(E59,+H59,+K59)</f>
        <v>573</v>
      </c>
      <c r="E59" s="76">
        <f>SUM(F59:G59)</f>
        <v>0</v>
      </c>
      <c r="F59" s="76">
        <v>0</v>
      </c>
      <c r="G59" s="76">
        <v>0</v>
      </c>
      <c r="H59" s="76">
        <f>SUM(I59:J59)</f>
        <v>573</v>
      </c>
      <c r="I59" s="76">
        <v>554</v>
      </c>
      <c r="J59" s="76">
        <v>19</v>
      </c>
      <c r="K59" s="76">
        <f>SUM(L59:M59)</f>
        <v>0</v>
      </c>
      <c r="L59" s="76">
        <v>0</v>
      </c>
      <c r="M59" s="76">
        <v>0</v>
      </c>
      <c r="N59" s="76">
        <f>SUM(O59,+V59,+AC59)</f>
        <v>700</v>
      </c>
      <c r="O59" s="76">
        <f>SUM(P59:U59)</f>
        <v>554</v>
      </c>
      <c r="P59" s="76">
        <v>554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f>SUM(W59:AB59)</f>
        <v>19</v>
      </c>
      <c r="W59" s="76">
        <v>19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f>SUM(AD59:AE59)</f>
        <v>127</v>
      </c>
      <c r="AD59" s="76">
        <v>127</v>
      </c>
      <c r="AE59" s="76">
        <v>0</v>
      </c>
      <c r="AF59" s="76">
        <f>SUM(AG59:AI59)</f>
        <v>3</v>
      </c>
      <c r="AG59" s="76">
        <v>3</v>
      </c>
      <c r="AH59" s="76">
        <v>0</v>
      </c>
      <c r="AI59" s="76">
        <v>0</v>
      </c>
      <c r="AJ59" s="76">
        <f>SUM(AK59:AS59)</f>
        <v>0</v>
      </c>
      <c r="AK59" s="76"/>
      <c r="AL59" s="76">
        <v>0</v>
      </c>
      <c r="AM59" s="76"/>
      <c r="AN59" s="76">
        <v>0</v>
      </c>
      <c r="AO59" s="76">
        <v>0</v>
      </c>
      <c r="AP59" s="76">
        <v>0</v>
      </c>
      <c r="AQ59" s="76">
        <v>0</v>
      </c>
      <c r="AR59" s="76"/>
      <c r="AS59" s="76">
        <v>0</v>
      </c>
      <c r="AT59" s="76">
        <f>SUM(AU59:AY59)</f>
        <v>3</v>
      </c>
      <c r="AU59" s="76">
        <v>3</v>
      </c>
      <c r="AV59" s="76">
        <v>0</v>
      </c>
      <c r="AW59" s="76">
        <v>0</v>
      </c>
      <c r="AX59" s="76">
        <v>0</v>
      </c>
      <c r="AY59" s="76">
        <v>0</v>
      </c>
      <c r="AZ59" s="76">
        <f>SUM(BA59:BC59)</f>
        <v>0</v>
      </c>
      <c r="BA59" s="76">
        <v>0</v>
      </c>
      <c r="BB59" s="76">
        <v>0</v>
      </c>
      <c r="BC59" s="76">
        <v>0</v>
      </c>
    </row>
    <row r="60" spans="1:55" s="61" customFormat="1" ht="12" customHeight="1">
      <c r="A60" s="70" t="s">
        <v>284</v>
      </c>
      <c r="B60" s="117" t="s">
        <v>389</v>
      </c>
      <c r="C60" s="70" t="s">
        <v>390</v>
      </c>
      <c r="D60" s="76">
        <f>SUM(E60,+H60,+K60)</f>
        <v>2693</v>
      </c>
      <c r="E60" s="76">
        <f>SUM(F60:G60)</f>
        <v>2693</v>
      </c>
      <c r="F60" s="76">
        <v>2097</v>
      </c>
      <c r="G60" s="76">
        <v>596</v>
      </c>
      <c r="H60" s="76">
        <f>SUM(I60:J60)</f>
        <v>0</v>
      </c>
      <c r="I60" s="76">
        <v>0</v>
      </c>
      <c r="J60" s="76">
        <v>0</v>
      </c>
      <c r="K60" s="76">
        <f>SUM(L60:M60)</f>
        <v>0</v>
      </c>
      <c r="L60" s="76">
        <v>0</v>
      </c>
      <c r="M60" s="76">
        <v>0</v>
      </c>
      <c r="N60" s="76">
        <f>SUM(O60,+V60,+AC60)</f>
        <v>2693</v>
      </c>
      <c r="O60" s="76">
        <f>SUM(P60:U60)</f>
        <v>2097</v>
      </c>
      <c r="P60" s="76">
        <v>2097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f>SUM(W60:AB60)</f>
        <v>596</v>
      </c>
      <c r="W60" s="76">
        <v>596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f>SUM(AD60:AE60)</f>
        <v>0</v>
      </c>
      <c r="AD60" s="76">
        <v>0</v>
      </c>
      <c r="AE60" s="76">
        <v>0</v>
      </c>
      <c r="AF60" s="76">
        <f>SUM(AG60:AI60)</f>
        <v>169</v>
      </c>
      <c r="AG60" s="76">
        <v>169</v>
      </c>
      <c r="AH60" s="76">
        <v>0</v>
      </c>
      <c r="AI60" s="76">
        <v>0</v>
      </c>
      <c r="AJ60" s="76">
        <f>SUM(AK60:AS60)</f>
        <v>169</v>
      </c>
      <c r="AK60" s="76">
        <v>0</v>
      </c>
      <c r="AL60" s="76">
        <v>0</v>
      </c>
      <c r="AM60" s="76">
        <v>0</v>
      </c>
      <c r="AN60" s="76">
        <v>0</v>
      </c>
      <c r="AO60" s="76">
        <v>0</v>
      </c>
      <c r="AP60" s="76">
        <v>0</v>
      </c>
      <c r="AQ60" s="76">
        <v>0</v>
      </c>
      <c r="AR60" s="76">
        <v>0</v>
      </c>
      <c r="AS60" s="76">
        <v>169</v>
      </c>
      <c r="AT60" s="76">
        <f>SUM(AU60:AY60)</f>
        <v>0</v>
      </c>
      <c r="AU60" s="76">
        <v>0</v>
      </c>
      <c r="AV60" s="76">
        <v>0</v>
      </c>
      <c r="AW60" s="76">
        <v>0</v>
      </c>
      <c r="AX60" s="76">
        <v>0</v>
      </c>
      <c r="AY60" s="76">
        <v>0</v>
      </c>
      <c r="AZ60" s="76">
        <f>SUM(BA60:BC60)</f>
        <v>0</v>
      </c>
      <c r="BA60" s="76">
        <v>0</v>
      </c>
      <c r="BB60" s="76">
        <v>0</v>
      </c>
      <c r="BC60" s="76">
        <v>0</v>
      </c>
    </row>
    <row r="61" spans="1:55" s="61" customFormat="1" ht="12" customHeight="1">
      <c r="A61" s="70" t="s">
        <v>284</v>
      </c>
      <c r="B61" s="117" t="s">
        <v>391</v>
      </c>
      <c r="C61" s="70" t="s">
        <v>392</v>
      </c>
      <c r="D61" s="76">
        <f>SUM(E61,+H61,+K61)</f>
        <v>3145</v>
      </c>
      <c r="E61" s="76">
        <f>SUM(F61:G61)</f>
        <v>0</v>
      </c>
      <c r="F61" s="76">
        <v>0</v>
      </c>
      <c r="G61" s="76">
        <v>0</v>
      </c>
      <c r="H61" s="76">
        <f>SUM(I61:J61)</f>
        <v>3145</v>
      </c>
      <c r="I61" s="76">
        <v>1240</v>
      </c>
      <c r="J61" s="76">
        <v>1905</v>
      </c>
      <c r="K61" s="76">
        <f>SUM(L61:M61)</f>
        <v>0</v>
      </c>
      <c r="L61" s="76">
        <v>0</v>
      </c>
      <c r="M61" s="76">
        <v>0</v>
      </c>
      <c r="N61" s="76">
        <f>SUM(O61,+V61,+AC61)</f>
        <v>3145</v>
      </c>
      <c r="O61" s="76">
        <f>SUM(P61:U61)</f>
        <v>1240</v>
      </c>
      <c r="P61" s="76">
        <v>1240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f>SUM(W61:AB61)</f>
        <v>1905</v>
      </c>
      <c r="W61" s="76">
        <v>1905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f>SUM(AD61:AE61)</f>
        <v>0</v>
      </c>
      <c r="AD61" s="76">
        <v>0</v>
      </c>
      <c r="AE61" s="76">
        <v>0</v>
      </c>
      <c r="AF61" s="76">
        <f>SUM(AG61:AI61)</f>
        <v>198</v>
      </c>
      <c r="AG61" s="76">
        <v>198</v>
      </c>
      <c r="AH61" s="76">
        <v>0</v>
      </c>
      <c r="AI61" s="76">
        <v>0</v>
      </c>
      <c r="AJ61" s="76">
        <f>SUM(AK61:AS61)</f>
        <v>198</v>
      </c>
      <c r="AK61" s="76">
        <v>0</v>
      </c>
      <c r="AL61" s="76">
        <v>0</v>
      </c>
      <c r="AM61" s="76">
        <v>0</v>
      </c>
      <c r="AN61" s="76">
        <v>0</v>
      </c>
      <c r="AO61" s="76">
        <v>0</v>
      </c>
      <c r="AP61" s="76">
        <v>0</v>
      </c>
      <c r="AQ61" s="76">
        <v>0</v>
      </c>
      <c r="AR61" s="76">
        <v>0</v>
      </c>
      <c r="AS61" s="76">
        <v>198</v>
      </c>
      <c r="AT61" s="76">
        <f>SUM(AU61:AY61)</f>
        <v>0</v>
      </c>
      <c r="AU61" s="76">
        <v>0</v>
      </c>
      <c r="AV61" s="76">
        <v>0</v>
      </c>
      <c r="AW61" s="76">
        <v>0</v>
      </c>
      <c r="AX61" s="76">
        <v>0</v>
      </c>
      <c r="AY61" s="76">
        <v>0</v>
      </c>
      <c r="AZ61" s="76">
        <f>SUM(BA61:BC61)</f>
        <v>0</v>
      </c>
      <c r="BA61" s="76">
        <v>0</v>
      </c>
      <c r="BB61" s="76">
        <v>0</v>
      </c>
      <c r="BC61" s="76">
        <v>0</v>
      </c>
    </row>
    <row r="62" spans="1:55" s="61" customFormat="1" ht="12" customHeight="1">
      <c r="A62" s="70" t="s">
        <v>284</v>
      </c>
      <c r="B62" s="117" t="s">
        <v>393</v>
      </c>
      <c r="C62" s="70" t="s">
        <v>394</v>
      </c>
      <c r="D62" s="76">
        <f>SUM(E62,+H62,+K62)</f>
        <v>1137</v>
      </c>
      <c r="E62" s="76">
        <f>SUM(F62:G62)</f>
        <v>0</v>
      </c>
      <c r="F62" s="76">
        <v>0</v>
      </c>
      <c r="G62" s="76">
        <v>0</v>
      </c>
      <c r="H62" s="76">
        <f>SUM(I62:J62)</f>
        <v>1137</v>
      </c>
      <c r="I62" s="76">
        <v>625</v>
      </c>
      <c r="J62" s="76">
        <v>512</v>
      </c>
      <c r="K62" s="76">
        <f>SUM(L62:M62)</f>
        <v>0</v>
      </c>
      <c r="L62" s="76">
        <v>0</v>
      </c>
      <c r="M62" s="76">
        <v>0</v>
      </c>
      <c r="N62" s="76">
        <f>SUM(O62,+V62,+AC62)</f>
        <v>1137</v>
      </c>
      <c r="O62" s="76">
        <f>SUM(P62:U62)</f>
        <v>625</v>
      </c>
      <c r="P62" s="76">
        <v>625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f>SUM(W62:AB62)</f>
        <v>512</v>
      </c>
      <c r="W62" s="76">
        <v>512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f>SUM(AD62:AE62)</f>
        <v>0</v>
      </c>
      <c r="AD62" s="76">
        <v>0</v>
      </c>
      <c r="AE62" s="76">
        <v>0</v>
      </c>
      <c r="AF62" s="76">
        <f>SUM(AG62:AI62)</f>
        <v>71</v>
      </c>
      <c r="AG62" s="76">
        <v>71</v>
      </c>
      <c r="AH62" s="76">
        <v>0</v>
      </c>
      <c r="AI62" s="76">
        <v>0</v>
      </c>
      <c r="AJ62" s="76">
        <f>SUM(AK62:AS62)</f>
        <v>71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71</v>
      </c>
      <c r="AT62" s="76">
        <f>SUM(AU62:AY62)</f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f>SUM(BA62:BC62)</f>
        <v>0</v>
      </c>
      <c r="BA62" s="76">
        <v>0</v>
      </c>
      <c r="BB62" s="76">
        <v>0</v>
      </c>
      <c r="BC62" s="76">
        <v>0</v>
      </c>
    </row>
    <row r="63" spans="1:55" s="61" customFormat="1" ht="12" customHeight="1">
      <c r="A63" s="70" t="s">
        <v>284</v>
      </c>
      <c r="B63" s="117" t="s">
        <v>395</v>
      </c>
      <c r="C63" s="70" t="s">
        <v>396</v>
      </c>
      <c r="D63" s="76">
        <f>SUM(E63,+H63,+K63)</f>
        <v>733</v>
      </c>
      <c r="E63" s="76">
        <f>SUM(F63:G63)</f>
        <v>195</v>
      </c>
      <c r="F63" s="76">
        <v>195</v>
      </c>
      <c r="G63" s="76">
        <v>0</v>
      </c>
      <c r="H63" s="76">
        <f>SUM(I63:J63)</f>
        <v>538</v>
      </c>
      <c r="I63" s="76">
        <v>0</v>
      </c>
      <c r="J63" s="76">
        <v>538</v>
      </c>
      <c r="K63" s="76">
        <f>SUM(L63:M63)</f>
        <v>0</v>
      </c>
      <c r="L63" s="76">
        <v>0</v>
      </c>
      <c r="M63" s="76">
        <v>0</v>
      </c>
      <c r="N63" s="76">
        <f>SUM(O63,+V63,+AC63)</f>
        <v>733</v>
      </c>
      <c r="O63" s="76">
        <f>SUM(P63:U63)</f>
        <v>195</v>
      </c>
      <c r="P63" s="76">
        <v>195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f>SUM(W63:AB63)</f>
        <v>538</v>
      </c>
      <c r="W63" s="76">
        <v>538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f>SUM(AD63:AE63)</f>
        <v>0</v>
      </c>
      <c r="AD63" s="76">
        <v>0</v>
      </c>
      <c r="AE63" s="76">
        <v>0</v>
      </c>
      <c r="AF63" s="76">
        <f>SUM(AG63:AI63)</f>
        <v>46</v>
      </c>
      <c r="AG63" s="76">
        <v>46</v>
      </c>
      <c r="AH63" s="76">
        <v>0</v>
      </c>
      <c r="AI63" s="76">
        <v>0</v>
      </c>
      <c r="AJ63" s="76">
        <f>SUM(AK63:AS63)</f>
        <v>46</v>
      </c>
      <c r="AK63" s="76">
        <v>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46</v>
      </c>
      <c r="AT63" s="76">
        <f>SUM(AU63:AY63)</f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f>SUM(BA63:BC63)</f>
        <v>0</v>
      </c>
      <c r="BA63" s="76">
        <v>0</v>
      </c>
      <c r="BB63" s="76">
        <v>0</v>
      </c>
      <c r="BC63" s="76">
        <v>0</v>
      </c>
    </row>
    <row r="64" spans="1:55" s="61" customFormat="1" ht="12" customHeight="1">
      <c r="A64" s="70" t="s">
        <v>284</v>
      </c>
      <c r="B64" s="117" t="s">
        <v>397</v>
      </c>
      <c r="C64" s="70" t="s">
        <v>398</v>
      </c>
      <c r="D64" s="76">
        <f>SUM(E64,+H64,+K64)</f>
        <v>1981</v>
      </c>
      <c r="E64" s="76">
        <f>SUM(F64:G64)</f>
        <v>0</v>
      </c>
      <c r="F64" s="76">
        <v>0</v>
      </c>
      <c r="G64" s="76">
        <v>0</v>
      </c>
      <c r="H64" s="76">
        <f>SUM(I64:J64)</f>
        <v>1981</v>
      </c>
      <c r="I64" s="76">
        <v>876</v>
      </c>
      <c r="J64" s="76">
        <v>1105</v>
      </c>
      <c r="K64" s="76">
        <f>SUM(L64:M64)</f>
        <v>0</v>
      </c>
      <c r="L64" s="76">
        <v>0</v>
      </c>
      <c r="M64" s="76">
        <v>0</v>
      </c>
      <c r="N64" s="76">
        <f>SUM(O64,+V64,+AC64)</f>
        <v>1981</v>
      </c>
      <c r="O64" s="76">
        <f>SUM(P64:U64)</f>
        <v>876</v>
      </c>
      <c r="P64" s="76">
        <v>876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f>SUM(W64:AB64)</f>
        <v>1105</v>
      </c>
      <c r="W64" s="76">
        <v>1105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f>SUM(AD64:AE64)</f>
        <v>0</v>
      </c>
      <c r="AD64" s="76">
        <v>0</v>
      </c>
      <c r="AE64" s="76">
        <v>0</v>
      </c>
      <c r="AF64" s="76">
        <f>SUM(AG64:AI64)</f>
        <v>124</v>
      </c>
      <c r="AG64" s="76">
        <v>124</v>
      </c>
      <c r="AH64" s="76">
        <v>0</v>
      </c>
      <c r="AI64" s="76">
        <v>0</v>
      </c>
      <c r="AJ64" s="76">
        <f>SUM(AK64:AS64)</f>
        <v>124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124</v>
      </c>
      <c r="AT64" s="76">
        <f>SUM(AU64:AY64)</f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f>SUM(BA64:BC64)</f>
        <v>0</v>
      </c>
      <c r="BA64" s="76">
        <v>0</v>
      </c>
      <c r="BB64" s="76">
        <v>0</v>
      </c>
      <c r="BC64" s="76">
        <v>0</v>
      </c>
    </row>
    <row r="65" spans="1:55" s="61" customFormat="1" ht="12" customHeight="1">
      <c r="A65" s="70" t="s">
        <v>284</v>
      </c>
      <c r="B65" s="117" t="s">
        <v>399</v>
      </c>
      <c r="C65" s="70" t="s">
        <v>400</v>
      </c>
      <c r="D65" s="76">
        <f>SUM(E65,+H65,+K65)</f>
        <v>5384</v>
      </c>
      <c r="E65" s="76">
        <f>SUM(F65:G65)</f>
        <v>846</v>
      </c>
      <c r="F65" s="76">
        <v>0</v>
      </c>
      <c r="G65" s="76">
        <v>846</v>
      </c>
      <c r="H65" s="76">
        <f>SUM(I65:J65)</f>
        <v>4538</v>
      </c>
      <c r="I65" s="76">
        <v>2866</v>
      </c>
      <c r="J65" s="76">
        <v>1672</v>
      </c>
      <c r="K65" s="76">
        <f>SUM(L65:M65)</f>
        <v>0</v>
      </c>
      <c r="L65" s="76">
        <v>0</v>
      </c>
      <c r="M65" s="76">
        <v>0</v>
      </c>
      <c r="N65" s="76">
        <f>SUM(O65,+V65,+AC65)</f>
        <v>5384</v>
      </c>
      <c r="O65" s="76">
        <f>SUM(P65:U65)</f>
        <v>2866</v>
      </c>
      <c r="P65" s="76">
        <v>2866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f>SUM(W65:AB65)</f>
        <v>2518</v>
      </c>
      <c r="W65" s="76">
        <v>0</v>
      </c>
      <c r="X65" s="76">
        <v>0</v>
      </c>
      <c r="Y65" s="76">
        <v>0</v>
      </c>
      <c r="Z65" s="76">
        <v>0</v>
      </c>
      <c r="AA65" s="76">
        <v>2518</v>
      </c>
      <c r="AB65" s="76">
        <v>0</v>
      </c>
      <c r="AC65" s="76">
        <f>SUM(AD65:AE65)</f>
        <v>0</v>
      </c>
      <c r="AD65" s="76">
        <v>0</v>
      </c>
      <c r="AE65" s="76">
        <v>0</v>
      </c>
      <c r="AF65" s="76">
        <f>SUM(AG65:AI65)</f>
        <v>338</v>
      </c>
      <c r="AG65" s="76">
        <v>338</v>
      </c>
      <c r="AH65" s="76">
        <v>0</v>
      </c>
      <c r="AI65" s="76">
        <v>0</v>
      </c>
      <c r="AJ65" s="76">
        <f>SUM(AK65:AS65)</f>
        <v>338</v>
      </c>
      <c r="AK65" s="76">
        <v>0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338</v>
      </c>
      <c r="AR65" s="76">
        <v>0</v>
      </c>
      <c r="AS65" s="76">
        <v>0</v>
      </c>
      <c r="AT65" s="76">
        <f>SUM(AU65:AY65)</f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f>SUM(BA65:BC65)</f>
        <v>338</v>
      </c>
      <c r="BA65" s="76">
        <v>338</v>
      </c>
      <c r="BB65" s="76">
        <v>0</v>
      </c>
      <c r="BC65" s="76">
        <v>0</v>
      </c>
    </row>
    <row r="66" spans="1:55" s="61" customFormat="1" ht="12" customHeight="1">
      <c r="A66" s="70" t="s">
        <v>284</v>
      </c>
      <c r="B66" s="117" t="s">
        <v>401</v>
      </c>
      <c r="C66" s="70" t="s">
        <v>402</v>
      </c>
      <c r="D66" s="76">
        <f>SUM(E66,+H66,+K66)</f>
        <v>846</v>
      </c>
      <c r="E66" s="76">
        <f>SUM(F66:G66)</f>
        <v>0</v>
      </c>
      <c r="F66" s="76">
        <v>0</v>
      </c>
      <c r="G66" s="76">
        <v>0</v>
      </c>
      <c r="H66" s="76">
        <f>SUM(I66:J66)</f>
        <v>0</v>
      </c>
      <c r="I66" s="76">
        <v>0</v>
      </c>
      <c r="J66" s="76">
        <v>0</v>
      </c>
      <c r="K66" s="76">
        <f>SUM(L66:M66)</f>
        <v>846</v>
      </c>
      <c r="L66" s="76">
        <v>461</v>
      </c>
      <c r="M66" s="76">
        <v>385</v>
      </c>
      <c r="N66" s="76">
        <f>SUM(O66,+V66,+AC66)</f>
        <v>846</v>
      </c>
      <c r="O66" s="76">
        <f>SUM(P66:U66)</f>
        <v>461</v>
      </c>
      <c r="P66" s="76">
        <v>461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f>SUM(W66:AB66)</f>
        <v>385</v>
      </c>
      <c r="W66" s="76">
        <v>385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f>SUM(AD66:AE66)</f>
        <v>0</v>
      </c>
      <c r="AD66" s="76">
        <v>0</v>
      </c>
      <c r="AE66" s="76">
        <v>0</v>
      </c>
      <c r="AF66" s="76">
        <f>SUM(AG66:AI66)</f>
        <v>0</v>
      </c>
      <c r="AG66" s="76">
        <v>0</v>
      </c>
      <c r="AH66" s="76">
        <v>0</v>
      </c>
      <c r="AI66" s="76">
        <v>0</v>
      </c>
      <c r="AJ66" s="76">
        <f>SUM(AK66:AS66)</f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76">
        <f>SUM(AU66:AY66)</f>
        <v>0</v>
      </c>
      <c r="AU66" s="76">
        <v>0</v>
      </c>
      <c r="AV66" s="76">
        <v>0</v>
      </c>
      <c r="AW66" s="76">
        <v>0</v>
      </c>
      <c r="AX66" s="76">
        <v>0</v>
      </c>
      <c r="AY66" s="76">
        <v>0</v>
      </c>
      <c r="AZ66" s="76">
        <f>SUM(BA66:BC66)</f>
        <v>0</v>
      </c>
      <c r="BA66" s="76">
        <v>0</v>
      </c>
      <c r="BB66" s="76">
        <v>0</v>
      </c>
      <c r="BC66" s="76">
        <v>0</v>
      </c>
    </row>
    <row r="67" spans="1:55" s="61" customFormat="1" ht="12" customHeight="1">
      <c r="A67" s="70" t="s">
        <v>284</v>
      </c>
      <c r="B67" s="117" t="s">
        <v>403</v>
      </c>
      <c r="C67" s="70" t="s">
        <v>404</v>
      </c>
      <c r="D67" s="76">
        <f>SUM(E67,+H67,+K67)</f>
        <v>509</v>
      </c>
      <c r="E67" s="76">
        <f>SUM(F67:G67)</f>
        <v>0</v>
      </c>
      <c r="F67" s="76">
        <v>0</v>
      </c>
      <c r="G67" s="76">
        <v>0</v>
      </c>
      <c r="H67" s="76">
        <f>SUM(I67:J67)</f>
        <v>509</v>
      </c>
      <c r="I67" s="76">
        <v>258</v>
      </c>
      <c r="J67" s="76">
        <v>251</v>
      </c>
      <c r="K67" s="76">
        <f>SUM(L67:M67)</f>
        <v>0</v>
      </c>
      <c r="L67" s="76">
        <v>0</v>
      </c>
      <c r="M67" s="76">
        <v>0</v>
      </c>
      <c r="N67" s="76">
        <f>SUM(O67,+V67,+AC67)</f>
        <v>650</v>
      </c>
      <c r="O67" s="76">
        <f>SUM(P67:U67)</f>
        <v>257</v>
      </c>
      <c r="P67" s="76">
        <v>257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f>SUM(W67:AB67)</f>
        <v>393</v>
      </c>
      <c r="W67" s="76">
        <v>393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f>SUM(AD67:AE67)</f>
        <v>0</v>
      </c>
      <c r="AD67" s="76">
        <v>0</v>
      </c>
      <c r="AE67" s="76">
        <v>0</v>
      </c>
      <c r="AF67" s="76">
        <f>SUM(AG67:AI67)</f>
        <v>2</v>
      </c>
      <c r="AG67" s="76">
        <v>2</v>
      </c>
      <c r="AH67" s="76">
        <v>0</v>
      </c>
      <c r="AI67" s="76">
        <v>0</v>
      </c>
      <c r="AJ67" s="76">
        <f>SUM(AK67:AS67)</f>
        <v>2</v>
      </c>
      <c r="AK67" s="76">
        <v>2</v>
      </c>
      <c r="AL67" s="76">
        <v>0</v>
      </c>
      <c r="AM67" s="76">
        <v>0</v>
      </c>
      <c r="AN67" s="76">
        <v>0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76">
        <f>SUM(AU67:AY67)</f>
        <v>2</v>
      </c>
      <c r="AU67" s="76">
        <v>2</v>
      </c>
      <c r="AV67" s="76">
        <v>0</v>
      </c>
      <c r="AW67" s="76">
        <v>0</v>
      </c>
      <c r="AX67" s="76">
        <v>0</v>
      </c>
      <c r="AY67" s="76">
        <v>0</v>
      </c>
      <c r="AZ67" s="76">
        <f>SUM(BA67:BC67)</f>
        <v>0</v>
      </c>
      <c r="BA67" s="76">
        <v>0</v>
      </c>
      <c r="BB67" s="76">
        <v>0</v>
      </c>
      <c r="BC67" s="76">
        <v>0</v>
      </c>
    </row>
    <row r="68" spans="1:55" s="61" customFormat="1" ht="12" customHeight="1">
      <c r="A68" s="70" t="s">
        <v>284</v>
      </c>
      <c r="B68" s="117" t="s">
        <v>405</v>
      </c>
      <c r="C68" s="70" t="s">
        <v>406</v>
      </c>
      <c r="D68" s="76">
        <f>SUM(E68,+H68,+K68)</f>
        <v>717</v>
      </c>
      <c r="E68" s="76">
        <f>SUM(F68:G68)</f>
        <v>0</v>
      </c>
      <c r="F68" s="76">
        <v>0</v>
      </c>
      <c r="G68" s="76">
        <v>0</v>
      </c>
      <c r="H68" s="76">
        <f>SUM(I68:J68)</f>
        <v>0</v>
      </c>
      <c r="I68" s="76">
        <v>0</v>
      </c>
      <c r="J68" s="76">
        <v>0</v>
      </c>
      <c r="K68" s="76">
        <f>SUM(L68:M68)</f>
        <v>717</v>
      </c>
      <c r="L68" s="76">
        <v>513</v>
      </c>
      <c r="M68" s="76">
        <v>204</v>
      </c>
      <c r="N68" s="76">
        <f>SUM(O68,+V68,+AC68)</f>
        <v>717</v>
      </c>
      <c r="O68" s="76">
        <f>SUM(P68:U68)</f>
        <v>513</v>
      </c>
      <c r="P68" s="76">
        <v>513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f>SUM(W68:AB68)</f>
        <v>204</v>
      </c>
      <c r="W68" s="76">
        <v>204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f>SUM(AD68:AE68)</f>
        <v>0</v>
      </c>
      <c r="AD68" s="76">
        <v>0</v>
      </c>
      <c r="AE68" s="76">
        <v>0</v>
      </c>
      <c r="AF68" s="76">
        <f>SUM(AG68:AI68)</f>
        <v>28</v>
      </c>
      <c r="AG68" s="76">
        <v>28</v>
      </c>
      <c r="AH68" s="76">
        <v>0</v>
      </c>
      <c r="AI68" s="76">
        <v>0</v>
      </c>
      <c r="AJ68" s="76">
        <f>SUM(AK68:AS68)</f>
        <v>28</v>
      </c>
      <c r="AK68" s="76">
        <v>0</v>
      </c>
      <c r="AL68" s="76">
        <v>0</v>
      </c>
      <c r="AM68" s="76">
        <v>28</v>
      </c>
      <c r="AN68" s="76">
        <v>0</v>
      </c>
      <c r="AO68" s="76">
        <v>0</v>
      </c>
      <c r="AP68" s="76">
        <v>0</v>
      </c>
      <c r="AQ68" s="76">
        <v>0</v>
      </c>
      <c r="AR68" s="76">
        <v>0</v>
      </c>
      <c r="AS68" s="76">
        <v>0</v>
      </c>
      <c r="AT68" s="76">
        <f>SUM(AU68:AY68)</f>
        <v>2</v>
      </c>
      <c r="AU68" s="76">
        <v>0</v>
      </c>
      <c r="AV68" s="76">
        <v>0</v>
      </c>
      <c r="AW68" s="76">
        <v>2</v>
      </c>
      <c r="AX68" s="76">
        <v>0</v>
      </c>
      <c r="AY68" s="76">
        <v>0</v>
      </c>
      <c r="AZ68" s="76">
        <f>SUM(BA68:BC68)</f>
        <v>0</v>
      </c>
      <c r="BA68" s="76">
        <v>0</v>
      </c>
      <c r="BB68" s="76">
        <v>0</v>
      </c>
      <c r="BC68" s="76">
        <v>0</v>
      </c>
    </row>
    <row r="69" spans="1:55" s="61" customFormat="1" ht="12" customHeight="1">
      <c r="A69" s="70" t="s">
        <v>284</v>
      </c>
      <c r="B69" s="117" t="s">
        <v>407</v>
      </c>
      <c r="C69" s="70" t="s">
        <v>408</v>
      </c>
      <c r="D69" s="76">
        <f>SUM(E69,+H69,+K69)</f>
        <v>199</v>
      </c>
      <c r="E69" s="76">
        <f>SUM(F69:G69)</f>
        <v>0</v>
      </c>
      <c r="F69" s="76">
        <v>0</v>
      </c>
      <c r="G69" s="76">
        <v>0</v>
      </c>
      <c r="H69" s="76">
        <f>SUM(I69:J69)</f>
        <v>0</v>
      </c>
      <c r="I69" s="76">
        <v>0</v>
      </c>
      <c r="J69" s="76">
        <v>0</v>
      </c>
      <c r="K69" s="76">
        <f>SUM(L69:M69)</f>
        <v>199</v>
      </c>
      <c r="L69" s="76">
        <v>120</v>
      </c>
      <c r="M69" s="76">
        <v>79</v>
      </c>
      <c r="N69" s="76">
        <f>SUM(O69,+V69,+AC69)</f>
        <v>199</v>
      </c>
      <c r="O69" s="76">
        <f>SUM(P69:U69)</f>
        <v>120</v>
      </c>
      <c r="P69" s="76">
        <v>120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f>SUM(W69:AB69)</f>
        <v>79</v>
      </c>
      <c r="W69" s="76">
        <v>79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f>SUM(AD69:AE69)</f>
        <v>0</v>
      </c>
      <c r="AD69" s="76">
        <v>0</v>
      </c>
      <c r="AE69" s="76">
        <v>0</v>
      </c>
      <c r="AF69" s="76">
        <f>SUM(AG69:AI69)</f>
        <v>1</v>
      </c>
      <c r="AG69" s="76">
        <v>1</v>
      </c>
      <c r="AH69" s="76">
        <v>0</v>
      </c>
      <c r="AI69" s="76">
        <v>0</v>
      </c>
      <c r="AJ69" s="76">
        <f>SUM(AK69:AS69)</f>
        <v>1</v>
      </c>
      <c r="AK69" s="76">
        <v>0</v>
      </c>
      <c r="AL69" s="76">
        <v>0</v>
      </c>
      <c r="AM69" s="76">
        <v>1</v>
      </c>
      <c r="AN69" s="76">
        <v>0</v>
      </c>
      <c r="AO69" s="76">
        <v>0</v>
      </c>
      <c r="AP69" s="76">
        <v>0</v>
      </c>
      <c r="AQ69" s="76">
        <v>0</v>
      </c>
      <c r="AR69" s="76">
        <v>0</v>
      </c>
      <c r="AS69" s="76">
        <v>0</v>
      </c>
      <c r="AT69" s="76">
        <f>SUM(AU69:AY69)</f>
        <v>0</v>
      </c>
      <c r="AU69" s="76">
        <v>0</v>
      </c>
      <c r="AV69" s="76">
        <v>0</v>
      </c>
      <c r="AW69" s="76">
        <v>0</v>
      </c>
      <c r="AX69" s="76">
        <v>0</v>
      </c>
      <c r="AY69" s="76">
        <v>0</v>
      </c>
      <c r="AZ69" s="76">
        <f>SUM(BA69:BC69)</f>
        <v>0</v>
      </c>
      <c r="BA69" s="76">
        <v>0</v>
      </c>
      <c r="BB69" s="76">
        <v>0</v>
      </c>
      <c r="BC69" s="76">
        <v>0</v>
      </c>
    </row>
    <row r="70" spans="1:55" s="61" customFormat="1" ht="12" customHeight="1">
      <c r="A70" s="70" t="s">
        <v>284</v>
      </c>
      <c r="B70" s="117" t="s">
        <v>409</v>
      </c>
      <c r="C70" s="70" t="s">
        <v>410</v>
      </c>
      <c r="D70" s="76">
        <f>SUM(E70,+H70,+K70)</f>
        <v>2064</v>
      </c>
      <c r="E70" s="76">
        <f>SUM(F70:G70)</f>
        <v>0</v>
      </c>
      <c r="F70" s="76">
        <v>0</v>
      </c>
      <c r="G70" s="76">
        <v>0</v>
      </c>
      <c r="H70" s="76">
        <f>SUM(I70:J70)</f>
        <v>0</v>
      </c>
      <c r="I70" s="76">
        <v>0</v>
      </c>
      <c r="J70" s="76">
        <v>0</v>
      </c>
      <c r="K70" s="76">
        <f>SUM(L70:M70)</f>
        <v>2064</v>
      </c>
      <c r="L70" s="76">
        <v>862</v>
      </c>
      <c r="M70" s="76">
        <v>1202</v>
      </c>
      <c r="N70" s="76">
        <f>SUM(O70,+V70,+AC70)</f>
        <v>2064</v>
      </c>
      <c r="O70" s="76">
        <f>SUM(P70:U70)</f>
        <v>862</v>
      </c>
      <c r="P70" s="76">
        <v>862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f>SUM(W70:AB70)</f>
        <v>1202</v>
      </c>
      <c r="W70" s="76">
        <v>1202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f>SUM(AD70:AE70)</f>
        <v>0</v>
      </c>
      <c r="AD70" s="76">
        <v>0</v>
      </c>
      <c r="AE70" s="76">
        <v>0</v>
      </c>
      <c r="AF70" s="76">
        <f>SUM(AG70:AI70)</f>
        <v>14</v>
      </c>
      <c r="AG70" s="76">
        <v>14</v>
      </c>
      <c r="AH70" s="76">
        <v>0</v>
      </c>
      <c r="AI70" s="76">
        <v>0</v>
      </c>
      <c r="AJ70" s="76">
        <f>SUM(AK70:AS70)</f>
        <v>14</v>
      </c>
      <c r="AK70" s="76">
        <v>0</v>
      </c>
      <c r="AL70" s="76">
        <v>0</v>
      </c>
      <c r="AM70" s="76">
        <v>0</v>
      </c>
      <c r="AN70" s="76">
        <v>0</v>
      </c>
      <c r="AO70" s="76">
        <v>0</v>
      </c>
      <c r="AP70" s="76">
        <v>0</v>
      </c>
      <c r="AQ70" s="76">
        <v>14</v>
      </c>
      <c r="AR70" s="76">
        <v>0</v>
      </c>
      <c r="AS70" s="76">
        <v>0</v>
      </c>
      <c r="AT70" s="76">
        <f>SUM(AU70:AY70)</f>
        <v>0</v>
      </c>
      <c r="AU70" s="76">
        <v>0</v>
      </c>
      <c r="AV70" s="76">
        <v>0</v>
      </c>
      <c r="AW70" s="76">
        <v>0</v>
      </c>
      <c r="AX70" s="76">
        <v>0</v>
      </c>
      <c r="AY70" s="76">
        <v>0</v>
      </c>
      <c r="AZ70" s="76">
        <f>SUM(BA70:BC70)</f>
        <v>0</v>
      </c>
      <c r="BA70" s="76">
        <v>0</v>
      </c>
      <c r="BB70" s="76">
        <v>0</v>
      </c>
      <c r="BC70" s="76">
        <v>0</v>
      </c>
    </row>
    <row r="71" spans="1:55" s="61" customFormat="1" ht="12" customHeight="1">
      <c r="A71" s="70" t="s">
        <v>284</v>
      </c>
      <c r="B71" s="117" t="s">
        <v>411</v>
      </c>
      <c r="C71" s="70" t="s">
        <v>412</v>
      </c>
      <c r="D71" s="76">
        <f>SUM(E71,+H71,+K71)</f>
        <v>2343</v>
      </c>
      <c r="E71" s="76">
        <f>SUM(F71:G71)</f>
        <v>0</v>
      </c>
      <c r="F71" s="76">
        <v>0</v>
      </c>
      <c r="G71" s="76">
        <v>0</v>
      </c>
      <c r="H71" s="76">
        <f>SUM(I71:J71)</f>
        <v>0</v>
      </c>
      <c r="I71" s="76">
        <v>0</v>
      </c>
      <c r="J71" s="76">
        <v>0</v>
      </c>
      <c r="K71" s="76">
        <f>SUM(L71:M71)</f>
        <v>2343</v>
      </c>
      <c r="L71" s="76">
        <v>1199</v>
      </c>
      <c r="M71" s="76">
        <v>1144</v>
      </c>
      <c r="N71" s="76">
        <f>SUM(O71,+V71,+AC71)</f>
        <v>2521</v>
      </c>
      <c r="O71" s="76">
        <f>SUM(P71:U71)</f>
        <v>1199</v>
      </c>
      <c r="P71" s="76">
        <v>1199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f>SUM(W71:AB71)</f>
        <v>1144</v>
      </c>
      <c r="W71" s="76">
        <v>1144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f>SUM(AD71:AE71)</f>
        <v>178</v>
      </c>
      <c r="AD71" s="76">
        <v>178</v>
      </c>
      <c r="AE71" s="76">
        <v>0</v>
      </c>
      <c r="AF71" s="76">
        <f>SUM(AG71:AI71)</f>
        <v>7</v>
      </c>
      <c r="AG71" s="76">
        <v>7</v>
      </c>
      <c r="AH71" s="76">
        <v>0</v>
      </c>
      <c r="AI71" s="76">
        <v>0</v>
      </c>
      <c r="AJ71" s="76">
        <f>SUM(AK71:AS71)</f>
        <v>152</v>
      </c>
      <c r="AK71" s="76">
        <v>152</v>
      </c>
      <c r="AL71" s="76">
        <v>0</v>
      </c>
      <c r="AM71" s="76">
        <v>0</v>
      </c>
      <c r="AN71" s="76">
        <v>0</v>
      </c>
      <c r="AO71" s="76">
        <v>0</v>
      </c>
      <c r="AP71" s="76">
        <v>0</v>
      </c>
      <c r="AQ71" s="76">
        <v>0</v>
      </c>
      <c r="AR71" s="76">
        <v>0</v>
      </c>
      <c r="AS71" s="76">
        <v>0</v>
      </c>
      <c r="AT71" s="76">
        <f>SUM(AU71:AY71)</f>
        <v>7</v>
      </c>
      <c r="AU71" s="76">
        <v>7</v>
      </c>
      <c r="AV71" s="76">
        <v>0</v>
      </c>
      <c r="AW71" s="76">
        <v>0</v>
      </c>
      <c r="AX71" s="76">
        <v>0</v>
      </c>
      <c r="AY71" s="76">
        <v>0</v>
      </c>
      <c r="AZ71" s="76">
        <f>SUM(BA71:BC71)</f>
        <v>0</v>
      </c>
      <c r="BA71" s="76">
        <v>0</v>
      </c>
      <c r="BB71" s="76">
        <v>0</v>
      </c>
      <c r="BC71" s="76">
        <v>0</v>
      </c>
    </row>
    <row r="72" spans="1:55" s="61" customFormat="1" ht="12" customHeight="1">
      <c r="A72" s="70" t="s">
        <v>284</v>
      </c>
      <c r="B72" s="117" t="s">
        <v>413</v>
      </c>
      <c r="C72" s="70" t="s">
        <v>414</v>
      </c>
      <c r="D72" s="76">
        <f>SUM(E72,+H72,+K72)</f>
        <v>1773</v>
      </c>
      <c r="E72" s="76">
        <f>SUM(F72:G72)</f>
        <v>0</v>
      </c>
      <c r="F72" s="76">
        <v>0</v>
      </c>
      <c r="G72" s="76">
        <v>0</v>
      </c>
      <c r="H72" s="76">
        <f>SUM(I72:J72)</f>
        <v>0</v>
      </c>
      <c r="I72" s="76">
        <v>0</v>
      </c>
      <c r="J72" s="76">
        <v>0</v>
      </c>
      <c r="K72" s="76">
        <f>SUM(L72:M72)</f>
        <v>1773</v>
      </c>
      <c r="L72" s="76">
        <v>1639</v>
      </c>
      <c r="M72" s="76">
        <v>134</v>
      </c>
      <c r="N72" s="76">
        <f>SUM(O72,+V72,+AC72)</f>
        <v>1781</v>
      </c>
      <c r="O72" s="76">
        <f>SUM(P72:U72)</f>
        <v>1639</v>
      </c>
      <c r="P72" s="76">
        <v>1639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f>SUM(W72:AB72)</f>
        <v>134</v>
      </c>
      <c r="W72" s="76">
        <v>134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f>SUM(AD72:AE72)</f>
        <v>8</v>
      </c>
      <c r="AD72" s="76">
        <v>8</v>
      </c>
      <c r="AE72" s="76">
        <v>0</v>
      </c>
      <c r="AF72" s="76">
        <f>SUM(AG72:AI72)</f>
        <v>6</v>
      </c>
      <c r="AG72" s="76">
        <v>6</v>
      </c>
      <c r="AH72" s="76">
        <v>0</v>
      </c>
      <c r="AI72" s="76">
        <v>0</v>
      </c>
      <c r="AJ72" s="76">
        <f>SUM(AK72:AS72)</f>
        <v>127</v>
      </c>
      <c r="AK72" s="76">
        <v>127</v>
      </c>
      <c r="AL72" s="76">
        <v>0</v>
      </c>
      <c r="AM72" s="76">
        <v>0</v>
      </c>
      <c r="AN72" s="76">
        <v>0</v>
      </c>
      <c r="AO72" s="76">
        <v>0</v>
      </c>
      <c r="AP72" s="76">
        <v>0</v>
      </c>
      <c r="AQ72" s="76">
        <v>0</v>
      </c>
      <c r="AR72" s="76">
        <v>0</v>
      </c>
      <c r="AS72" s="76">
        <v>0</v>
      </c>
      <c r="AT72" s="76">
        <f>SUM(AU72:AY72)</f>
        <v>6</v>
      </c>
      <c r="AU72" s="76">
        <v>6</v>
      </c>
      <c r="AV72" s="76">
        <v>0</v>
      </c>
      <c r="AW72" s="76">
        <v>0</v>
      </c>
      <c r="AX72" s="76">
        <v>0</v>
      </c>
      <c r="AY72" s="76">
        <v>0</v>
      </c>
      <c r="AZ72" s="76">
        <f>SUM(BA72:BC72)</f>
        <v>0</v>
      </c>
      <c r="BA72" s="76">
        <v>0</v>
      </c>
      <c r="BB72" s="76">
        <v>0</v>
      </c>
      <c r="BC72" s="76">
        <v>0</v>
      </c>
    </row>
    <row r="73" spans="1:55" s="61" customFormat="1" ht="12" customHeight="1">
      <c r="A73" s="70" t="s">
        <v>284</v>
      </c>
      <c r="B73" s="117" t="s">
        <v>415</v>
      </c>
      <c r="C73" s="70" t="s">
        <v>416</v>
      </c>
      <c r="D73" s="76">
        <f>SUM(E73,+H73,+K73)</f>
        <v>2889</v>
      </c>
      <c r="E73" s="76">
        <f>SUM(F73:G73)</f>
        <v>0</v>
      </c>
      <c r="F73" s="76">
        <v>0</v>
      </c>
      <c r="G73" s="76">
        <v>0</v>
      </c>
      <c r="H73" s="76">
        <f>SUM(I73:J73)</f>
        <v>1499</v>
      </c>
      <c r="I73" s="76">
        <v>1499</v>
      </c>
      <c r="J73" s="76">
        <v>0</v>
      </c>
      <c r="K73" s="76">
        <f>SUM(L73:M73)</f>
        <v>1390</v>
      </c>
      <c r="L73" s="76">
        <v>0</v>
      </c>
      <c r="M73" s="76">
        <v>1390</v>
      </c>
      <c r="N73" s="76">
        <f>SUM(O73,+V73,+AC73)</f>
        <v>2889</v>
      </c>
      <c r="O73" s="76">
        <f>SUM(P73:U73)</f>
        <v>1499</v>
      </c>
      <c r="P73" s="76">
        <v>1499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f>SUM(W73:AB73)</f>
        <v>1390</v>
      </c>
      <c r="W73" s="76">
        <v>1390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f>SUM(AD73:AE73)</f>
        <v>0</v>
      </c>
      <c r="AD73" s="76">
        <v>0</v>
      </c>
      <c r="AE73" s="76">
        <v>0</v>
      </c>
      <c r="AF73" s="76">
        <f>SUM(AG73:AI73)</f>
        <v>10</v>
      </c>
      <c r="AG73" s="76">
        <v>10</v>
      </c>
      <c r="AH73" s="76">
        <v>0</v>
      </c>
      <c r="AI73" s="76">
        <v>0</v>
      </c>
      <c r="AJ73" s="76">
        <f>SUM(AK73:AS73)</f>
        <v>106</v>
      </c>
      <c r="AK73" s="76">
        <v>106</v>
      </c>
      <c r="AL73" s="76">
        <v>0</v>
      </c>
      <c r="AM73" s="76">
        <v>0</v>
      </c>
      <c r="AN73" s="76">
        <v>0</v>
      </c>
      <c r="AO73" s="76">
        <v>0</v>
      </c>
      <c r="AP73" s="76">
        <v>0</v>
      </c>
      <c r="AQ73" s="76">
        <v>0</v>
      </c>
      <c r="AR73" s="76">
        <v>0</v>
      </c>
      <c r="AS73" s="76">
        <v>0</v>
      </c>
      <c r="AT73" s="76">
        <f>SUM(AU73:AY73)</f>
        <v>10</v>
      </c>
      <c r="AU73" s="76">
        <v>10</v>
      </c>
      <c r="AV73" s="76">
        <v>0</v>
      </c>
      <c r="AW73" s="76">
        <v>0</v>
      </c>
      <c r="AX73" s="76">
        <v>0</v>
      </c>
      <c r="AY73" s="76">
        <v>0</v>
      </c>
      <c r="AZ73" s="76">
        <f>SUM(BA73:BC73)</f>
        <v>0</v>
      </c>
      <c r="BA73" s="76">
        <v>0</v>
      </c>
      <c r="BB73" s="76">
        <v>0</v>
      </c>
      <c r="BC73" s="76">
        <v>0</v>
      </c>
    </row>
    <row r="74" spans="1:55" s="61" customFormat="1" ht="12" customHeight="1">
      <c r="A74" s="70" t="s">
        <v>284</v>
      </c>
      <c r="B74" s="117" t="s">
        <v>417</v>
      </c>
      <c r="C74" s="70" t="s">
        <v>418</v>
      </c>
      <c r="D74" s="76">
        <f>SUM(E74,+H74,+K74)</f>
        <v>1812</v>
      </c>
      <c r="E74" s="76">
        <f>SUM(F74:G74)</f>
        <v>0</v>
      </c>
      <c r="F74" s="76">
        <v>0</v>
      </c>
      <c r="G74" s="76">
        <v>0</v>
      </c>
      <c r="H74" s="76">
        <f>SUM(I74:J74)</f>
        <v>966</v>
      </c>
      <c r="I74" s="76">
        <v>966</v>
      </c>
      <c r="J74" s="76">
        <v>0</v>
      </c>
      <c r="K74" s="76">
        <f>SUM(L74:M74)</f>
        <v>846</v>
      </c>
      <c r="L74" s="76">
        <v>0</v>
      </c>
      <c r="M74" s="76">
        <v>846</v>
      </c>
      <c r="N74" s="76">
        <f>SUM(O74,+V74,+AC74)</f>
        <v>1813</v>
      </c>
      <c r="O74" s="76">
        <f>SUM(P74:U74)</f>
        <v>966</v>
      </c>
      <c r="P74" s="76">
        <v>966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f>SUM(W74:AB74)</f>
        <v>846</v>
      </c>
      <c r="W74" s="76">
        <v>846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f>SUM(AD74:AE74)</f>
        <v>1</v>
      </c>
      <c r="AD74" s="76">
        <v>1</v>
      </c>
      <c r="AE74" s="76">
        <v>0</v>
      </c>
      <c r="AF74" s="76">
        <f>SUM(AG74:AI74)</f>
        <v>6</v>
      </c>
      <c r="AG74" s="76">
        <v>6</v>
      </c>
      <c r="AH74" s="76">
        <v>0</v>
      </c>
      <c r="AI74" s="76">
        <v>0</v>
      </c>
      <c r="AJ74" s="76">
        <f>SUM(AK74:AS74)</f>
        <v>66</v>
      </c>
      <c r="AK74" s="76">
        <v>66</v>
      </c>
      <c r="AL74" s="76"/>
      <c r="AM74" s="76">
        <v>0</v>
      </c>
      <c r="AN74" s="76">
        <v>0</v>
      </c>
      <c r="AO74" s="76">
        <v>0</v>
      </c>
      <c r="AP74" s="76">
        <v>0</v>
      </c>
      <c r="AQ74" s="76">
        <v>0</v>
      </c>
      <c r="AR74" s="76">
        <v>0</v>
      </c>
      <c r="AS74" s="76">
        <v>0</v>
      </c>
      <c r="AT74" s="76">
        <f>SUM(AU74:AY74)</f>
        <v>6</v>
      </c>
      <c r="AU74" s="76">
        <v>6</v>
      </c>
      <c r="AV74" s="76">
        <v>0</v>
      </c>
      <c r="AW74" s="76">
        <v>0</v>
      </c>
      <c r="AX74" s="76">
        <v>0</v>
      </c>
      <c r="AY74" s="76">
        <v>0</v>
      </c>
      <c r="AZ74" s="76">
        <f>SUM(BA74:BC74)</f>
        <v>0</v>
      </c>
      <c r="BA74" s="76">
        <v>0</v>
      </c>
      <c r="BB74" s="76">
        <v>0</v>
      </c>
      <c r="BC74" s="76">
        <v>0</v>
      </c>
    </row>
    <row r="75" spans="1:55" s="61" customFormat="1" ht="12" customHeight="1">
      <c r="A75" s="70" t="s">
        <v>284</v>
      </c>
      <c r="B75" s="117" t="s">
        <v>419</v>
      </c>
      <c r="C75" s="70" t="s">
        <v>420</v>
      </c>
      <c r="D75" s="76">
        <f>SUM(E75,+H75,+K75)</f>
        <v>8681</v>
      </c>
      <c r="E75" s="76">
        <f>SUM(F75:G75)</f>
        <v>0</v>
      </c>
      <c r="F75" s="76">
        <v>0</v>
      </c>
      <c r="G75" s="76">
        <v>0</v>
      </c>
      <c r="H75" s="76">
        <f>SUM(I75:J75)</f>
        <v>0</v>
      </c>
      <c r="I75" s="76">
        <v>0</v>
      </c>
      <c r="J75" s="76">
        <v>0</v>
      </c>
      <c r="K75" s="76">
        <f>SUM(L75:M75)</f>
        <v>8681</v>
      </c>
      <c r="L75" s="76">
        <v>8000</v>
      </c>
      <c r="M75" s="76">
        <v>681</v>
      </c>
      <c r="N75" s="76">
        <f>SUM(O75,+V75,+AC75)</f>
        <v>8681</v>
      </c>
      <c r="O75" s="76">
        <f>SUM(P75:U75)</f>
        <v>8000</v>
      </c>
      <c r="P75" s="76">
        <v>8000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f>SUM(W75:AB75)</f>
        <v>681</v>
      </c>
      <c r="W75" s="76">
        <v>681</v>
      </c>
      <c r="X75" s="76">
        <v>0</v>
      </c>
      <c r="Y75" s="76">
        <v>0</v>
      </c>
      <c r="Z75" s="76">
        <v>0</v>
      </c>
      <c r="AA75" s="76">
        <v>0</v>
      </c>
      <c r="AB75" s="76">
        <v>0</v>
      </c>
      <c r="AC75" s="76">
        <f>SUM(AD75:AE75)</f>
        <v>0</v>
      </c>
      <c r="AD75" s="76">
        <v>0</v>
      </c>
      <c r="AE75" s="76">
        <v>0</v>
      </c>
      <c r="AF75" s="76">
        <f>SUM(AG75:AI75)</f>
        <v>15</v>
      </c>
      <c r="AG75" s="76">
        <v>15</v>
      </c>
      <c r="AH75" s="76">
        <v>0</v>
      </c>
      <c r="AI75" s="76"/>
      <c r="AJ75" s="76">
        <f>SUM(AK75:AS75)</f>
        <v>86</v>
      </c>
      <c r="AK75" s="76"/>
      <c r="AL75" s="76">
        <v>71</v>
      </c>
      <c r="AM75" s="76">
        <v>15</v>
      </c>
      <c r="AN75" s="76">
        <v>0</v>
      </c>
      <c r="AO75" s="76">
        <v>0</v>
      </c>
      <c r="AP75" s="76">
        <v>0</v>
      </c>
      <c r="AQ75" s="76">
        <v>0</v>
      </c>
      <c r="AR75" s="76">
        <v>0</v>
      </c>
      <c r="AS75" s="76">
        <v>0</v>
      </c>
      <c r="AT75" s="76">
        <f>SUM(AU75:AY75)</f>
        <v>0</v>
      </c>
      <c r="AU75" s="76">
        <v>0</v>
      </c>
      <c r="AV75" s="76">
        <v>0</v>
      </c>
      <c r="AW75" s="76">
        <v>0</v>
      </c>
      <c r="AX75" s="76">
        <v>0</v>
      </c>
      <c r="AY75" s="76">
        <v>0</v>
      </c>
      <c r="AZ75" s="76">
        <f>SUM(BA75:BC75)</f>
        <v>71</v>
      </c>
      <c r="BA75" s="76">
        <v>71</v>
      </c>
      <c r="BB75" s="76">
        <v>0</v>
      </c>
      <c r="BC75" s="76">
        <v>0</v>
      </c>
    </row>
    <row r="76" spans="1:55" s="61" customFormat="1" ht="12" customHeight="1">
      <c r="A76" s="70" t="s">
        <v>284</v>
      </c>
      <c r="B76" s="117" t="s">
        <v>421</v>
      </c>
      <c r="C76" s="70" t="s">
        <v>422</v>
      </c>
      <c r="D76" s="76">
        <f>SUM(E76,+H76,+K76)</f>
        <v>862</v>
      </c>
      <c r="E76" s="76">
        <f>SUM(F76:G76)</f>
        <v>0</v>
      </c>
      <c r="F76" s="76">
        <v>0</v>
      </c>
      <c r="G76" s="76">
        <v>0</v>
      </c>
      <c r="H76" s="76">
        <f>SUM(I76:J76)</f>
        <v>0</v>
      </c>
      <c r="I76" s="76">
        <v>0</v>
      </c>
      <c r="J76" s="76">
        <v>0</v>
      </c>
      <c r="K76" s="76">
        <f>SUM(L76:M76)</f>
        <v>862</v>
      </c>
      <c r="L76" s="76">
        <v>771</v>
      </c>
      <c r="M76" s="76">
        <v>91</v>
      </c>
      <c r="N76" s="76">
        <f>SUM(O76,+V76,+AC76)</f>
        <v>862</v>
      </c>
      <c r="O76" s="76">
        <f>SUM(P76:U76)</f>
        <v>771</v>
      </c>
      <c r="P76" s="76">
        <v>771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f>SUM(W76:AB76)</f>
        <v>91</v>
      </c>
      <c r="W76" s="76">
        <v>91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f>SUM(AD76:AE76)</f>
        <v>0</v>
      </c>
      <c r="AD76" s="76">
        <v>0</v>
      </c>
      <c r="AE76" s="76">
        <v>0</v>
      </c>
      <c r="AF76" s="76">
        <f>SUM(AG76:AI76)</f>
        <v>4</v>
      </c>
      <c r="AG76" s="76">
        <v>4</v>
      </c>
      <c r="AH76" s="76">
        <v>0</v>
      </c>
      <c r="AI76" s="76">
        <v>0</v>
      </c>
      <c r="AJ76" s="76">
        <f>SUM(AK76:AS76)</f>
        <v>0</v>
      </c>
      <c r="AK76" s="76"/>
      <c r="AL76" s="76"/>
      <c r="AM76" s="76">
        <v>0</v>
      </c>
      <c r="AN76" s="76">
        <v>0</v>
      </c>
      <c r="AO76" s="76">
        <v>0</v>
      </c>
      <c r="AP76" s="76">
        <v>0</v>
      </c>
      <c r="AQ76" s="76">
        <v>0</v>
      </c>
      <c r="AR76" s="76">
        <v>0</v>
      </c>
      <c r="AS76" s="76">
        <v>0</v>
      </c>
      <c r="AT76" s="76">
        <f>SUM(AU76:AY76)</f>
        <v>4</v>
      </c>
      <c r="AU76" s="76">
        <v>0</v>
      </c>
      <c r="AV76" s="76">
        <v>4</v>
      </c>
      <c r="AW76" s="76">
        <v>0</v>
      </c>
      <c r="AX76" s="76">
        <v>0</v>
      </c>
      <c r="AY76" s="76">
        <v>0</v>
      </c>
      <c r="AZ76" s="76">
        <f>SUM(BA76:BC76)</f>
        <v>0</v>
      </c>
      <c r="BA76" s="76">
        <v>0</v>
      </c>
      <c r="BB76" s="76">
        <v>0</v>
      </c>
      <c r="BC76" s="76">
        <v>0</v>
      </c>
    </row>
    <row r="77" spans="1:55" s="61" customFormat="1" ht="12" customHeight="1">
      <c r="A77" s="70" t="s">
        <v>284</v>
      </c>
      <c r="B77" s="117" t="s">
        <v>423</v>
      </c>
      <c r="C77" s="70" t="s">
        <v>424</v>
      </c>
      <c r="D77" s="76">
        <f>SUM(E77,+H77,+K77)</f>
        <v>833</v>
      </c>
      <c r="E77" s="76">
        <f>SUM(F77:G77)</f>
        <v>0</v>
      </c>
      <c r="F77" s="76">
        <v>0</v>
      </c>
      <c r="G77" s="76">
        <v>0</v>
      </c>
      <c r="H77" s="76">
        <f>SUM(I77:J77)</f>
        <v>833</v>
      </c>
      <c r="I77" s="76">
        <v>580</v>
      </c>
      <c r="J77" s="76">
        <v>253</v>
      </c>
      <c r="K77" s="76">
        <f>SUM(L77:M77)</f>
        <v>0</v>
      </c>
      <c r="L77" s="76">
        <v>0</v>
      </c>
      <c r="M77" s="76">
        <v>0</v>
      </c>
      <c r="N77" s="76">
        <f>SUM(O77,+V77,+AC77)</f>
        <v>833</v>
      </c>
      <c r="O77" s="76">
        <f>SUM(P77:U77)</f>
        <v>580</v>
      </c>
      <c r="P77" s="76">
        <v>580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f>SUM(W77:AB77)</f>
        <v>253</v>
      </c>
      <c r="W77" s="76">
        <v>253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f>SUM(AD77:AE77)</f>
        <v>0</v>
      </c>
      <c r="AD77" s="76">
        <v>0</v>
      </c>
      <c r="AE77" s="76">
        <v>0</v>
      </c>
      <c r="AF77" s="76">
        <f>SUM(AG77:AI77)</f>
        <v>3</v>
      </c>
      <c r="AG77" s="76">
        <v>3</v>
      </c>
      <c r="AH77" s="76">
        <v>0</v>
      </c>
      <c r="AI77" s="76">
        <v>0</v>
      </c>
      <c r="AJ77" s="76">
        <f>SUM(AK77:AS77)</f>
        <v>3</v>
      </c>
      <c r="AK77" s="76">
        <v>0</v>
      </c>
      <c r="AL77" s="76">
        <v>0</v>
      </c>
      <c r="AM77" s="76">
        <v>0</v>
      </c>
      <c r="AN77" s="76">
        <v>0</v>
      </c>
      <c r="AO77" s="76">
        <v>0</v>
      </c>
      <c r="AP77" s="76">
        <v>0</v>
      </c>
      <c r="AQ77" s="76">
        <v>3</v>
      </c>
      <c r="AR77" s="76">
        <v>0</v>
      </c>
      <c r="AS77" s="76">
        <v>0</v>
      </c>
      <c r="AT77" s="76">
        <f>SUM(AU77:AY77)</f>
        <v>0</v>
      </c>
      <c r="AU77" s="76">
        <v>0</v>
      </c>
      <c r="AV77" s="76">
        <v>0</v>
      </c>
      <c r="AW77" s="76">
        <v>0</v>
      </c>
      <c r="AX77" s="76">
        <v>0</v>
      </c>
      <c r="AY77" s="76">
        <v>0</v>
      </c>
      <c r="AZ77" s="76">
        <f>SUM(BA77:BC77)</f>
        <v>3</v>
      </c>
      <c r="BA77" s="76">
        <v>3</v>
      </c>
      <c r="BB77" s="76">
        <v>0</v>
      </c>
      <c r="BC77" s="76">
        <v>0</v>
      </c>
    </row>
    <row r="78" spans="1:55" s="61" customFormat="1" ht="12" customHeight="1">
      <c r="A78" s="70" t="s">
        <v>284</v>
      </c>
      <c r="B78" s="117" t="s">
        <v>425</v>
      </c>
      <c r="C78" s="70" t="s">
        <v>426</v>
      </c>
      <c r="D78" s="76">
        <f>SUM(E78,+H78,+K78)</f>
        <v>4009</v>
      </c>
      <c r="E78" s="76">
        <f>SUM(F78:G78)</f>
        <v>0</v>
      </c>
      <c r="F78" s="76">
        <v>0</v>
      </c>
      <c r="G78" s="76">
        <v>0</v>
      </c>
      <c r="H78" s="76">
        <f>SUM(I78:J78)</f>
        <v>0</v>
      </c>
      <c r="I78" s="76">
        <v>0</v>
      </c>
      <c r="J78" s="76">
        <v>0</v>
      </c>
      <c r="K78" s="76">
        <f>SUM(L78:M78)</f>
        <v>4009</v>
      </c>
      <c r="L78" s="76">
        <v>2435</v>
      </c>
      <c r="M78" s="76">
        <v>1574</v>
      </c>
      <c r="N78" s="76">
        <f>SUM(O78,+V78,+AC78)</f>
        <v>4009</v>
      </c>
      <c r="O78" s="76">
        <f>SUM(P78:U78)</f>
        <v>2435</v>
      </c>
      <c r="P78" s="76">
        <v>2435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f>SUM(W78:AB78)</f>
        <v>1574</v>
      </c>
      <c r="W78" s="76">
        <v>1574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f>SUM(AD78:AE78)</f>
        <v>0</v>
      </c>
      <c r="AD78" s="76">
        <v>0</v>
      </c>
      <c r="AE78" s="76">
        <v>0</v>
      </c>
      <c r="AF78" s="76">
        <f>SUM(AG78:AI78)</f>
        <v>5</v>
      </c>
      <c r="AG78" s="76">
        <v>5</v>
      </c>
      <c r="AH78" s="76">
        <v>0</v>
      </c>
      <c r="AI78" s="76">
        <v>0</v>
      </c>
      <c r="AJ78" s="76">
        <f>SUM(AK78:AS78)</f>
        <v>5</v>
      </c>
      <c r="AK78" s="76">
        <v>0</v>
      </c>
      <c r="AL78" s="76">
        <v>0</v>
      </c>
      <c r="AM78" s="76">
        <v>5</v>
      </c>
      <c r="AN78" s="76">
        <v>0</v>
      </c>
      <c r="AO78" s="76">
        <v>0</v>
      </c>
      <c r="AP78" s="76">
        <v>0</v>
      </c>
      <c r="AQ78" s="76">
        <v>0</v>
      </c>
      <c r="AR78" s="76">
        <v>0</v>
      </c>
      <c r="AS78" s="76">
        <v>0</v>
      </c>
      <c r="AT78" s="76">
        <f>SUM(AU78:AY78)</f>
        <v>0</v>
      </c>
      <c r="AU78" s="76">
        <v>0</v>
      </c>
      <c r="AV78" s="76">
        <v>0</v>
      </c>
      <c r="AW78" s="76">
        <v>0</v>
      </c>
      <c r="AX78" s="76">
        <v>0</v>
      </c>
      <c r="AY78" s="76">
        <v>0</v>
      </c>
      <c r="AZ78" s="76">
        <f>SUM(BA78:BC78)</f>
        <v>196</v>
      </c>
      <c r="BA78" s="76">
        <v>196</v>
      </c>
      <c r="BB78" s="76">
        <v>0</v>
      </c>
      <c r="BC78" s="76">
        <v>0</v>
      </c>
    </row>
    <row r="79" spans="1:55" s="61" customFormat="1" ht="12" customHeight="1">
      <c r="A79" s="70" t="s">
        <v>284</v>
      </c>
      <c r="B79" s="117" t="s">
        <v>427</v>
      </c>
      <c r="C79" s="70" t="s">
        <v>428</v>
      </c>
      <c r="D79" s="76">
        <f>SUM(E79,+H79,+K79)</f>
        <v>721</v>
      </c>
      <c r="E79" s="76">
        <f>SUM(F79:G79)</f>
        <v>0</v>
      </c>
      <c r="F79" s="76">
        <v>0</v>
      </c>
      <c r="G79" s="76">
        <v>0</v>
      </c>
      <c r="H79" s="76">
        <f>SUM(I79:J79)</f>
        <v>0</v>
      </c>
      <c r="I79" s="76">
        <v>0</v>
      </c>
      <c r="J79" s="76">
        <v>0</v>
      </c>
      <c r="K79" s="76">
        <f>SUM(L79:M79)</f>
        <v>721</v>
      </c>
      <c r="L79" s="76">
        <v>654</v>
      </c>
      <c r="M79" s="76">
        <v>67</v>
      </c>
      <c r="N79" s="76">
        <f>SUM(O79,+V79,+AC79)</f>
        <v>721</v>
      </c>
      <c r="O79" s="76">
        <f>SUM(P79:U79)</f>
        <v>654</v>
      </c>
      <c r="P79" s="76">
        <v>654</v>
      </c>
      <c r="Q79" s="76">
        <v>0</v>
      </c>
      <c r="R79" s="76">
        <v>0</v>
      </c>
      <c r="S79" s="76">
        <v>0</v>
      </c>
      <c r="T79" s="76">
        <v>0</v>
      </c>
      <c r="U79" s="76"/>
      <c r="V79" s="76">
        <f>SUM(W79:AB79)</f>
        <v>67</v>
      </c>
      <c r="W79" s="76">
        <v>67</v>
      </c>
      <c r="X79" s="76">
        <v>0</v>
      </c>
      <c r="Y79" s="76">
        <v>0</v>
      </c>
      <c r="Z79" s="76">
        <v>0</v>
      </c>
      <c r="AA79" s="76">
        <v>0</v>
      </c>
      <c r="AB79" s="76"/>
      <c r="AC79" s="76">
        <f>SUM(AD79:AE79)</f>
        <v>0</v>
      </c>
      <c r="AD79" s="76">
        <v>0</v>
      </c>
      <c r="AE79" s="76">
        <v>0</v>
      </c>
      <c r="AF79" s="76">
        <f>SUM(AG79:AI79)</f>
        <v>2</v>
      </c>
      <c r="AG79" s="76">
        <v>2</v>
      </c>
      <c r="AH79" s="76">
        <v>0</v>
      </c>
      <c r="AI79" s="76">
        <v>0</v>
      </c>
      <c r="AJ79" s="76">
        <f>SUM(AK79:AS79)</f>
        <v>0</v>
      </c>
      <c r="AK79" s="76"/>
      <c r="AL79" s="76">
        <v>0</v>
      </c>
      <c r="AM79" s="76">
        <v>0</v>
      </c>
      <c r="AN79" s="76">
        <v>0</v>
      </c>
      <c r="AO79" s="76">
        <v>0</v>
      </c>
      <c r="AP79" s="76">
        <v>0</v>
      </c>
      <c r="AQ79" s="76">
        <v>0</v>
      </c>
      <c r="AR79" s="76">
        <v>0</v>
      </c>
      <c r="AS79" s="76">
        <v>0</v>
      </c>
      <c r="AT79" s="76">
        <f>SUM(AU79:AY79)</f>
        <v>2</v>
      </c>
      <c r="AU79" s="76">
        <v>2</v>
      </c>
      <c r="AV79" s="76">
        <v>0</v>
      </c>
      <c r="AW79" s="76">
        <v>0</v>
      </c>
      <c r="AX79" s="76">
        <v>0</v>
      </c>
      <c r="AY79" s="76">
        <v>0</v>
      </c>
      <c r="AZ79" s="76">
        <f>SUM(BA79:BC79)</f>
        <v>0</v>
      </c>
      <c r="BA79" s="76"/>
      <c r="BB79" s="76">
        <v>0</v>
      </c>
      <c r="BC79" s="76">
        <v>0</v>
      </c>
    </row>
    <row r="80" spans="1:55" s="61" customFormat="1" ht="12" customHeight="1">
      <c r="A80" s="70" t="s">
        <v>284</v>
      </c>
      <c r="B80" s="117" t="s">
        <v>429</v>
      </c>
      <c r="C80" s="70" t="s">
        <v>430</v>
      </c>
      <c r="D80" s="76">
        <f>SUM(E80,+H80,+K80)</f>
        <v>219</v>
      </c>
      <c r="E80" s="76">
        <f>SUM(F80:G80)</f>
        <v>0</v>
      </c>
      <c r="F80" s="76">
        <v>0</v>
      </c>
      <c r="G80" s="76">
        <v>0</v>
      </c>
      <c r="H80" s="76">
        <f>SUM(I80:J80)</f>
        <v>219</v>
      </c>
      <c r="I80" s="76">
        <v>80</v>
      </c>
      <c r="J80" s="76">
        <v>139</v>
      </c>
      <c r="K80" s="76">
        <f>SUM(L80:M80)</f>
        <v>0</v>
      </c>
      <c r="L80" s="76">
        <v>0</v>
      </c>
      <c r="M80" s="76">
        <v>0</v>
      </c>
      <c r="N80" s="76">
        <f>SUM(O80,+V80,+AC80)</f>
        <v>219</v>
      </c>
      <c r="O80" s="76">
        <f>SUM(P80:U80)</f>
        <v>80</v>
      </c>
      <c r="P80" s="76">
        <v>80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f>SUM(W80:AB80)</f>
        <v>139</v>
      </c>
      <c r="W80" s="76">
        <v>139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f>SUM(AD80:AE80)</f>
        <v>0</v>
      </c>
      <c r="AD80" s="76">
        <v>0</v>
      </c>
      <c r="AE80" s="76">
        <v>0</v>
      </c>
      <c r="AF80" s="76">
        <f>SUM(AG80:AI80)</f>
        <v>1</v>
      </c>
      <c r="AG80" s="76">
        <v>1</v>
      </c>
      <c r="AH80" s="76">
        <v>0</v>
      </c>
      <c r="AI80" s="76">
        <v>0</v>
      </c>
      <c r="AJ80" s="76">
        <f>SUM(AK80:AS80)</f>
        <v>11</v>
      </c>
      <c r="AK80" s="76">
        <v>11</v>
      </c>
      <c r="AL80" s="76">
        <v>0</v>
      </c>
      <c r="AM80" s="76">
        <v>0</v>
      </c>
      <c r="AN80" s="76">
        <v>0</v>
      </c>
      <c r="AO80" s="76">
        <v>0</v>
      </c>
      <c r="AP80" s="76">
        <v>0</v>
      </c>
      <c r="AQ80" s="76">
        <v>0</v>
      </c>
      <c r="AR80" s="76">
        <v>0</v>
      </c>
      <c r="AS80" s="76">
        <v>0</v>
      </c>
      <c r="AT80" s="76">
        <f>SUM(AU80:AY80)</f>
        <v>1</v>
      </c>
      <c r="AU80" s="76">
        <v>1</v>
      </c>
      <c r="AV80" s="76">
        <v>0</v>
      </c>
      <c r="AW80" s="76">
        <v>0</v>
      </c>
      <c r="AX80" s="76">
        <v>0</v>
      </c>
      <c r="AY80" s="76">
        <v>0</v>
      </c>
      <c r="AZ80" s="76">
        <f>SUM(BA80:BC80)</f>
        <v>0</v>
      </c>
      <c r="BA80" s="76">
        <v>0</v>
      </c>
      <c r="BB80" s="76">
        <v>0</v>
      </c>
      <c r="BC80" s="76">
        <v>0</v>
      </c>
    </row>
    <row r="81" spans="1:55" s="61" customFormat="1" ht="12" customHeight="1">
      <c r="A81" s="70" t="s">
        <v>284</v>
      </c>
      <c r="B81" s="117" t="s">
        <v>431</v>
      </c>
      <c r="C81" s="70" t="s">
        <v>432</v>
      </c>
      <c r="D81" s="76">
        <f>SUM(E81,+H81,+K81)</f>
        <v>5581</v>
      </c>
      <c r="E81" s="76">
        <f>SUM(F81:G81)</f>
        <v>0</v>
      </c>
      <c r="F81" s="76">
        <v>0</v>
      </c>
      <c r="G81" s="76">
        <v>0</v>
      </c>
      <c r="H81" s="76">
        <f>SUM(I81:J81)</f>
        <v>0</v>
      </c>
      <c r="I81" s="76">
        <v>0</v>
      </c>
      <c r="J81" s="76">
        <v>0</v>
      </c>
      <c r="K81" s="76">
        <f>SUM(L81:M81)</f>
        <v>5581</v>
      </c>
      <c r="L81" s="76">
        <v>4339</v>
      </c>
      <c r="M81" s="76">
        <v>1242</v>
      </c>
      <c r="N81" s="76">
        <f>SUM(O81,+V81,+AC81)</f>
        <v>5581</v>
      </c>
      <c r="O81" s="76">
        <f>SUM(P81:U81)</f>
        <v>4339</v>
      </c>
      <c r="P81" s="76">
        <v>4339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f>SUM(W81:AB81)</f>
        <v>1242</v>
      </c>
      <c r="W81" s="76">
        <v>1242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f>SUM(AD81:AE81)</f>
        <v>0</v>
      </c>
      <c r="AD81" s="76">
        <v>0</v>
      </c>
      <c r="AE81" s="76">
        <v>0</v>
      </c>
      <c r="AF81" s="76">
        <f>SUM(AG81:AI81)</f>
        <v>220</v>
      </c>
      <c r="AG81" s="76">
        <v>220</v>
      </c>
      <c r="AH81" s="76">
        <v>0</v>
      </c>
      <c r="AI81" s="76">
        <v>0</v>
      </c>
      <c r="AJ81" s="76">
        <f>SUM(AK81:AS81)</f>
        <v>220</v>
      </c>
      <c r="AK81" s="76">
        <v>0</v>
      </c>
      <c r="AL81" s="76">
        <v>0</v>
      </c>
      <c r="AM81" s="76">
        <v>220</v>
      </c>
      <c r="AN81" s="76">
        <v>0</v>
      </c>
      <c r="AO81" s="76">
        <v>0</v>
      </c>
      <c r="AP81" s="76">
        <v>0</v>
      </c>
      <c r="AQ81" s="76">
        <v>0</v>
      </c>
      <c r="AR81" s="76">
        <v>0</v>
      </c>
      <c r="AS81" s="76">
        <v>0</v>
      </c>
      <c r="AT81" s="76">
        <f>SUM(AU81:AY81)</f>
        <v>19</v>
      </c>
      <c r="AU81" s="76">
        <v>0</v>
      </c>
      <c r="AV81" s="76">
        <v>0</v>
      </c>
      <c r="AW81" s="76">
        <v>19</v>
      </c>
      <c r="AX81" s="76">
        <v>0</v>
      </c>
      <c r="AY81" s="76">
        <v>0</v>
      </c>
      <c r="AZ81" s="76">
        <f>SUM(BA81:BC81)</f>
        <v>0</v>
      </c>
      <c r="BA81" s="76">
        <v>0</v>
      </c>
      <c r="BB81" s="76">
        <v>0</v>
      </c>
      <c r="BC81" s="76">
        <v>0</v>
      </c>
    </row>
    <row r="82" spans="1:55" s="61" customFormat="1" ht="12" customHeight="1">
      <c r="A82" s="70" t="s">
        <v>284</v>
      </c>
      <c r="B82" s="117" t="s">
        <v>433</v>
      </c>
      <c r="C82" s="70" t="s">
        <v>434</v>
      </c>
      <c r="D82" s="76">
        <f>SUM(E82,+H82,+K82)</f>
        <v>695</v>
      </c>
      <c r="E82" s="76">
        <f>SUM(F82:G82)</f>
        <v>0</v>
      </c>
      <c r="F82" s="76">
        <v>0</v>
      </c>
      <c r="G82" s="76">
        <v>0</v>
      </c>
      <c r="H82" s="76">
        <f>SUM(I82:J82)</f>
        <v>0</v>
      </c>
      <c r="I82" s="76">
        <v>0</v>
      </c>
      <c r="J82" s="76">
        <v>0</v>
      </c>
      <c r="K82" s="76">
        <f>SUM(L82:M82)</f>
        <v>695</v>
      </c>
      <c r="L82" s="76">
        <v>574</v>
      </c>
      <c r="M82" s="76">
        <v>121</v>
      </c>
      <c r="N82" s="76">
        <f>SUM(O82,+V82,+AC82)</f>
        <v>331</v>
      </c>
      <c r="O82" s="76">
        <f>SUM(P82:U82)</f>
        <v>310</v>
      </c>
      <c r="P82" s="76">
        <v>310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f>SUM(W82:AB82)</f>
        <v>21</v>
      </c>
      <c r="W82" s="76">
        <v>21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  <c r="AC82" s="76">
        <f>SUM(AD82:AE82)</f>
        <v>0</v>
      </c>
      <c r="AD82" s="76">
        <v>0</v>
      </c>
      <c r="AE82" s="76">
        <v>0</v>
      </c>
      <c r="AF82" s="76">
        <f>SUM(AG82:AI82)</f>
        <v>2</v>
      </c>
      <c r="AG82" s="76">
        <v>2</v>
      </c>
      <c r="AH82" s="76">
        <v>0</v>
      </c>
      <c r="AI82" s="76">
        <v>0</v>
      </c>
      <c r="AJ82" s="76">
        <f>SUM(AK82:AS82)</f>
        <v>0</v>
      </c>
      <c r="AK82" s="76">
        <v>0</v>
      </c>
      <c r="AL82" s="76">
        <v>0</v>
      </c>
      <c r="AM82" s="76">
        <v>0</v>
      </c>
      <c r="AN82" s="76">
        <v>0</v>
      </c>
      <c r="AO82" s="76">
        <v>0</v>
      </c>
      <c r="AP82" s="76">
        <v>0</v>
      </c>
      <c r="AQ82" s="76">
        <v>0</v>
      </c>
      <c r="AR82" s="76">
        <v>0</v>
      </c>
      <c r="AS82" s="76">
        <v>0</v>
      </c>
      <c r="AT82" s="76">
        <f>SUM(AU82:AY82)</f>
        <v>2</v>
      </c>
      <c r="AU82" s="76">
        <v>2</v>
      </c>
      <c r="AV82" s="76">
        <v>0</v>
      </c>
      <c r="AW82" s="76">
        <v>0</v>
      </c>
      <c r="AX82" s="76">
        <v>0</v>
      </c>
      <c r="AY82" s="76">
        <v>0</v>
      </c>
      <c r="AZ82" s="76">
        <f>SUM(BA82:BC82)</f>
        <v>0</v>
      </c>
      <c r="BA82" s="76">
        <v>0</v>
      </c>
      <c r="BB82" s="76">
        <v>0</v>
      </c>
      <c r="BC82" s="76">
        <v>0</v>
      </c>
    </row>
    <row r="83" spans="1:55" s="61" customFormat="1" ht="12" customHeight="1">
      <c r="A83" s="70" t="s">
        <v>284</v>
      </c>
      <c r="B83" s="117" t="s">
        <v>435</v>
      </c>
      <c r="C83" s="70" t="s">
        <v>436</v>
      </c>
      <c r="D83" s="76">
        <f>SUM(E83,+H83,+K83)</f>
        <v>2475</v>
      </c>
      <c r="E83" s="76">
        <f>SUM(F83:G83)</f>
        <v>0</v>
      </c>
      <c r="F83" s="76">
        <v>0</v>
      </c>
      <c r="G83" s="76">
        <v>0</v>
      </c>
      <c r="H83" s="76">
        <f>SUM(I83:J83)</f>
        <v>0</v>
      </c>
      <c r="I83" s="76">
        <v>0</v>
      </c>
      <c r="J83" s="76">
        <v>0</v>
      </c>
      <c r="K83" s="76">
        <f>SUM(L83:M83)</f>
        <v>2475</v>
      </c>
      <c r="L83" s="76">
        <v>1892</v>
      </c>
      <c r="M83" s="76">
        <v>583</v>
      </c>
      <c r="N83" s="76">
        <f>SUM(O83,+V83,+AC83)</f>
        <v>2475</v>
      </c>
      <c r="O83" s="76">
        <f>SUM(P83:U83)</f>
        <v>1892</v>
      </c>
      <c r="P83" s="76">
        <v>1892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f>SUM(W83:AB83)</f>
        <v>583</v>
      </c>
      <c r="W83" s="76">
        <v>583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f>SUM(AD83:AE83)</f>
        <v>0</v>
      </c>
      <c r="AD83" s="76">
        <v>0</v>
      </c>
      <c r="AE83" s="76">
        <v>0</v>
      </c>
      <c r="AF83" s="76">
        <f>SUM(AG83:AI83)</f>
        <v>97</v>
      </c>
      <c r="AG83" s="76">
        <v>97</v>
      </c>
      <c r="AH83" s="76">
        <v>0</v>
      </c>
      <c r="AI83" s="76">
        <v>0</v>
      </c>
      <c r="AJ83" s="76">
        <f>SUM(AK83:AS83)</f>
        <v>97</v>
      </c>
      <c r="AK83" s="76">
        <v>0</v>
      </c>
      <c r="AL83" s="76">
        <v>0</v>
      </c>
      <c r="AM83" s="76">
        <v>97</v>
      </c>
      <c r="AN83" s="76">
        <v>0</v>
      </c>
      <c r="AO83" s="76">
        <v>0</v>
      </c>
      <c r="AP83" s="76">
        <v>0</v>
      </c>
      <c r="AQ83" s="76">
        <v>0</v>
      </c>
      <c r="AR83" s="76">
        <v>0</v>
      </c>
      <c r="AS83" s="76">
        <v>0</v>
      </c>
      <c r="AT83" s="76">
        <f>SUM(AU83:AY83)</f>
        <v>9</v>
      </c>
      <c r="AU83" s="76">
        <v>0</v>
      </c>
      <c r="AV83" s="76">
        <v>0</v>
      </c>
      <c r="AW83" s="76">
        <v>9</v>
      </c>
      <c r="AX83" s="76">
        <v>0</v>
      </c>
      <c r="AY83" s="76">
        <v>0</v>
      </c>
      <c r="AZ83" s="76">
        <f>SUM(BA83:BC83)</f>
        <v>0</v>
      </c>
      <c r="BA83" s="76">
        <v>0</v>
      </c>
      <c r="BB83" s="76">
        <v>0</v>
      </c>
      <c r="BC83" s="76">
        <v>0</v>
      </c>
    </row>
    <row r="84" spans="1:55" s="61" customFormat="1" ht="12" customHeight="1">
      <c r="A84" s="70" t="s">
        <v>284</v>
      </c>
      <c r="B84" s="117" t="s">
        <v>437</v>
      </c>
      <c r="C84" s="70" t="s">
        <v>438</v>
      </c>
      <c r="D84" s="76">
        <f>SUM(E84,+H84,+K84)</f>
        <v>1599</v>
      </c>
      <c r="E84" s="76">
        <f>SUM(F84:G84)</f>
        <v>0</v>
      </c>
      <c r="F84" s="76">
        <v>0</v>
      </c>
      <c r="G84" s="76">
        <v>0</v>
      </c>
      <c r="H84" s="76">
        <f>SUM(I84:J84)</f>
        <v>744</v>
      </c>
      <c r="I84" s="76">
        <v>744</v>
      </c>
      <c r="J84" s="76">
        <v>0</v>
      </c>
      <c r="K84" s="76">
        <f>SUM(L84:M84)</f>
        <v>855</v>
      </c>
      <c r="L84" s="76">
        <v>0</v>
      </c>
      <c r="M84" s="76">
        <v>855</v>
      </c>
      <c r="N84" s="76">
        <f>SUM(O84,+V84,+AC84)</f>
        <v>1599</v>
      </c>
      <c r="O84" s="76">
        <f>SUM(P84:U84)</f>
        <v>744</v>
      </c>
      <c r="P84" s="76">
        <v>744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f>SUM(W84:AB84)</f>
        <v>855</v>
      </c>
      <c r="W84" s="76">
        <v>855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f>SUM(AD84:AE84)</f>
        <v>0</v>
      </c>
      <c r="AD84" s="76">
        <v>0</v>
      </c>
      <c r="AE84" s="76">
        <v>0</v>
      </c>
      <c r="AF84" s="76">
        <f>SUM(AG84:AI84)</f>
        <v>64</v>
      </c>
      <c r="AG84" s="76">
        <v>64</v>
      </c>
      <c r="AH84" s="76">
        <v>0</v>
      </c>
      <c r="AI84" s="76">
        <v>0</v>
      </c>
      <c r="AJ84" s="76">
        <f>SUM(AK84:AS84)</f>
        <v>64</v>
      </c>
      <c r="AK84" s="76">
        <v>0</v>
      </c>
      <c r="AL84" s="76">
        <v>0</v>
      </c>
      <c r="AM84" s="76">
        <v>5</v>
      </c>
      <c r="AN84" s="76">
        <v>59</v>
      </c>
      <c r="AO84" s="76">
        <v>0</v>
      </c>
      <c r="AP84" s="76">
        <v>0</v>
      </c>
      <c r="AQ84" s="76">
        <v>0</v>
      </c>
      <c r="AR84" s="76">
        <v>0</v>
      </c>
      <c r="AS84" s="76">
        <v>0</v>
      </c>
      <c r="AT84" s="76">
        <f>SUM(AU84:AY84)</f>
        <v>0</v>
      </c>
      <c r="AU84" s="76">
        <v>0</v>
      </c>
      <c r="AV84" s="76">
        <v>0</v>
      </c>
      <c r="AW84" s="76">
        <v>0</v>
      </c>
      <c r="AX84" s="76">
        <v>0</v>
      </c>
      <c r="AY84" s="76">
        <v>0</v>
      </c>
      <c r="AZ84" s="76">
        <f>SUM(BA84:BC84)</f>
        <v>0</v>
      </c>
      <c r="BA84" s="76">
        <v>0</v>
      </c>
      <c r="BB84" s="76">
        <v>0</v>
      </c>
      <c r="BC84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439</v>
      </c>
      <c r="C2" s="46" t="s">
        <v>86</v>
      </c>
      <c r="D2" s="187" t="s">
        <v>440</v>
      </c>
      <c r="E2" s="3"/>
      <c r="F2" s="3"/>
      <c r="G2" s="3"/>
      <c r="H2" s="3"/>
      <c r="I2" s="3"/>
      <c r="J2" s="3"/>
      <c r="K2" s="3"/>
      <c r="L2" s="3" t="str">
        <f>LEFT(C2,2)</f>
        <v>20</v>
      </c>
      <c r="M2" s="3" t="str">
        <f>IF(L2&lt;&gt;"",VLOOKUP(L2,$AI$6:$AJ$52,2,FALSE),"-")</f>
        <v>長野県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441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442</v>
      </c>
      <c r="G6" s="150"/>
      <c r="H6" s="39" t="s">
        <v>443</v>
      </c>
      <c r="I6" s="39" t="s">
        <v>444</v>
      </c>
      <c r="J6" s="39" t="s">
        <v>445</v>
      </c>
      <c r="K6" s="5" t="s">
        <v>446</v>
      </c>
      <c r="L6" s="16" t="s">
        <v>447</v>
      </c>
      <c r="M6" s="40" t="s">
        <v>448</v>
      </c>
      <c r="AF6" s="11">
        <f>+'水洗化人口等'!B6</f>
        <v>0</v>
      </c>
      <c r="AG6" s="11">
        <v>6</v>
      </c>
      <c r="AI6" s="43" t="s">
        <v>449</v>
      </c>
      <c r="AJ6" s="3" t="s">
        <v>53</v>
      </c>
    </row>
    <row r="7" spans="2:36" ht="16.5" customHeight="1">
      <c r="B7" s="151" t="s">
        <v>450</v>
      </c>
      <c r="C7" s="6" t="s">
        <v>451</v>
      </c>
      <c r="D7" s="17">
        <f>AD7</f>
        <v>291786</v>
      </c>
      <c r="F7" s="188" t="s">
        <v>452</v>
      </c>
      <c r="G7" s="7" t="s">
        <v>260</v>
      </c>
      <c r="H7" s="18">
        <f>AD14</f>
        <v>309226</v>
      </c>
      <c r="I7" s="18">
        <f>AD24</f>
        <v>147589</v>
      </c>
      <c r="J7" s="18">
        <f>SUM(H7:I7)</f>
        <v>456815</v>
      </c>
      <c r="K7" s="19">
        <f>IF(J$13&gt;0,J7/J$13,0)</f>
        <v>0.9731871044160536</v>
      </c>
      <c r="L7" s="20">
        <f>AD34</f>
        <v>6997</v>
      </c>
      <c r="M7" s="21">
        <f>AD37</f>
        <v>2811</v>
      </c>
      <c r="AA7" s="4" t="s">
        <v>451</v>
      </c>
      <c r="AB7" s="47" t="s">
        <v>453</v>
      </c>
      <c r="AC7" s="47" t="s">
        <v>454</v>
      </c>
      <c r="AD7" s="11">
        <f ca="1">IF(AD$2=0,INDIRECT(AB7&amp;"!"&amp;AC7&amp;$AG$2),0)</f>
        <v>291786</v>
      </c>
      <c r="AF7" s="43" t="str">
        <f>+'水洗化人口等'!B7</f>
        <v>20000</v>
      </c>
      <c r="AG7" s="11">
        <v>7</v>
      </c>
      <c r="AI7" s="43" t="s">
        <v>455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688</v>
      </c>
      <c r="F8" s="159"/>
      <c r="G8" s="7" t="s">
        <v>262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453</v>
      </c>
      <c r="AC8" s="47" t="s">
        <v>456</v>
      </c>
      <c r="AD8" s="11">
        <f ca="1">IF(AD$2=0,INDIRECT(AB8&amp;"!"&amp;AC8&amp;$AG$2),0)</f>
        <v>688</v>
      </c>
      <c r="AF8" s="43" t="str">
        <f>+'水洗化人口等'!B8</f>
        <v>20201</v>
      </c>
      <c r="AG8" s="11">
        <v>8</v>
      </c>
      <c r="AI8" s="43" t="s">
        <v>457</v>
      </c>
      <c r="AJ8" s="3" t="s">
        <v>51</v>
      </c>
    </row>
    <row r="9" spans="2:36" ht="16.5" customHeight="1">
      <c r="B9" s="153"/>
      <c r="C9" s="8" t="s">
        <v>458</v>
      </c>
      <c r="D9" s="23">
        <f>SUM(D7:D8)</f>
        <v>292474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459</v>
      </c>
      <c r="AB9" s="47" t="s">
        <v>453</v>
      </c>
      <c r="AC9" s="47" t="s">
        <v>460</v>
      </c>
      <c r="AD9" s="11">
        <f ca="1">IF(AD$2=0,INDIRECT(AB9&amp;"!"&amp;AC9&amp;$AG$2),0)</f>
        <v>1520042</v>
      </c>
      <c r="AF9" s="43" t="str">
        <f>+'水洗化人口等'!B9</f>
        <v>20202</v>
      </c>
      <c r="AG9" s="11">
        <v>9</v>
      </c>
      <c r="AI9" s="43" t="s">
        <v>461</v>
      </c>
      <c r="AJ9" s="3" t="s">
        <v>50</v>
      </c>
    </row>
    <row r="10" spans="2:36" ht="16.5" customHeight="1">
      <c r="B10" s="154" t="s">
        <v>462</v>
      </c>
      <c r="C10" s="189" t="s">
        <v>459</v>
      </c>
      <c r="D10" s="22">
        <f>AD9</f>
        <v>1520042</v>
      </c>
      <c r="F10" s="159"/>
      <c r="G10" s="7" t="s">
        <v>276</v>
      </c>
      <c r="H10" s="18">
        <f>AD17</f>
        <v>3324</v>
      </c>
      <c r="I10" s="18">
        <f>AD27</f>
        <v>5754</v>
      </c>
      <c r="J10" s="18">
        <f>SUM(H10:I10)</f>
        <v>9078</v>
      </c>
      <c r="K10" s="19">
        <f>IF(J$13&gt;0,J10/J$13,0)</f>
        <v>0.019339541245118778</v>
      </c>
      <c r="L10" s="24" t="s">
        <v>463</v>
      </c>
      <c r="M10" s="25" t="s">
        <v>463</v>
      </c>
      <c r="AA10" s="4" t="s">
        <v>464</v>
      </c>
      <c r="AB10" s="47" t="s">
        <v>453</v>
      </c>
      <c r="AC10" s="47" t="s">
        <v>465</v>
      </c>
      <c r="AD10" s="11">
        <f ca="1">IF(AD$2=0,INDIRECT(AB10&amp;"!"&amp;AC10&amp;$AG$2),0)</f>
        <v>6410</v>
      </c>
      <c r="AF10" s="43" t="str">
        <f>+'水洗化人口等'!B10</f>
        <v>20203</v>
      </c>
      <c r="AG10" s="11">
        <v>10</v>
      </c>
      <c r="AI10" s="43" t="s">
        <v>466</v>
      </c>
      <c r="AJ10" s="3" t="s">
        <v>49</v>
      </c>
    </row>
    <row r="11" spans="2:36" ht="16.5" customHeight="1">
      <c r="B11" s="155"/>
      <c r="C11" s="7" t="s">
        <v>464</v>
      </c>
      <c r="D11" s="22">
        <f>AD10</f>
        <v>6410</v>
      </c>
      <c r="F11" s="159"/>
      <c r="G11" s="7" t="s">
        <v>278</v>
      </c>
      <c r="H11" s="18">
        <f>AD18</f>
        <v>180</v>
      </c>
      <c r="I11" s="18">
        <f>AD28</f>
        <v>2518</v>
      </c>
      <c r="J11" s="18">
        <f>SUM(H11:I11)</f>
        <v>2698</v>
      </c>
      <c r="K11" s="19">
        <f>IF(J$13&gt;0,J11/J$13,0)</f>
        <v>0.00574775085694321</v>
      </c>
      <c r="L11" s="24" t="s">
        <v>463</v>
      </c>
      <c r="M11" s="25" t="s">
        <v>463</v>
      </c>
      <c r="AA11" s="4" t="s">
        <v>467</v>
      </c>
      <c r="AB11" s="47" t="s">
        <v>453</v>
      </c>
      <c r="AC11" s="47" t="s">
        <v>468</v>
      </c>
      <c r="AD11" s="11">
        <f ca="1">IF(AD$2=0,INDIRECT(AB11&amp;"!"&amp;AC11&amp;$AG$2),0)</f>
        <v>354186</v>
      </c>
      <c r="AF11" s="43" t="str">
        <f>+'水洗化人口等'!B11</f>
        <v>20204</v>
      </c>
      <c r="AG11" s="11">
        <v>11</v>
      </c>
      <c r="AI11" s="43" t="s">
        <v>469</v>
      </c>
      <c r="AJ11" s="3" t="s">
        <v>48</v>
      </c>
    </row>
    <row r="12" spans="2:36" ht="16.5" customHeight="1">
      <c r="B12" s="155"/>
      <c r="C12" s="7" t="s">
        <v>467</v>
      </c>
      <c r="D12" s="22">
        <f>AD11</f>
        <v>354186</v>
      </c>
      <c r="F12" s="159"/>
      <c r="G12" s="7" t="s">
        <v>280</v>
      </c>
      <c r="H12" s="18">
        <f>AD19</f>
        <v>0</v>
      </c>
      <c r="I12" s="18">
        <f>AD29</f>
        <v>810</v>
      </c>
      <c r="J12" s="18">
        <f>SUM(H12:I12)</f>
        <v>810</v>
      </c>
      <c r="K12" s="19">
        <f>IF(J$13&gt;0,J12/J$13,0)</f>
        <v>0.001725603481884359</v>
      </c>
      <c r="L12" s="24" t="s">
        <v>463</v>
      </c>
      <c r="M12" s="25" t="s">
        <v>463</v>
      </c>
      <c r="AA12" s="4" t="s">
        <v>470</v>
      </c>
      <c r="AB12" s="47" t="s">
        <v>453</v>
      </c>
      <c r="AC12" s="47" t="s">
        <v>471</v>
      </c>
      <c r="AD12" s="11">
        <f ca="1">IF(AD$2=0,INDIRECT(AB12&amp;"!"&amp;AC12&amp;$AG$2),0)</f>
        <v>240635</v>
      </c>
      <c r="AF12" s="43" t="str">
        <f>+'水洗化人口等'!B12</f>
        <v>20205</v>
      </c>
      <c r="AG12" s="11">
        <v>12</v>
      </c>
      <c r="AI12" s="43" t="s">
        <v>472</v>
      </c>
      <c r="AJ12" s="3" t="s">
        <v>47</v>
      </c>
    </row>
    <row r="13" spans="2:36" ht="16.5" customHeight="1">
      <c r="B13" s="156"/>
      <c r="C13" s="8" t="s">
        <v>458</v>
      </c>
      <c r="D13" s="23">
        <f>SUM(D10:D12)</f>
        <v>1880638</v>
      </c>
      <c r="F13" s="160"/>
      <c r="G13" s="7" t="s">
        <v>458</v>
      </c>
      <c r="H13" s="18">
        <f>SUM(H7:H12)</f>
        <v>312730</v>
      </c>
      <c r="I13" s="18">
        <f>SUM(I7:I12)</f>
        <v>156671</v>
      </c>
      <c r="J13" s="18">
        <f>SUM(J7:J12)</f>
        <v>469401</v>
      </c>
      <c r="K13" s="19">
        <v>1</v>
      </c>
      <c r="L13" s="24" t="s">
        <v>463</v>
      </c>
      <c r="M13" s="25" t="s">
        <v>463</v>
      </c>
      <c r="AA13" s="4" t="s">
        <v>60</v>
      </c>
      <c r="AB13" s="47" t="s">
        <v>453</v>
      </c>
      <c r="AC13" s="47" t="s">
        <v>473</v>
      </c>
      <c r="AD13" s="11">
        <f ca="1">IF(AD$2=0,INDIRECT(AB13&amp;"!"&amp;AC13&amp;$AG$2),0)</f>
        <v>38746</v>
      </c>
      <c r="AF13" s="43" t="str">
        <f>+'水洗化人口等'!B13</f>
        <v>20206</v>
      </c>
      <c r="AG13" s="11">
        <v>13</v>
      </c>
      <c r="AI13" s="43" t="s">
        <v>474</v>
      </c>
      <c r="AJ13" s="3" t="s">
        <v>46</v>
      </c>
    </row>
    <row r="14" spans="2:36" ht="16.5" customHeight="1" thickBot="1">
      <c r="B14" s="157" t="s">
        <v>475</v>
      </c>
      <c r="C14" s="158"/>
      <c r="D14" s="26">
        <f>SUM(D9,D13)</f>
        <v>2173112</v>
      </c>
      <c r="F14" s="161" t="s">
        <v>476</v>
      </c>
      <c r="G14" s="162"/>
      <c r="H14" s="18">
        <f>AD20</f>
        <v>593</v>
      </c>
      <c r="I14" s="18">
        <f>AD30</f>
        <v>1</v>
      </c>
      <c r="J14" s="18">
        <f>SUM(H14:I14)</f>
        <v>594</v>
      </c>
      <c r="K14" s="27" t="s">
        <v>463</v>
      </c>
      <c r="L14" s="24" t="s">
        <v>463</v>
      </c>
      <c r="M14" s="25" t="s">
        <v>463</v>
      </c>
      <c r="AA14" s="4" t="s">
        <v>260</v>
      </c>
      <c r="AB14" s="47" t="s">
        <v>477</v>
      </c>
      <c r="AC14" s="47" t="s">
        <v>471</v>
      </c>
      <c r="AD14" s="11">
        <f ca="1">IF(AD$2=0,INDIRECT(AB14&amp;"!"&amp;AC14&amp;$AG$2),0)</f>
        <v>309226</v>
      </c>
      <c r="AF14" s="43" t="str">
        <f>+'水洗化人口等'!B14</f>
        <v>20207</v>
      </c>
      <c r="AG14" s="11">
        <v>14</v>
      </c>
      <c r="AI14" s="43" t="s">
        <v>478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38746</v>
      </c>
      <c r="F15" s="157" t="s">
        <v>54</v>
      </c>
      <c r="G15" s="158"/>
      <c r="H15" s="28">
        <f>SUM(H13:H14)</f>
        <v>313323</v>
      </c>
      <c r="I15" s="28">
        <f>SUM(I13:I14)</f>
        <v>156672</v>
      </c>
      <c r="J15" s="28">
        <f>SUM(J13:J14)</f>
        <v>469995</v>
      </c>
      <c r="K15" s="29" t="s">
        <v>463</v>
      </c>
      <c r="L15" s="30">
        <f>SUM(L7:L9)</f>
        <v>6997</v>
      </c>
      <c r="M15" s="31">
        <f>SUM(M7:M9)</f>
        <v>2811</v>
      </c>
      <c r="AA15" s="4" t="s">
        <v>262</v>
      </c>
      <c r="AB15" s="47" t="s">
        <v>477</v>
      </c>
      <c r="AC15" s="47" t="s">
        <v>479</v>
      </c>
      <c r="AD15" s="11">
        <f ca="1">IF(AD$2=0,INDIRECT(AB15&amp;"!"&amp;AC15&amp;$AG$2),0)</f>
        <v>0</v>
      </c>
      <c r="AF15" s="43" t="str">
        <f>+'水洗化人口等'!B15</f>
        <v>20208</v>
      </c>
      <c r="AG15" s="11">
        <v>15</v>
      </c>
      <c r="AI15" s="43" t="s">
        <v>480</v>
      </c>
      <c r="AJ15" s="3" t="s">
        <v>44</v>
      </c>
    </row>
    <row r="16" spans="2:36" ht="16.5" customHeight="1" thickBot="1">
      <c r="B16" s="190" t="s">
        <v>481</v>
      </c>
      <c r="AA16" s="4" t="s">
        <v>1</v>
      </c>
      <c r="AB16" s="47" t="s">
        <v>477</v>
      </c>
      <c r="AC16" s="47" t="s">
        <v>473</v>
      </c>
      <c r="AD16" s="11">
        <f ca="1">IF(AD$2=0,INDIRECT(AB16&amp;"!"&amp;AC16&amp;$AG$2),0)</f>
        <v>0</v>
      </c>
      <c r="AF16" s="43" t="str">
        <f>+'水洗化人口等'!B16</f>
        <v>20209</v>
      </c>
      <c r="AG16" s="11">
        <v>16</v>
      </c>
      <c r="AI16" s="43" t="s">
        <v>482</v>
      </c>
      <c r="AJ16" s="3" t="s">
        <v>43</v>
      </c>
    </row>
    <row r="17" spans="3:36" ht="16.5" customHeight="1" thickBot="1">
      <c r="C17" s="32">
        <f>AD12</f>
        <v>240635</v>
      </c>
      <c r="D17" s="4" t="s">
        <v>483</v>
      </c>
      <c r="J17" s="15"/>
      <c r="AA17" s="4" t="s">
        <v>276</v>
      </c>
      <c r="AB17" s="47" t="s">
        <v>477</v>
      </c>
      <c r="AC17" s="47" t="s">
        <v>484</v>
      </c>
      <c r="AD17" s="11">
        <f ca="1">IF(AD$2=0,INDIRECT(AB17&amp;"!"&amp;AC17&amp;$AG$2),0)</f>
        <v>3324</v>
      </c>
      <c r="AF17" s="43" t="str">
        <f>+'水洗化人口等'!B17</f>
        <v>20210</v>
      </c>
      <c r="AG17" s="11">
        <v>17</v>
      </c>
      <c r="AI17" s="43" t="s">
        <v>485</v>
      </c>
      <c r="AJ17" s="3" t="s">
        <v>42</v>
      </c>
    </row>
    <row r="18" spans="6:36" ht="30" customHeight="1">
      <c r="F18" s="149" t="s">
        <v>486</v>
      </c>
      <c r="G18" s="150"/>
      <c r="H18" s="39" t="s">
        <v>443</v>
      </c>
      <c r="I18" s="39" t="s">
        <v>444</v>
      </c>
      <c r="J18" s="42" t="s">
        <v>445</v>
      </c>
      <c r="AA18" s="4" t="s">
        <v>278</v>
      </c>
      <c r="AB18" s="47" t="s">
        <v>477</v>
      </c>
      <c r="AC18" s="47" t="s">
        <v>487</v>
      </c>
      <c r="AD18" s="11">
        <f ca="1">IF(AD$2=0,INDIRECT(AB18&amp;"!"&amp;AC18&amp;$AG$2),0)</f>
        <v>180</v>
      </c>
      <c r="AF18" s="43" t="str">
        <f>+'水洗化人口等'!B18</f>
        <v>20211</v>
      </c>
      <c r="AG18" s="11">
        <v>18</v>
      </c>
      <c r="AI18" s="43" t="s">
        <v>488</v>
      </c>
      <c r="AJ18" s="3" t="s">
        <v>41</v>
      </c>
    </row>
    <row r="19" spans="3:36" ht="16.5" customHeight="1">
      <c r="C19" s="41" t="s">
        <v>489</v>
      </c>
      <c r="D19" s="10">
        <f>IF(D$14&gt;0,D13/D$14,0)</f>
        <v>0.8654123671490471</v>
      </c>
      <c r="F19" s="161" t="s">
        <v>490</v>
      </c>
      <c r="G19" s="162"/>
      <c r="H19" s="18">
        <f>AD21</f>
        <v>2520</v>
      </c>
      <c r="I19" s="18">
        <f>AD31</f>
        <v>1442</v>
      </c>
      <c r="J19" s="22">
        <f>SUM(H19:I19)</f>
        <v>3962</v>
      </c>
      <c r="AA19" s="4" t="s">
        <v>280</v>
      </c>
      <c r="AB19" s="47" t="s">
        <v>477</v>
      </c>
      <c r="AC19" s="47" t="s">
        <v>491</v>
      </c>
      <c r="AD19" s="11">
        <f ca="1">IF(AD$2=0,INDIRECT(AB19&amp;"!"&amp;AC19&amp;$AG$2),0)</f>
        <v>0</v>
      </c>
      <c r="AF19" s="43" t="str">
        <f>+'水洗化人口等'!B19</f>
        <v>20212</v>
      </c>
      <c r="AG19" s="11">
        <v>19</v>
      </c>
      <c r="AI19" s="43" t="s">
        <v>492</v>
      </c>
      <c r="AJ19" s="3" t="s">
        <v>40</v>
      </c>
    </row>
    <row r="20" spans="3:36" ht="16.5" customHeight="1">
      <c r="C20" s="41" t="s">
        <v>493</v>
      </c>
      <c r="D20" s="10">
        <f>IF(D$14&gt;0,D9/D$14,0)</f>
        <v>0.13458763285095293</v>
      </c>
      <c r="F20" s="161" t="s">
        <v>494</v>
      </c>
      <c r="G20" s="162"/>
      <c r="H20" s="18">
        <f>AD22</f>
        <v>63560</v>
      </c>
      <c r="I20" s="18">
        <f>AD32</f>
        <v>20084</v>
      </c>
      <c r="J20" s="22">
        <f>SUM(H20:I20)</f>
        <v>83644</v>
      </c>
      <c r="AA20" s="4" t="s">
        <v>476</v>
      </c>
      <c r="AB20" s="47" t="s">
        <v>477</v>
      </c>
      <c r="AC20" s="47" t="s">
        <v>495</v>
      </c>
      <c r="AD20" s="11">
        <f ca="1">IF(AD$2=0,INDIRECT(AB20&amp;"!"&amp;AC20&amp;$AG$2),0)</f>
        <v>593</v>
      </c>
      <c r="AF20" s="43" t="str">
        <f>+'水洗化人口等'!B20</f>
        <v>20213</v>
      </c>
      <c r="AG20" s="11">
        <v>20</v>
      </c>
      <c r="AI20" s="43" t="s">
        <v>496</v>
      </c>
      <c r="AJ20" s="3" t="s">
        <v>39</v>
      </c>
    </row>
    <row r="21" spans="3:36" ht="16.5" customHeight="1">
      <c r="C21" s="41" t="s">
        <v>497</v>
      </c>
      <c r="D21" s="10">
        <f>IF(D$14&gt;0,D10/D$14,0)</f>
        <v>0.6994770633082878</v>
      </c>
      <c r="F21" s="161" t="s">
        <v>498</v>
      </c>
      <c r="G21" s="162"/>
      <c r="H21" s="18">
        <f>AD23</f>
        <v>246674</v>
      </c>
      <c r="I21" s="18">
        <f>AD33</f>
        <v>132383</v>
      </c>
      <c r="J21" s="22">
        <f>SUM(H21:I21)</f>
        <v>379057</v>
      </c>
      <c r="AA21" s="4" t="s">
        <v>490</v>
      </c>
      <c r="AB21" s="47" t="s">
        <v>477</v>
      </c>
      <c r="AC21" s="47" t="s">
        <v>499</v>
      </c>
      <c r="AD21" s="11">
        <f ca="1">IF(AD$2=0,INDIRECT(AB21&amp;"!"&amp;AC21&amp;$AG$2),0)</f>
        <v>2520</v>
      </c>
      <c r="AF21" s="43" t="str">
        <f>+'水洗化人口等'!B21</f>
        <v>20214</v>
      </c>
      <c r="AG21" s="11">
        <v>21</v>
      </c>
      <c r="AI21" s="43" t="s">
        <v>500</v>
      </c>
      <c r="AJ21" s="3" t="s">
        <v>38</v>
      </c>
    </row>
    <row r="22" spans="3:36" ht="16.5" customHeight="1" thickBot="1">
      <c r="C22" s="41" t="s">
        <v>501</v>
      </c>
      <c r="D22" s="10">
        <f>IF(D$14&gt;0,D12/D$14,0)</f>
        <v>0.1629856169401301</v>
      </c>
      <c r="F22" s="157" t="s">
        <v>54</v>
      </c>
      <c r="G22" s="158"/>
      <c r="H22" s="28">
        <f>SUM(H19:H21)</f>
        <v>312754</v>
      </c>
      <c r="I22" s="28">
        <f>SUM(I19:I21)</f>
        <v>153909</v>
      </c>
      <c r="J22" s="33">
        <f>SUM(J19:J21)</f>
        <v>466663</v>
      </c>
      <c r="AA22" s="4" t="s">
        <v>494</v>
      </c>
      <c r="AB22" s="47" t="s">
        <v>477</v>
      </c>
      <c r="AC22" s="47" t="s">
        <v>502</v>
      </c>
      <c r="AD22" s="11">
        <f ca="1">IF(AD$2=0,INDIRECT(AB22&amp;"!"&amp;AC22&amp;$AG$2),0)</f>
        <v>63560</v>
      </c>
      <c r="AF22" s="43" t="str">
        <f>+'水洗化人口等'!B22</f>
        <v>20215</v>
      </c>
      <c r="AG22" s="11">
        <v>22</v>
      </c>
      <c r="AI22" s="43" t="s">
        <v>503</v>
      </c>
      <c r="AJ22" s="3" t="s">
        <v>37</v>
      </c>
    </row>
    <row r="23" spans="3:36" ht="16.5" customHeight="1">
      <c r="C23" s="41" t="s">
        <v>504</v>
      </c>
      <c r="D23" s="10">
        <f>IF(D$14&gt;0,C17/D$14,0)</f>
        <v>0.11073290286004588</v>
      </c>
      <c r="F23" s="9"/>
      <c r="J23" s="34"/>
      <c r="AA23" s="4" t="s">
        <v>498</v>
      </c>
      <c r="AB23" s="47" t="s">
        <v>477</v>
      </c>
      <c r="AC23" s="47" t="s">
        <v>505</v>
      </c>
      <c r="AD23" s="11">
        <f ca="1">IF(AD$2=0,INDIRECT(AB23&amp;"!"&amp;AC23&amp;$AG$2),0)</f>
        <v>246674</v>
      </c>
      <c r="AF23" s="43" t="str">
        <f>+'水洗化人口等'!B23</f>
        <v>20217</v>
      </c>
      <c r="AG23" s="11">
        <v>23</v>
      </c>
      <c r="AI23" s="43" t="s">
        <v>506</v>
      </c>
      <c r="AJ23" s="3" t="s">
        <v>36</v>
      </c>
    </row>
    <row r="24" spans="3:36" ht="16.5" customHeight="1" thickBot="1">
      <c r="C24" s="41" t="s">
        <v>507</v>
      </c>
      <c r="D24" s="10">
        <f>IF(D$9&gt;0,D7/D$9,0)</f>
        <v>0.9976476541504544</v>
      </c>
      <c r="J24" s="35" t="s">
        <v>508</v>
      </c>
      <c r="AA24" s="4" t="s">
        <v>260</v>
      </c>
      <c r="AB24" s="47" t="s">
        <v>477</v>
      </c>
      <c r="AC24" s="47" t="s">
        <v>509</v>
      </c>
      <c r="AD24" s="11">
        <f ca="1">IF(AD$2=0,INDIRECT(AB24&amp;"!"&amp;AC24&amp;$AG$2),0)</f>
        <v>147589</v>
      </c>
      <c r="AF24" s="43" t="str">
        <f>+'水洗化人口等'!B24</f>
        <v>20218</v>
      </c>
      <c r="AG24" s="11">
        <v>24</v>
      </c>
      <c r="AI24" s="43" t="s">
        <v>510</v>
      </c>
      <c r="AJ24" s="3" t="s">
        <v>35</v>
      </c>
    </row>
    <row r="25" spans="3:36" ht="16.5" customHeight="1">
      <c r="C25" s="41" t="s">
        <v>511</v>
      </c>
      <c r="D25" s="10">
        <f>IF(D$9&gt;0,D8/D$9,0)</f>
        <v>0.0023523458495456006</v>
      </c>
      <c r="F25" s="176" t="s">
        <v>6</v>
      </c>
      <c r="G25" s="177"/>
      <c r="H25" s="177"/>
      <c r="I25" s="169" t="s">
        <v>512</v>
      </c>
      <c r="J25" s="171" t="s">
        <v>513</v>
      </c>
      <c r="AA25" s="4" t="s">
        <v>262</v>
      </c>
      <c r="AB25" s="47" t="s">
        <v>477</v>
      </c>
      <c r="AC25" s="47" t="s">
        <v>514</v>
      </c>
      <c r="AD25" s="11">
        <f ca="1">IF(AD$2=0,INDIRECT(AB25&amp;"!"&amp;AC25&amp;$AG$2),0)</f>
        <v>0</v>
      </c>
      <c r="AF25" s="43" t="str">
        <f>+'水洗化人口等'!B25</f>
        <v>20219</v>
      </c>
      <c r="AG25" s="11">
        <v>25</v>
      </c>
      <c r="AI25" s="43" t="s">
        <v>515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477</v>
      </c>
      <c r="AC26" s="47" t="s">
        <v>516</v>
      </c>
      <c r="AD26" s="11">
        <f ca="1">IF(AD$2=0,INDIRECT(AB26&amp;"!"&amp;AC26&amp;$AG$2),0)</f>
        <v>0</v>
      </c>
      <c r="AF26" s="43" t="str">
        <f>+'水洗化人口等'!B26</f>
        <v>20220</v>
      </c>
      <c r="AG26" s="11">
        <v>26</v>
      </c>
      <c r="AI26" s="43" t="s">
        <v>517</v>
      </c>
      <c r="AJ26" s="3" t="s">
        <v>33</v>
      </c>
    </row>
    <row r="27" spans="6:36" ht="16.5" customHeight="1">
      <c r="F27" s="166" t="s">
        <v>265</v>
      </c>
      <c r="G27" s="167"/>
      <c r="H27" s="168"/>
      <c r="I27" s="20">
        <f>AD40</f>
        <v>9646</v>
      </c>
      <c r="J27" s="36">
        <f>AD49</f>
        <v>497</v>
      </c>
      <c r="AA27" s="4" t="s">
        <v>276</v>
      </c>
      <c r="AB27" s="47" t="s">
        <v>477</v>
      </c>
      <c r="AC27" s="47" t="s">
        <v>518</v>
      </c>
      <c r="AD27" s="11">
        <f ca="1">IF(AD$2=0,INDIRECT(AB27&amp;"!"&amp;AC27&amp;$AG$2),0)</f>
        <v>5754</v>
      </c>
      <c r="AF27" s="43" t="str">
        <f>+'水洗化人口等'!B27</f>
        <v>20303</v>
      </c>
      <c r="AG27" s="11">
        <v>27</v>
      </c>
      <c r="AI27" s="43" t="s">
        <v>519</v>
      </c>
      <c r="AJ27" s="3" t="s">
        <v>32</v>
      </c>
    </row>
    <row r="28" spans="6:36" ht="16.5" customHeight="1">
      <c r="F28" s="173" t="s">
        <v>520</v>
      </c>
      <c r="G28" s="174"/>
      <c r="H28" s="175"/>
      <c r="I28" s="20">
        <f>AD41</f>
        <v>12428</v>
      </c>
      <c r="J28" s="36">
        <f>AD50</f>
        <v>20</v>
      </c>
      <c r="AA28" s="4" t="s">
        <v>278</v>
      </c>
      <c r="AB28" s="47" t="s">
        <v>477</v>
      </c>
      <c r="AC28" s="47" t="s">
        <v>521</v>
      </c>
      <c r="AD28" s="11">
        <f ca="1">IF(AD$2=0,INDIRECT(AB28&amp;"!"&amp;AC28&amp;$AG$2),0)</f>
        <v>2518</v>
      </c>
      <c r="AF28" s="43" t="str">
        <f>+'水洗化人口等'!B28</f>
        <v>20304</v>
      </c>
      <c r="AG28" s="11">
        <v>28</v>
      </c>
      <c r="AI28" s="43" t="s">
        <v>522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1574</v>
      </c>
      <c r="J29" s="36">
        <f>AD51</f>
        <v>121</v>
      </c>
      <c r="AA29" s="4" t="s">
        <v>280</v>
      </c>
      <c r="AB29" s="47" t="s">
        <v>477</v>
      </c>
      <c r="AC29" s="47" t="s">
        <v>523</v>
      </c>
      <c r="AD29" s="11">
        <f ca="1">IF(AD$2=0,INDIRECT(AB29&amp;"!"&amp;AC29&amp;$AG$2),0)</f>
        <v>810</v>
      </c>
      <c r="AF29" s="43" t="str">
        <f>+'水洗化人口等'!B29</f>
        <v>20305</v>
      </c>
      <c r="AG29" s="11">
        <v>29</v>
      </c>
      <c r="AI29" s="43" t="s">
        <v>524</v>
      </c>
      <c r="AJ29" s="3" t="s">
        <v>30</v>
      </c>
    </row>
    <row r="30" spans="6:36" ht="16.5" customHeight="1">
      <c r="F30" s="166" t="s">
        <v>262</v>
      </c>
      <c r="G30" s="167"/>
      <c r="H30" s="168"/>
      <c r="I30" s="20">
        <f>AD43</f>
        <v>1280</v>
      </c>
      <c r="J30" s="36">
        <f>AD52</f>
        <v>0</v>
      </c>
      <c r="AA30" s="4" t="s">
        <v>476</v>
      </c>
      <c r="AB30" s="47" t="s">
        <v>477</v>
      </c>
      <c r="AC30" s="47" t="s">
        <v>525</v>
      </c>
      <c r="AD30" s="11">
        <f ca="1">IF(AD$2=0,INDIRECT(AB30&amp;"!"&amp;AC30&amp;$AG$2),0)</f>
        <v>1</v>
      </c>
      <c r="AF30" s="43" t="str">
        <f>+'水洗化人口等'!B30</f>
        <v>20306</v>
      </c>
      <c r="AG30" s="11">
        <v>30</v>
      </c>
      <c r="AI30" s="43" t="s">
        <v>526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490</v>
      </c>
      <c r="AB31" s="47" t="s">
        <v>477</v>
      </c>
      <c r="AC31" s="47" t="s">
        <v>454</v>
      </c>
      <c r="AD31" s="11">
        <f ca="1">IF(AD$2=0,INDIRECT(AB31&amp;"!"&amp;AC31&amp;$AG$2),0)</f>
        <v>1442</v>
      </c>
      <c r="AF31" s="43" t="str">
        <f>+'水洗化人口等'!B31</f>
        <v>20307</v>
      </c>
      <c r="AG31" s="11">
        <v>31</v>
      </c>
      <c r="AI31" s="43" t="s">
        <v>527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2063</v>
      </c>
      <c r="J32" s="25" t="s">
        <v>463</v>
      </c>
      <c r="AA32" s="4" t="s">
        <v>494</v>
      </c>
      <c r="AB32" s="47" t="s">
        <v>477</v>
      </c>
      <c r="AC32" s="47" t="s">
        <v>528</v>
      </c>
      <c r="AD32" s="11">
        <f ca="1">IF(AD$2=0,INDIRECT(AB32&amp;"!"&amp;AC32&amp;$AG$2),0)</f>
        <v>20084</v>
      </c>
      <c r="AF32" s="43" t="str">
        <f>+'水洗化人口等'!B32</f>
        <v>20309</v>
      </c>
      <c r="AG32" s="11">
        <v>32</v>
      </c>
      <c r="AI32" s="43" t="s">
        <v>529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615</v>
      </c>
      <c r="J33" s="25" t="s">
        <v>463</v>
      </c>
      <c r="AA33" s="4" t="s">
        <v>498</v>
      </c>
      <c r="AB33" s="47" t="s">
        <v>477</v>
      </c>
      <c r="AC33" s="47" t="s">
        <v>465</v>
      </c>
      <c r="AD33" s="11">
        <f ca="1">IF(AD$2=0,INDIRECT(AB33&amp;"!"&amp;AC33&amp;$AG$2),0)</f>
        <v>132383</v>
      </c>
      <c r="AF33" s="43" t="str">
        <f>+'水洗化人口等'!B33</f>
        <v>20321</v>
      </c>
      <c r="AG33" s="11">
        <v>33</v>
      </c>
      <c r="AI33" s="43" t="s">
        <v>530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6</v>
      </c>
      <c r="J34" s="25" t="s">
        <v>463</v>
      </c>
      <c r="AA34" s="4" t="s">
        <v>260</v>
      </c>
      <c r="AB34" s="47" t="s">
        <v>477</v>
      </c>
      <c r="AC34" s="47" t="s">
        <v>531</v>
      </c>
      <c r="AD34" s="47">
        <f ca="1">IF(AD$2=0,INDIRECT(AB34&amp;"!"&amp;AC34&amp;$AG$2),0)</f>
        <v>6997</v>
      </c>
      <c r="AF34" s="43" t="str">
        <f>+'水洗化人口等'!B34</f>
        <v>20323</v>
      </c>
      <c r="AG34" s="11">
        <v>34</v>
      </c>
      <c r="AI34" s="43" t="s">
        <v>532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942</v>
      </c>
      <c r="J35" s="25" t="s">
        <v>463</v>
      </c>
      <c r="AA35" s="4" t="s">
        <v>262</v>
      </c>
      <c r="AB35" s="47" t="s">
        <v>477</v>
      </c>
      <c r="AC35" s="47" t="s">
        <v>533</v>
      </c>
      <c r="AD35" s="47">
        <f ca="1">IF(AD$2=0,INDIRECT(AB35&amp;"!"&amp;AC35&amp;$AG$2),0)</f>
        <v>0</v>
      </c>
      <c r="AF35" s="43" t="str">
        <f>+'水洗化人口等'!B35</f>
        <v>20324</v>
      </c>
      <c r="AG35" s="11">
        <v>35</v>
      </c>
      <c r="AI35" s="43" t="s">
        <v>534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28554</v>
      </c>
      <c r="J36" s="38">
        <f>SUM(J27:J31)</f>
        <v>638</v>
      </c>
      <c r="AA36" s="4" t="s">
        <v>1</v>
      </c>
      <c r="AB36" s="47" t="s">
        <v>477</v>
      </c>
      <c r="AC36" s="47" t="s">
        <v>535</v>
      </c>
      <c r="AD36" s="47">
        <f ca="1">IF(AD$2=0,INDIRECT(AB36&amp;"!"&amp;AC36&amp;$AG$2),0)</f>
        <v>0</v>
      </c>
      <c r="AF36" s="43" t="str">
        <f>+'水洗化人口等'!B36</f>
        <v>20349</v>
      </c>
      <c r="AG36" s="11">
        <v>36</v>
      </c>
      <c r="AI36" s="43" t="s">
        <v>536</v>
      </c>
      <c r="AJ36" s="3" t="s">
        <v>23</v>
      </c>
    </row>
    <row r="37" spans="27:36" ht="13.5">
      <c r="AA37" s="4" t="s">
        <v>260</v>
      </c>
      <c r="AB37" s="47" t="s">
        <v>477</v>
      </c>
      <c r="AC37" s="47" t="s">
        <v>537</v>
      </c>
      <c r="AD37" s="47">
        <f ca="1">IF(AD$2=0,INDIRECT(AB37&amp;"!"&amp;AC37&amp;$AG$2),0)</f>
        <v>2811</v>
      </c>
      <c r="AF37" s="43" t="str">
        <f>+'水洗化人口等'!B37</f>
        <v>20350</v>
      </c>
      <c r="AG37" s="11">
        <v>37</v>
      </c>
      <c r="AI37" s="43" t="s">
        <v>538</v>
      </c>
      <c r="AJ37" s="3" t="s">
        <v>22</v>
      </c>
    </row>
    <row r="38" spans="27:36" ht="13.5" hidden="1">
      <c r="AA38" s="4" t="s">
        <v>262</v>
      </c>
      <c r="AB38" s="47" t="s">
        <v>477</v>
      </c>
      <c r="AC38" s="47" t="s">
        <v>539</v>
      </c>
      <c r="AD38" s="47">
        <f ca="1">IF(AD$2=0,INDIRECT(AB38&amp;"!"&amp;AC38&amp;$AG$2),0)</f>
        <v>0</v>
      </c>
      <c r="AF38" s="43" t="str">
        <f>+'水洗化人口等'!B38</f>
        <v>20361</v>
      </c>
      <c r="AG38" s="11">
        <v>38</v>
      </c>
      <c r="AI38" s="43" t="s">
        <v>540</v>
      </c>
      <c r="AJ38" s="3" t="s">
        <v>21</v>
      </c>
    </row>
    <row r="39" spans="27:36" ht="13.5" hidden="1">
      <c r="AA39" s="4" t="s">
        <v>1</v>
      </c>
      <c r="AB39" s="47" t="s">
        <v>477</v>
      </c>
      <c r="AC39" s="47" t="s">
        <v>541</v>
      </c>
      <c r="AD39" s="47">
        <f ca="1">IF(AD$2=0,INDIRECT(AB39&amp;"!"&amp;AC39&amp;$AG$2),0)</f>
        <v>0</v>
      </c>
      <c r="AF39" s="43" t="str">
        <f>+'水洗化人口等'!B39</f>
        <v>20362</v>
      </c>
      <c r="AG39" s="11">
        <v>39</v>
      </c>
      <c r="AI39" s="43" t="s">
        <v>542</v>
      </c>
      <c r="AJ39" s="3" t="s">
        <v>20</v>
      </c>
    </row>
    <row r="40" spans="27:36" ht="13.5" hidden="1">
      <c r="AA40" s="4" t="s">
        <v>265</v>
      </c>
      <c r="AB40" s="47" t="s">
        <v>477</v>
      </c>
      <c r="AC40" s="47" t="s">
        <v>543</v>
      </c>
      <c r="AD40" s="47">
        <f ca="1">IF(AD$2=0,INDIRECT(AB40&amp;"!"&amp;AC40&amp;$AG$2),0)</f>
        <v>9646</v>
      </c>
      <c r="AF40" s="43" t="str">
        <f>+'水洗化人口等'!B40</f>
        <v>20363</v>
      </c>
      <c r="AG40" s="11">
        <v>40</v>
      </c>
      <c r="AI40" s="43" t="s">
        <v>544</v>
      </c>
      <c r="AJ40" s="3" t="s">
        <v>19</v>
      </c>
    </row>
    <row r="41" spans="27:36" ht="13.5" hidden="1">
      <c r="AA41" s="4" t="s">
        <v>520</v>
      </c>
      <c r="AB41" s="47" t="s">
        <v>477</v>
      </c>
      <c r="AC41" s="47" t="s">
        <v>545</v>
      </c>
      <c r="AD41" s="47">
        <f ca="1">IF(AD$2=0,INDIRECT(AB41&amp;"!"&amp;AC41&amp;$AG$2),0)</f>
        <v>12428</v>
      </c>
      <c r="AF41" s="43" t="str">
        <f>+'水洗化人口等'!B41</f>
        <v>20382</v>
      </c>
      <c r="AG41" s="11">
        <v>41</v>
      </c>
      <c r="AI41" s="43" t="s">
        <v>546</v>
      </c>
      <c r="AJ41" s="3" t="s">
        <v>18</v>
      </c>
    </row>
    <row r="42" spans="27:36" ht="13.5" hidden="1">
      <c r="AA42" s="4" t="s">
        <v>0</v>
      </c>
      <c r="AB42" s="47" t="s">
        <v>477</v>
      </c>
      <c r="AC42" s="47" t="s">
        <v>547</v>
      </c>
      <c r="AD42" s="47">
        <f ca="1">IF(AD$2=0,INDIRECT(AB42&amp;"!"&amp;AC42&amp;$AG$2),0)</f>
        <v>1574</v>
      </c>
      <c r="AF42" s="43" t="str">
        <f>+'水洗化人口等'!B42</f>
        <v>20383</v>
      </c>
      <c r="AG42" s="11">
        <v>42</v>
      </c>
      <c r="AI42" s="43" t="s">
        <v>548</v>
      </c>
      <c r="AJ42" s="3" t="s">
        <v>17</v>
      </c>
    </row>
    <row r="43" spans="27:36" ht="13.5" hidden="1">
      <c r="AA43" s="4" t="s">
        <v>262</v>
      </c>
      <c r="AB43" s="47" t="s">
        <v>477</v>
      </c>
      <c r="AC43" s="47" t="s">
        <v>549</v>
      </c>
      <c r="AD43" s="47">
        <f ca="1">IF(AD$2=0,INDIRECT(AB43&amp;"!"&amp;AC43&amp;$AG$2),0)</f>
        <v>1280</v>
      </c>
      <c r="AF43" s="43" t="str">
        <f>+'水洗化人口等'!B43</f>
        <v>20384</v>
      </c>
      <c r="AG43" s="11">
        <v>43</v>
      </c>
      <c r="AI43" s="43" t="s">
        <v>550</v>
      </c>
      <c r="AJ43" s="3" t="s">
        <v>16</v>
      </c>
    </row>
    <row r="44" spans="27:36" ht="13.5" hidden="1">
      <c r="AA44" s="4" t="s">
        <v>1</v>
      </c>
      <c r="AB44" s="47" t="s">
        <v>477</v>
      </c>
      <c r="AC44" s="47" t="s">
        <v>551</v>
      </c>
      <c r="AD44" s="47">
        <f ca="1">IF(AD$2=0,INDIRECT(AB44&amp;"!"&amp;AC44&amp;$AG$2),0)</f>
        <v>0</v>
      </c>
      <c r="AF44" s="43" t="str">
        <f>+'水洗化人口等'!B44</f>
        <v>20385</v>
      </c>
      <c r="AG44" s="11">
        <v>44</v>
      </c>
      <c r="AI44" s="43" t="s">
        <v>552</v>
      </c>
      <c r="AJ44" s="3" t="s">
        <v>15</v>
      </c>
    </row>
    <row r="45" spans="27:36" ht="13.5" hidden="1">
      <c r="AA45" s="4" t="s">
        <v>2</v>
      </c>
      <c r="AB45" s="47" t="s">
        <v>477</v>
      </c>
      <c r="AC45" s="47" t="s">
        <v>553</v>
      </c>
      <c r="AD45" s="47">
        <f ca="1">IF(AD$2=0,INDIRECT(AB45&amp;"!"&amp;AC45&amp;$AG$2),0)</f>
        <v>2063</v>
      </c>
      <c r="AF45" s="43" t="str">
        <f>+'水洗化人口等'!B45</f>
        <v>20386</v>
      </c>
      <c r="AG45" s="11">
        <v>45</v>
      </c>
      <c r="AI45" s="43" t="s">
        <v>554</v>
      </c>
      <c r="AJ45" s="3" t="s">
        <v>14</v>
      </c>
    </row>
    <row r="46" spans="27:36" ht="13.5" hidden="1">
      <c r="AA46" s="4" t="s">
        <v>3</v>
      </c>
      <c r="AB46" s="47" t="s">
        <v>477</v>
      </c>
      <c r="AC46" s="47" t="s">
        <v>555</v>
      </c>
      <c r="AD46" s="47">
        <f ca="1">IF(AD$2=0,INDIRECT(AB46&amp;"!"&amp;AC46&amp;$AG$2),0)</f>
        <v>615</v>
      </c>
      <c r="AF46" s="43" t="str">
        <f>+'水洗化人口等'!B46</f>
        <v>20388</v>
      </c>
      <c r="AG46" s="11">
        <v>46</v>
      </c>
      <c r="AI46" s="43" t="s">
        <v>556</v>
      </c>
      <c r="AJ46" s="3" t="s">
        <v>13</v>
      </c>
    </row>
    <row r="47" spans="27:36" ht="13.5" hidden="1">
      <c r="AA47" s="4" t="s">
        <v>4</v>
      </c>
      <c r="AB47" s="47" t="s">
        <v>477</v>
      </c>
      <c r="AC47" s="47" t="s">
        <v>557</v>
      </c>
      <c r="AD47" s="47">
        <f ca="1">IF(AD$2=0,INDIRECT(AB47&amp;"!"&amp;AC47&amp;$AG$2),0)</f>
        <v>6</v>
      </c>
      <c r="AF47" s="43" t="str">
        <f>+'水洗化人口等'!B47</f>
        <v>20402</v>
      </c>
      <c r="AG47" s="11">
        <v>47</v>
      </c>
      <c r="AI47" s="43" t="s">
        <v>558</v>
      </c>
      <c r="AJ47" s="3" t="s">
        <v>12</v>
      </c>
    </row>
    <row r="48" spans="27:36" ht="13.5" hidden="1">
      <c r="AA48" s="4" t="s">
        <v>5</v>
      </c>
      <c r="AB48" s="47" t="s">
        <v>477</v>
      </c>
      <c r="AC48" s="47" t="s">
        <v>559</v>
      </c>
      <c r="AD48" s="47">
        <f ca="1">IF(AD$2=0,INDIRECT(AB48&amp;"!"&amp;AC48&amp;$AG$2),0)</f>
        <v>942</v>
      </c>
      <c r="AF48" s="43" t="str">
        <f>+'水洗化人口等'!B48</f>
        <v>20403</v>
      </c>
      <c r="AG48" s="11">
        <v>48</v>
      </c>
      <c r="AI48" s="43" t="s">
        <v>560</v>
      </c>
      <c r="AJ48" s="3" t="s">
        <v>11</v>
      </c>
    </row>
    <row r="49" spans="27:36" ht="13.5" hidden="1">
      <c r="AA49" s="4" t="s">
        <v>265</v>
      </c>
      <c r="AB49" s="47" t="s">
        <v>477</v>
      </c>
      <c r="AC49" s="47" t="s">
        <v>561</v>
      </c>
      <c r="AD49" s="47">
        <f ca="1">IF(AD$2=0,INDIRECT(AB49&amp;"!"&amp;AC49&amp;$AG$2),0)</f>
        <v>497</v>
      </c>
      <c r="AF49" s="43" t="str">
        <f>+'水洗化人口等'!B49</f>
        <v>20404</v>
      </c>
      <c r="AG49" s="11">
        <v>49</v>
      </c>
      <c r="AI49" s="43" t="s">
        <v>562</v>
      </c>
      <c r="AJ49" s="3" t="s">
        <v>10</v>
      </c>
    </row>
    <row r="50" spans="27:36" ht="13.5" hidden="1">
      <c r="AA50" s="4" t="s">
        <v>520</v>
      </c>
      <c r="AB50" s="47" t="s">
        <v>477</v>
      </c>
      <c r="AC50" s="47" t="s">
        <v>563</v>
      </c>
      <c r="AD50" s="47">
        <f ca="1">IF(AD$2=0,INDIRECT(AB50&amp;"!"&amp;AC50&amp;$AG$2),0)</f>
        <v>20</v>
      </c>
      <c r="AF50" s="43" t="str">
        <f>+'水洗化人口等'!B50</f>
        <v>20407</v>
      </c>
      <c r="AG50" s="11">
        <v>50</v>
      </c>
      <c r="AI50" s="43" t="s">
        <v>564</v>
      </c>
      <c r="AJ50" s="3" t="s">
        <v>9</v>
      </c>
    </row>
    <row r="51" spans="27:36" ht="13.5" hidden="1">
      <c r="AA51" s="4" t="s">
        <v>0</v>
      </c>
      <c r="AB51" s="47" t="s">
        <v>477</v>
      </c>
      <c r="AC51" s="47" t="s">
        <v>565</v>
      </c>
      <c r="AD51" s="47">
        <f ca="1">IF(AD$2=0,INDIRECT(AB51&amp;"!"&amp;AC51&amp;$AG$2),0)</f>
        <v>121</v>
      </c>
      <c r="AF51" s="43" t="str">
        <f>+'水洗化人口等'!B51</f>
        <v>20409</v>
      </c>
      <c r="AG51" s="11">
        <v>51</v>
      </c>
      <c r="AI51" s="43" t="s">
        <v>566</v>
      </c>
      <c r="AJ51" s="3" t="s">
        <v>8</v>
      </c>
    </row>
    <row r="52" spans="27:36" ht="13.5" hidden="1">
      <c r="AA52" s="4" t="s">
        <v>262</v>
      </c>
      <c r="AB52" s="47" t="s">
        <v>477</v>
      </c>
      <c r="AC52" s="47" t="s">
        <v>567</v>
      </c>
      <c r="AD52" s="47">
        <f ca="1">IF(AD$2=0,INDIRECT(AB52&amp;"!"&amp;AC52&amp;$AG$2),0)</f>
        <v>0</v>
      </c>
      <c r="AF52" s="43" t="str">
        <f>+'水洗化人口等'!B52</f>
        <v>20410</v>
      </c>
      <c r="AG52" s="11">
        <v>52</v>
      </c>
      <c r="AI52" s="43" t="s">
        <v>568</v>
      </c>
      <c r="AJ52" s="3" t="s">
        <v>7</v>
      </c>
    </row>
    <row r="53" spans="27:33" ht="13.5" hidden="1">
      <c r="AA53" s="4" t="s">
        <v>1</v>
      </c>
      <c r="AB53" s="47" t="s">
        <v>477</v>
      </c>
      <c r="AC53" s="47" t="s">
        <v>569</v>
      </c>
      <c r="AD53" s="47">
        <f ca="1">IF(AD$2=0,INDIRECT(AB53&amp;"!"&amp;AC53&amp;$AG$2),0)</f>
        <v>0</v>
      </c>
      <c r="AF53" s="43" t="str">
        <f>+'水洗化人口等'!B53</f>
        <v>20411</v>
      </c>
      <c r="AG53" s="11">
        <v>53</v>
      </c>
    </row>
    <row r="54" spans="32:33" ht="13.5" hidden="1">
      <c r="AF54" s="43" t="str">
        <f>+'水洗化人口等'!B54</f>
        <v>20412</v>
      </c>
      <c r="AG54" s="11">
        <v>54</v>
      </c>
    </row>
    <row r="55" spans="32:33" ht="13.5" hidden="1">
      <c r="AF55" s="43" t="str">
        <f>+'水洗化人口等'!B55</f>
        <v>20413</v>
      </c>
      <c r="AG55" s="11">
        <v>55</v>
      </c>
    </row>
    <row r="56" spans="32:33" ht="13.5" hidden="1">
      <c r="AF56" s="43" t="str">
        <f>+'水洗化人口等'!B56</f>
        <v>20414</v>
      </c>
      <c r="AG56" s="11">
        <v>56</v>
      </c>
    </row>
    <row r="57" spans="32:33" ht="13.5" hidden="1">
      <c r="AF57" s="43" t="str">
        <f>+'水洗化人口等'!B57</f>
        <v>20415</v>
      </c>
      <c r="AG57" s="11">
        <v>57</v>
      </c>
    </row>
    <row r="58" spans="32:33" ht="13.5" hidden="1">
      <c r="AF58" s="43" t="str">
        <f>+'水洗化人口等'!B58</f>
        <v>20416</v>
      </c>
      <c r="AG58" s="11">
        <v>58</v>
      </c>
    </row>
    <row r="59" spans="32:33" ht="13.5" hidden="1">
      <c r="AF59" s="43" t="str">
        <f>+'水洗化人口等'!B59</f>
        <v>20417</v>
      </c>
      <c r="AG59" s="11">
        <v>59</v>
      </c>
    </row>
    <row r="60" spans="32:33" ht="13.5" hidden="1">
      <c r="AF60" s="43" t="str">
        <f>+'水洗化人口等'!B60</f>
        <v>20422</v>
      </c>
      <c r="AG60" s="11">
        <v>60</v>
      </c>
    </row>
    <row r="61" spans="32:33" ht="13.5" hidden="1">
      <c r="AF61" s="43" t="str">
        <f>+'水洗化人口等'!B61</f>
        <v>20423</v>
      </c>
      <c r="AG61" s="11">
        <v>61</v>
      </c>
    </row>
    <row r="62" spans="32:33" ht="13.5" hidden="1">
      <c r="AF62" s="43" t="str">
        <f>+'水洗化人口等'!B62</f>
        <v>20425</v>
      </c>
      <c r="AG62" s="11">
        <v>62</v>
      </c>
    </row>
    <row r="63" spans="32:33" ht="13.5" hidden="1">
      <c r="AF63" s="43" t="str">
        <f>+'水洗化人口等'!B63</f>
        <v>20429</v>
      </c>
      <c r="AG63" s="11">
        <v>63</v>
      </c>
    </row>
    <row r="64" spans="32:33" ht="13.5" hidden="1">
      <c r="AF64" s="43" t="str">
        <f>+'水洗化人口等'!B64</f>
        <v>20430</v>
      </c>
      <c r="AG64" s="11">
        <v>64</v>
      </c>
    </row>
    <row r="65" spans="28:33" ht="13.5" hidden="1">
      <c r="AB65" s="4"/>
      <c r="AC65" s="4"/>
      <c r="AD65" s="4"/>
      <c r="AE65" s="4"/>
      <c r="AF65" s="43" t="str">
        <f>+'水洗化人口等'!B65</f>
        <v>20432</v>
      </c>
      <c r="AG65" s="11">
        <v>65</v>
      </c>
    </row>
    <row r="66" spans="28:33" ht="13.5" hidden="1">
      <c r="AB66" s="4"/>
      <c r="AC66" s="4"/>
      <c r="AD66" s="4"/>
      <c r="AE66" s="4"/>
      <c r="AF66" s="43" t="str">
        <f>+'水洗化人口等'!B66</f>
        <v>20446</v>
      </c>
      <c r="AG66" s="11">
        <v>66</v>
      </c>
    </row>
    <row r="67" spans="28:33" ht="13.5" hidden="1">
      <c r="AB67" s="4"/>
      <c r="AC67" s="4"/>
      <c r="AD67" s="4"/>
      <c r="AE67" s="4"/>
      <c r="AF67" s="43" t="str">
        <f>+'水洗化人口等'!B67</f>
        <v>20448</v>
      </c>
      <c r="AG67" s="11">
        <v>67</v>
      </c>
    </row>
    <row r="68" spans="28:33" ht="13.5" hidden="1">
      <c r="AB68" s="4"/>
      <c r="AC68" s="4"/>
      <c r="AD68" s="4"/>
      <c r="AE68" s="4"/>
      <c r="AF68" s="43" t="str">
        <f>+'水洗化人口等'!B68</f>
        <v>20450</v>
      </c>
      <c r="AG68" s="11">
        <v>68</v>
      </c>
    </row>
    <row r="69" spans="28:33" ht="13.5" hidden="1">
      <c r="AB69" s="4"/>
      <c r="AC69" s="4"/>
      <c r="AD69" s="4"/>
      <c r="AE69" s="4"/>
      <c r="AF69" s="43" t="str">
        <f>+'水洗化人口等'!B69</f>
        <v>20451</v>
      </c>
      <c r="AG69" s="11">
        <v>69</v>
      </c>
    </row>
    <row r="70" spans="28:33" ht="13.5" hidden="1">
      <c r="AB70" s="4"/>
      <c r="AC70" s="4"/>
      <c r="AD70" s="4"/>
      <c r="AE70" s="4"/>
      <c r="AF70" s="43" t="str">
        <f>+'水洗化人口等'!B70</f>
        <v>20452</v>
      </c>
      <c r="AG70" s="11">
        <v>70</v>
      </c>
    </row>
    <row r="71" spans="28:33" ht="13.5" hidden="1">
      <c r="AB71" s="4"/>
      <c r="AC71" s="4"/>
      <c r="AD71" s="4"/>
      <c r="AE71" s="4"/>
      <c r="AF71" s="43" t="str">
        <f>+'水洗化人口等'!B71</f>
        <v>20481</v>
      </c>
      <c r="AG71" s="11">
        <v>71</v>
      </c>
    </row>
    <row r="72" spans="28:33" ht="13.5" hidden="1">
      <c r="AB72" s="4"/>
      <c r="AC72" s="4"/>
      <c r="AD72" s="4"/>
      <c r="AE72" s="4"/>
      <c r="AF72" s="43" t="str">
        <f>+'水洗化人口等'!B72</f>
        <v>20482</v>
      </c>
      <c r="AG72" s="11">
        <v>72</v>
      </c>
    </row>
    <row r="73" spans="28:33" ht="13.5" hidden="1">
      <c r="AB73" s="4"/>
      <c r="AC73" s="4"/>
      <c r="AD73" s="4"/>
      <c r="AE73" s="4"/>
      <c r="AF73" s="43" t="str">
        <f>+'水洗化人口等'!B73</f>
        <v>20485</v>
      </c>
      <c r="AG73" s="11">
        <v>73</v>
      </c>
    </row>
    <row r="74" spans="28:33" ht="13.5" hidden="1">
      <c r="AB74" s="4"/>
      <c r="AC74" s="4"/>
      <c r="AD74" s="4"/>
      <c r="AE74" s="4"/>
      <c r="AF74" s="43" t="str">
        <f>+'水洗化人口等'!B74</f>
        <v>20486</v>
      </c>
      <c r="AG74" s="11">
        <v>74</v>
      </c>
    </row>
    <row r="75" spans="28:33" ht="13.5" hidden="1">
      <c r="AB75" s="4"/>
      <c r="AC75" s="4"/>
      <c r="AD75" s="4"/>
      <c r="AE75" s="4"/>
      <c r="AF75" s="43" t="str">
        <f>+'水洗化人口等'!B75</f>
        <v>20521</v>
      </c>
      <c r="AG75" s="11">
        <v>75</v>
      </c>
    </row>
    <row r="76" spans="28:33" ht="13.5" hidden="1">
      <c r="AB76" s="4"/>
      <c r="AC76" s="4"/>
      <c r="AD76" s="4"/>
      <c r="AE76" s="4"/>
      <c r="AF76" s="43" t="str">
        <f>+'水洗化人口等'!B76</f>
        <v>20541</v>
      </c>
      <c r="AG76" s="11">
        <v>76</v>
      </c>
    </row>
    <row r="77" spans="28:33" ht="13.5" hidden="1">
      <c r="AB77" s="4"/>
      <c r="AC77" s="4"/>
      <c r="AD77" s="4"/>
      <c r="AE77" s="4"/>
      <c r="AF77" s="43" t="str">
        <f>+'水洗化人口等'!B77</f>
        <v>20543</v>
      </c>
      <c r="AG77" s="11">
        <v>77</v>
      </c>
    </row>
    <row r="78" spans="28:33" ht="13.5" hidden="1">
      <c r="AB78" s="4"/>
      <c r="AC78" s="4"/>
      <c r="AD78" s="4"/>
      <c r="AE78" s="4"/>
      <c r="AF78" s="43" t="str">
        <f>+'水洗化人口等'!B78</f>
        <v>20561</v>
      </c>
      <c r="AG78" s="11">
        <v>78</v>
      </c>
    </row>
    <row r="79" spans="28:33" ht="13.5" hidden="1">
      <c r="AB79" s="4"/>
      <c r="AC79" s="4"/>
      <c r="AD79" s="4"/>
      <c r="AE79" s="4"/>
      <c r="AF79" s="43" t="str">
        <f>+'水洗化人口等'!B79</f>
        <v>20562</v>
      </c>
      <c r="AG79" s="11">
        <v>79</v>
      </c>
    </row>
    <row r="80" spans="28:33" ht="13.5" hidden="1">
      <c r="AB80" s="4"/>
      <c r="AC80" s="4"/>
      <c r="AD80" s="4"/>
      <c r="AE80" s="4"/>
      <c r="AF80" s="43" t="str">
        <f>+'水洗化人口等'!B80</f>
        <v>20563</v>
      </c>
      <c r="AG80" s="11">
        <v>80</v>
      </c>
    </row>
    <row r="81" spans="28:33" ht="13.5" hidden="1">
      <c r="AB81" s="4"/>
      <c r="AC81" s="4"/>
      <c r="AD81" s="4"/>
      <c r="AE81" s="4"/>
      <c r="AF81" s="43" t="str">
        <f>+'水洗化人口等'!B81</f>
        <v>20583</v>
      </c>
      <c r="AG81" s="11">
        <v>81</v>
      </c>
    </row>
    <row r="82" spans="28:33" ht="13.5" hidden="1">
      <c r="AB82" s="4"/>
      <c r="AC82" s="4"/>
      <c r="AD82" s="4"/>
      <c r="AE82" s="4"/>
      <c r="AF82" s="43" t="str">
        <f>+'水洗化人口等'!B82</f>
        <v>20588</v>
      </c>
      <c r="AG82" s="11">
        <v>82</v>
      </c>
    </row>
    <row r="83" spans="28:33" ht="13.5" hidden="1">
      <c r="AB83" s="4"/>
      <c r="AC83" s="4"/>
      <c r="AD83" s="4"/>
      <c r="AE83" s="4"/>
      <c r="AF83" s="43" t="str">
        <f>+'水洗化人口等'!B83</f>
        <v>20590</v>
      </c>
      <c r="AG83" s="11">
        <v>83</v>
      </c>
    </row>
    <row r="84" spans="28:33" ht="13.5" hidden="1">
      <c r="AB84" s="4"/>
      <c r="AC84" s="4"/>
      <c r="AD84" s="4"/>
      <c r="AE84" s="4"/>
      <c r="AF84" s="43" t="str">
        <f>+'水洗化人口等'!B84</f>
        <v>20602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2011-02-23T10:12:18Z</dcterms:modified>
  <cp:category/>
  <cp:version/>
  <cp:contentType/>
  <cp:contentStatus/>
</cp:coreProperties>
</file>