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'し尿処理状況'!$2:$40</definedName>
    <definedName name="_xlnm.Print_Area" localSheetId="0">'水洗化人口等'!$2:$40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<sst xmlns="http://schemas.openxmlformats.org/spreadsheetml/2006/main" count="751" uniqueCount="394">
  <si>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</si>
  <si>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</si>
  <si>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</si>
  <si>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</si>
  <si>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</si>
  <si>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</si>
  <si>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</si>
  <si>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</si>
  <si>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</si>
  <si>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</si>
  <si>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</si>
  <si>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</si>
  <si>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</si>
  <si>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</si>
  <si>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</si>
  <si>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</si>
  <si>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</si>
  <si>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</si>
  <si>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</si>
  <si>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</si>
  <si>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</si>
  <si>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</si>
  <si>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</si>
  <si>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</si>
  <si>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</si>
  <si>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</si>
  <si>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</si>
  <si>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</si>
  <si>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</si>
  <si>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</si>
  <si>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</si>
  <si>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</si>
  <si>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</si>
  <si>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</si>
  <si>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</si>
  <si>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</si>
  <si>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</si>
  <si>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</si>
  <si>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</si>
  <si>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</si>
  <si>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</si>
  <si>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</si>
  <si>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</si>
  <si>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</si>
  <si>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</si>
  <si>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</si>
  <si>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</si>
  <si>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</si>
  <si>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</si>
  <si>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</si>
  <si>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</si>
  <si>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</si>
  <si>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</si>
  <si>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</si>
  <si>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</si>
  <si>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水洗化人口等（平成21年度実績）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</si>
  <si>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</si>
  <si>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</si>
  <si>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</si>
  <si>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</si>
  <si>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</si>
  <si>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</si>
  <si>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</si>
  <si>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</si>
  <si>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</si>
  <si>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</si>
  <si>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</si>
  <si>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</si>
  <si>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</si>
  <si>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</si>
  <si>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</si>
  <si>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</si>
  <si>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</si>
  <si>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</si>
  <si>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</si>
  <si>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</si>
  <si>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</si>
  <si>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</si>
  <si>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</si>
  <si>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</si>
  <si>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</si>
  <si>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</si>
  <si>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</si>
  <si>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</si>
  <si>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</si>
  <si>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神奈川県</t>
  </si>
  <si>
    <t>14000</t>
  </si>
  <si>
    <t>14000</t>
  </si>
  <si>
    <t>14100</t>
  </si>
  <si>
    <t>横浜市</t>
  </si>
  <si>
    <t>○</t>
  </si>
  <si>
    <t>14130</t>
  </si>
  <si>
    <t>川崎市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</si>
  <si>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</si>
  <si>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</si>
  <si>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</si>
  <si>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</si>
  <si>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</si>
  <si>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</si>
  <si>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</si>
  <si>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</si>
  <si>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</si>
  <si>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</si>
  <si>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</si>
  <si>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</si>
  <si>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</si>
  <si>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</si>
  <si>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14209</t>
  </si>
  <si>
    <t>相模原市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</si>
  <si>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</si>
  <si>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</si>
  <si>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</si>
  <si>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</si>
  <si>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</si>
  <si>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</si>
  <si>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</si>
  <si>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</si>
  <si>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</si>
  <si>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</si>
  <si>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</si>
  <si>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</si>
  <si>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</si>
  <si>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</si>
  <si>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</si>
  <si>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</si>
  <si>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</si>
  <si>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</si>
  <si>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</si>
  <si>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</si>
  <si>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</si>
  <si>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</si>
  <si>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</si>
  <si>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</si>
  <si>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</si>
  <si>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</si>
  <si>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</si>
  <si>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</si>
  <si>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</si>
  <si>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</si>
  <si>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</si>
  <si>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</si>
  <si>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</si>
  <si>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</si>
  <si>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</si>
  <si>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</si>
  <si>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</si>
  <si>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</si>
  <si>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</si>
  <si>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</si>
  <si>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</si>
  <si>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</si>
  <si>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</si>
  <si>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</si>
  <si>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</si>
  <si>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</si>
  <si>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し尿処理の状況（平成21年度実績）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</si>
  <si>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</si>
  <si>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</si>
  <si>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</si>
  <si>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</si>
  <si>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</si>
  <si>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</si>
  <si>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</si>
  <si>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</si>
  <si>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</si>
  <si>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</si>
  <si>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</si>
  <si>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</si>
  <si>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</si>
  <si>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</si>
  <si>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</si>
  <si>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</si>
  <si>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</si>
  <si>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</si>
  <si>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</si>
  <si>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</si>
  <si>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</si>
  <si>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</si>
  <si>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</si>
  <si>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</si>
  <si>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</si>
  <si>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</si>
  <si>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</si>
  <si>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</si>
  <si>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</si>
  <si>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し尿処理施設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</si>
  <si>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</si>
  <si>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</si>
  <si>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</si>
  <si>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</si>
  <si>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</si>
  <si>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</si>
  <si>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</si>
  <si>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</si>
  <si>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</si>
  <si>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</si>
  <si>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神奈川県</t>
  </si>
  <si>
    <t>14100</t>
  </si>
  <si>
    <t>横浜市</t>
  </si>
  <si>
    <t>14130</t>
  </si>
  <si>
    <t>川崎市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</si>
  <si>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</si>
  <si>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</si>
  <si>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</si>
  <si>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</si>
  <si>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</si>
  <si>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</si>
  <si>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</si>
  <si>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</si>
  <si>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</si>
  <si>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</si>
  <si>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</si>
  <si>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</si>
  <si>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</si>
  <si>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</si>
  <si>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14209</t>
  </si>
  <si>
    <t>相模原市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</si>
  <si>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</si>
  <si>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</si>
  <si>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</si>
  <si>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</si>
  <si>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</si>
  <si>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</si>
  <si>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</si>
  <si>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</si>
  <si>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</si>
  <si>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</si>
  <si>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</si>
  <si>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</si>
  <si>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</si>
  <si>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</si>
  <si>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</si>
  <si>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</si>
  <si>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</si>
  <si>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</si>
  <si>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</si>
  <si>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</si>
  <si>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</si>
  <si>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</si>
  <si>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</si>
  <si>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</si>
  <si>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</si>
  <si>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</si>
  <si>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</si>
  <si>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</si>
  <si>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</si>
  <si>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</si>
  <si>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</si>
  <si>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</si>
  <si>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</si>
  <si>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</si>
  <si>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</si>
  <si>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</si>
  <si>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</si>
  <si>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</si>
  <si>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</si>
  <si>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</si>
  <si>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</si>
  <si>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</si>
  <si>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</si>
  <si>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</si>
  <si>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</si>
  <si>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</si>
  <si>
    <t>入力→</t>
  </si>
  <si>
    <t>:市区町村コード(都道府県計は、01000～47000の何れか）</t>
  </si>
  <si>
    <t>=COUNTA(水洗化人口等!B7:B999)+6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</si>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</sst>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1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19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0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21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21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21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0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14" fillId="33" borderId="20" xfId="62" applyNumberFormat="1" applyFont="1" applyFill="1" applyBorder="1" applyAlignment="1">
      <alignment vertical="center" wrapText="1"/>
      <protection/>
    </xf>
    <xf numFmtId="0" fontId="2" fillId="0" borderId="0" xfId="0" applyNumberFormat="1" applyFont="1" applyAlignment="1">
      <alignment horizontal="left" vertical="center"/>
    </xf>
    <xf numFmtId="0" fontId="15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 wrapText="1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57" customWidth="1"/>
    <col min="2" max="2" width="8.69921875" style="44" customWidth="1"/>
    <col min="3" max="3" width="12.59765625" style="57" customWidth="1"/>
    <col min="4" max="5" width="11.69921875" style="77" customWidth="1"/>
    <col min="6" max="6" width="11.69921875" style="80" customWidth="1"/>
    <col min="7" max="9" width="11.69921875" style="77" customWidth="1"/>
    <col min="10" max="10" width="11.69921875" style="80" customWidth="1"/>
    <col min="11" max="11" width="11.69921875" style="77" customWidth="1"/>
    <col min="12" max="12" width="11.69921875" style="97" customWidth="1"/>
    <col min="13" max="13" width="11.69921875" style="77" customWidth="1"/>
    <col min="14" max="14" width="11.69921875" style="97" customWidth="1"/>
    <col min="15" max="16" width="11.69921875" style="77" customWidth="1"/>
    <col min="17" max="17" width="11.69921875" style="97" customWidth="1"/>
    <col min="18" max="18" width="11.69921875" style="77" customWidth="1"/>
    <col min="19" max="22" width="8.59765625" style="52" customWidth="1"/>
    <col min="23" max="16384" width="9" style="52" customWidth="1"/>
  </cols>
  <sheetData>
    <row r="1" spans="1:22" s="56" customFormat="1" ht="17.25">
      <c r="A1" s="180" t="s">
        <v>55</v>
      </c>
      <c r="B1" s="98"/>
      <c r="C1" s="98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101"/>
      <c r="T1" s="101"/>
      <c r="U1" s="101"/>
      <c r="V1" s="101"/>
    </row>
    <row r="2" spans="1:26" s="56" customFormat="1" ht="24" customHeight="1">
      <c r="A2" s="127" t="s">
        <v>56</v>
      </c>
      <c r="B2" s="133" t="s">
        <v>57</v>
      </c>
      <c r="C2" s="133" t="s">
        <v>58</v>
      </c>
      <c r="D2" s="102" t="s">
        <v>59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4"/>
      <c r="R2" s="105" t="s">
        <v>61</v>
      </c>
      <c r="S2" s="121" t="s">
        <v>62</v>
      </c>
      <c r="T2" s="122"/>
      <c r="U2" s="122"/>
      <c r="V2" s="123"/>
      <c r="W2" s="121" t="s">
        <v>63</v>
      </c>
      <c r="X2" s="122"/>
      <c r="Y2" s="122"/>
      <c r="Z2" s="123"/>
    </row>
    <row r="3" spans="1:26" s="56" customFormat="1" ht="18.75" customHeight="1">
      <c r="A3" s="131"/>
      <c r="B3" s="131"/>
      <c r="C3" s="134"/>
      <c r="D3" s="106" t="s">
        <v>64</v>
      </c>
      <c r="E3" s="119" t="s">
        <v>65</v>
      </c>
      <c r="F3" s="103"/>
      <c r="G3" s="103"/>
      <c r="H3" s="104"/>
      <c r="I3" s="119" t="s">
        <v>66</v>
      </c>
      <c r="J3" s="103"/>
      <c r="K3" s="103"/>
      <c r="L3" s="103"/>
      <c r="M3" s="103"/>
      <c r="N3" s="103"/>
      <c r="O3" s="103"/>
      <c r="P3" s="103"/>
      <c r="Q3" s="104"/>
      <c r="R3" s="107"/>
      <c r="S3" s="124"/>
      <c r="T3" s="125"/>
      <c r="U3" s="125"/>
      <c r="V3" s="126"/>
      <c r="W3" s="124"/>
      <c r="X3" s="125"/>
      <c r="Y3" s="125"/>
      <c r="Z3" s="126"/>
    </row>
    <row r="4" spans="1:26" s="56" customFormat="1" ht="26.25" customHeight="1">
      <c r="A4" s="131"/>
      <c r="B4" s="131"/>
      <c r="C4" s="134"/>
      <c r="D4" s="106"/>
      <c r="E4" s="130" t="s">
        <v>64</v>
      </c>
      <c r="F4" s="127" t="s">
        <v>67</v>
      </c>
      <c r="G4" s="127" t="s">
        <v>68</v>
      </c>
      <c r="H4" s="127" t="s">
        <v>70</v>
      </c>
      <c r="I4" s="130" t="s">
        <v>64</v>
      </c>
      <c r="J4" s="127" t="s">
        <v>71</v>
      </c>
      <c r="K4" s="127" t="s">
        <v>72</v>
      </c>
      <c r="L4" s="127" t="s">
        <v>73</v>
      </c>
      <c r="M4" s="127" t="s">
        <v>74</v>
      </c>
      <c r="N4" s="127" t="s">
        <v>75</v>
      </c>
      <c r="O4" s="181" t="s">
        <v>76</v>
      </c>
      <c r="P4" s="108"/>
      <c r="Q4" s="127" t="s">
        <v>77</v>
      </c>
      <c r="R4" s="109"/>
      <c r="S4" s="127" t="s">
        <v>78</v>
      </c>
      <c r="T4" s="127" t="s">
        <v>79</v>
      </c>
      <c r="U4" s="127" t="s">
        <v>80</v>
      </c>
      <c r="V4" s="127" t="s">
        <v>81</v>
      </c>
      <c r="W4" s="127" t="s">
        <v>78</v>
      </c>
      <c r="X4" s="127" t="s">
        <v>79</v>
      </c>
      <c r="Y4" s="127" t="s">
        <v>80</v>
      </c>
      <c r="Z4" s="127" t="s">
        <v>81</v>
      </c>
    </row>
    <row r="5" spans="1:26" s="56" customFormat="1" ht="23.25" customHeight="1">
      <c r="A5" s="131"/>
      <c r="B5" s="131"/>
      <c r="C5" s="134"/>
      <c r="D5" s="106"/>
      <c r="E5" s="130"/>
      <c r="F5" s="129"/>
      <c r="G5" s="129"/>
      <c r="H5" s="129"/>
      <c r="I5" s="130"/>
      <c r="J5" s="129"/>
      <c r="K5" s="129"/>
      <c r="L5" s="129"/>
      <c r="M5" s="129"/>
      <c r="N5" s="129"/>
      <c r="O5" s="129"/>
      <c r="P5" s="118" t="s">
        <v>82</v>
      </c>
      <c r="Q5" s="129"/>
      <c r="R5" s="110"/>
      <c r="S5" s="129"/>
      <c r="T5" s="129"/>
      <c r="U5" s="128"/>
      <c r="V5" s="128"/>
      <c r="W5" s="129"/>
      <c r="X5" s="129"/>
      <c r="Y5" s="128"/>
      <c r="Z5" s="128"/>
    </row>
    <row r="6" spans="1:26" s="111" customFormat="1" ht="18" customHeight="1">
      <c r="A6" s="132"/>
      <c r="B6" s="132"/>
      <c r="C6" s="135"/>
      <c r="D6" s="72" t="s">
        <v>83</v>
      </c>
      <c r="E6" s="72" t="s">
        <v>83</v>
      </c>
      <c r="F6" s="54" t="s">
        <v>84</v>
      </c>
      <c r="G6" s="72" t="s">
        <v>83</v>
      </c>
      <c r="H6" s="72" t="s">
        <v>83</v>
      </c>
      <c r="I6" s="72" t="s">
        <v>83</v>
      </c>
      <c r="J6" s="54" t="s">
        <v>84</v>
      </c>
      <c r="K6" s="72" t="s">
        <v>83</v>
      </c>
      <c r="L6" s="54" t="s">
        <v>84</v>
      </c>
      <c r="M6" s="72" t="s">
        <v>83</v>
      </c>
      <c r="N6" s="54" t="s">
        <v>84</v>
      </c>
      <c r="O6" s="72" t="s">
        <v>83</v>
      </c>
      <c r="P6" s="72" t="s">
        <v>83</v>
      </c>
      <c r="Q6" s="54" t="s">
        <v>84</v>
      </c>
      <c r="R6" s="73" t="s">
        <v>83</v>
      </c>
      <c r="S6" s="54"/>
      <c r="T6" s="54"/>
      <c r="U6" s="54"/>
      <c r="V6" s="55"/>
      <c r="W6" s="54"/>
      <c r="X6" s="54"/>
      <c r="Y6" s="54"/>
      <c r="Z6" s="55"/>
    </row>
    <row r="7" spans="1:26" s="59" customFormat="1" ht="12" customHeight="1">
      <c r="A7" s="58" t="s">
        <v>85</v>
      </c>
      <c r="B7" s="66" t="s">
        <v>87</v>
      </c>
      <c r="C7" s="58" t="s">
        <v>64</v>
      </c>
      <c r="D7" s="74">
        <f>SUM(D8:D40)</f>
        <v>8904610</v>
      </c>
      <c r="E7" s="74">
        <f>SUM(E8:E40)</f>
        <v>60438</v>
      </c>
      <c r="F7" s="78">
        <f>IF(D7&gt;0,E7/D7*100,"-")</f>
        <v>0.6787270863069803</v>
      </c>
      <c r="G7" s="74">
        <f>SUM(G8:G40)</f>
        <v>60273</v>
      </c>
      <c r="H7" s="74">
        <f>SUM(H8:H40)</f>
        <v>165</v>
      </c>
      <c r="I7" s="74">
        <f>SUM(I8:I40)</f>
        <v>8844172</v>
      </c>
      <c r="J7" s="78">
        <f>IF($D7&gt;0,I7/$D7*100,"-")</f>
        <v>99.32127291369301</v>
      </c>
      <c r="K7" s="74">
        <f>SUM(K8:K40)</f>
        <v>8323341</v>
      </c>
      <c r="L7" s="78">
        <f>IF($D7&gt;0,K7/$D7*100,"-")</f>
        <v>93.47226885849015</v>
      </c>
      <c r="M7" s="74">
        <f>SUM(M8:M40)</f>
        <v>0</v>
      </c>
      <c r="N7" s="78">
        <f>IF($D7&gt;0,M7/$D7*100,"-")</f>
        <v>0</v>
      </c>
      <c r="O7" s="74">
        <f>SUM(O8:O40)</f>
        <v>520831</v>
      </c>
      <c r="P7" s="74">
        <f>SUM(P8:P40)</f>
        <v>150304</v>
      </c>
      <c r="Q7" s="78">
        <f>IF($D7&gt;0,O7/$D7*100,"-")</f>
        <v>5.849004055202867</v>
      </c>
      <c r="R7" s="74">
        <f>SUM(R8:R40)</f>
        <v>176262</v>
      </c>
      <c r="S7" s="112">
        <f>COUNTIF(S8:S40,"○")</f>
        <v>6</v>
      </c>
      <c r="T7" s="112">
        <f>COUNTIF(T8:T40,"○")</f>
        <v>26</v>
      </c>
      <c r="U7" s="112">
        <f>COUNTIF(U8:U40,"○")</f>
        <v>1</v>
      </c>
      <c r="V7" s="112">
        <f>COUNTIF(V8:V40,"○")</f>
        <v>0</v>
      </c>
      <c r="W7" s="112">
        <f>COUNTIF(W8:W40,"○")</f>
        <v>11</v>
      </c>
      <c r="X7" s="112">
        <f>COUNTIF(X8:X40,"○")</f>
        <v>1</v>
      </c>
      <c r="Y7" s="112">
        <f>COUNTIF(Y8:Y40,"○")</f>
        <v>1</v>
      </c>
      <c r="Z7" s="112">
        <f>COUNTIF(Z8:Z40,"○")</f>
        <v>20</v>
      </c>
    </row>
    <row r="8" spans="1:26" s="61" customFormat="1" ht="12" customHeight="1">
      <c r="A8" s="60" t="s">
        <v>85</v>
      </c>
      <c r="B8" s="67" t="s">
        <v>88</v>
      </c>
      <c r="C8" s="60" t="s">
        <v>89</v>
      </c>
      <c r="D8" s="75">
        <f>+SUM(E8,+I8)</f>
        <v>3614976</v>
      </c>
      <c r="E8" s="75">
        <f>+SUM(G8,+H8)</f>
        <v>7869</v>
      </c>
      <c r="F8" s="79">
        <f>IF(D8&gt;0,E8/D8*100,"-")</f>
        <v>0.2176777937114935</v>
      </c>
      <c r="G8" s="75">
        <v>7869</v>
      </c>
      <c r="H8" s="75">
        <v>0</v>
      </c>
      <c r="I8" s="75">
        <f>+SUM(K8,+M8,+O8)</f>
        <v>3607107</v>
      </c>
      <c r="J8" s="79">
        <f>IF($D8&gt;0,I8/$D8*100,"-")</f>
        <v>99.78232220628851</v>
      </c>
      <c r="K8" s="75">
        <v>3587096</v>
      </c>
      <c r="L8" s="79">
        <f>IF($D8&gt;0,K8/$D8*100,"-")</f>
        <v>99.22876389774096</v>
      </c>
      <c r="M8" s="75">
        <v>0</v>
      </c>
      <c r="N8" s="79">
        <f>IF($D8&gt;0,M8/$D8*100,"-")</f>
        <v>0</v>
      </c>
      <c r="O8" s="75">
        <v>20011</v>
      </c>
      <c r="P8" s="75">
        <v>6853</v>
      </c>
      <c r="Q8" s="79">
        <f>IF($D8&gt;0,O8/$D8*100,"-")</f>
        <v>0.5535583085475533</v>
      </c>
      <c r="R8" s="75">
        <v>79784</v>
      </c>
      <c r="S8" s="68" t="s">
        <v>90</v>
      </c>
      <c r="T8" s="68"/>
      <c r="U8" s="68"/>
      <c r="V8" s="68"/>
      <c r="W8" s="69"/>
      <c r="X8" s="69"/>
      <c r="Y8" s="69" t="s">
        <v>90</v>
      </c>
      <c r="Z8" s="69"/>
    </row>
    <row r="9" spans="1:26" s="61" customFormat="1" ht="12" customHeight="1">
      <c r="A9" s="60" t="s">
        <v>85</v>
      </c>
      <c r="B9" s="67" t="s">
        <v>91</v>
      </c>
      <c r="C9" s="60" t="s">
        <v>92</v>
      </c>
      <c r="D9" s="75">
        <f>+SUM(E9,+I9)</f>
        <v>1376782</v>
      </c>
      <c r="E9" s="75">
        <f>+SUM(G9,+H9)</f>
        <v>4786</v>
      </c>
      <c r="F9" s="79">
        <f>IF(D9&gt;0,E9/D9*100,"-")</f>
        <v>0.3476222088900058</v>
      </c>
      <c r="G9" s="75">
        <v>4786</v>
      </c>
      <c r="H9" s="75">
        <v>0</v>
      </c>
      <c r="I9" s="75">
        <f>+SUM(K9,+M9,+O9)</f>
        <v>1371996</v>
      </c>
      <c r="J9" s="79">
        <f>IF($D9&gt;0,I9/$D9*100,"-")</f>
        <v>99.65237779111</v>
      </c>
      <c r="K9" s="75">
        <v>1361749</v>
      </c>
      <c r="L9" s="79">
        <f>IF($D9&gt;0,K9/$D9*100,"-")</f>
        <v>98.9081060037101</v>
      </c>
      <c r="M9" s="75">
        <v>0</v>
      </c>
      <c r="N9" s="79">
        <f>IF($D9&gt;0,M9/$D9*100,"-")</f>
        <v>0</v>
      </c>
      <c r="O9" s="75">
        <v>10247</v>
      </c>
      <c r="P9" s="75">
        <v>2219</v>
      </c>
      <c r="Q9" s="79">
        <f>IF($D9&gt;0,O9/$D9*100,"-")</f>
        <v>0.7442717873998934</v>
      </c>
      <c r="R9" s="75">
        <v>32776</v>
      </c>
      <c r="S9" s="68"/>
      <c r="T9" s="68"/>
      <c r="U9" s="68" t="s">
        <v>90</v>
      </c>
      <c r="V9" s="68"/>
      <c r="W9" s="68" t="s">
        <v>90</v>
      </c>
      <c r="X9" s="68"/>
      <c r="Y9" s="68"/>
      <c r="Z9" s="68"/>
    </row>
    <row r="10" spans="1:26" s="61" customFormat="1" ht="12" customHeight="1">
      <c r="A10" s="60" t="s">
        <v>85</v>
      </c>
      <c r="B10" s="67" t="s">
        <v>93</v>
      </c>
      <c r="C10" s="60" t="s">
        <v>94</v>
      </c>
      <c r="D10" s="75">
        <f>+SUM(E10,+I10)</f>
        <v>427049</v>
      </c>
      <c r="E10" s="75">
        <f>+SUM(G10,+H10)</f>
        <v>1646</v>
      </c>
      <c r="F10" s="79">
        <f>IF(D10&gt;0,E10/D10*100,"-")</f>
        <v>0.3854358633318425</v>
      </c>
      <c r="G10" s="75">
        <v>1646</v>
      </c>
      <c r="H10" s="75">
        <v>0</v>
      </c>
      <c r="I10" s="75">
        <f>+SUM(K10,+M10,+O10)</f>
        <v>425403</v>
      </c>
      <c r="J10" s="79">
        <f>IF($D10&gt;0,I10/$D10*100,"-")</f>
        <v>99.61456413666816</v>
      </c>
      <c r="K10" s="75">
        <v>393627</v>
      </c>
      <c r="L10" s="79">
        <f>IF($D10&gt;0,K10/$D10*100,"-")</f>
        <v>92.17373182000192</v>
      </c>
      <c r="M10" s="75">
        <v>0</v>
      </c>
      <c r="N10" s="79">
        <f>IF($D10&gt;0,M10/$D10*100,"-")</f>
        <v>0</v>
      </c>
      <c r="O10" s="75">
        <v>31776</v>
      </c>
      <c r="P10" s="75">
        <v>4612</v>
      </c>
      <c r="Q10" s="79">
        <f>IF($D10&gt;0,O10/$D10*100,"-")</f>
        <v>7.440832316666238</v>
      </c>
      <c r="R10" s="75">
        <v>5040</v>
      </c>
      <c r="S10" s="68"/>
      <c r="T10" s="68" t="s">
        <v>90</v>
      </c>
      <c r="U10" s="68"/>
      <c r="V10" s="68"/>
      <c r="W10" s="69" t="s">
        <v>90</v>
      </c>
      <c r="X10" s="69"/>
      <c r="Y10" s="69"/>
      <c r="Z10" s="69"/>
    </row>
    <row r="11" spans="1:26" s="61" customFormat="1" ht="12" customHeight="1">
      <c r="A11" s="60" t="s">
        <v>85</v>
      </c>
      <c r="B11" s="67" t="s">
        <v>95</v>
      </c>
      <c r="C11" s="60" t="s">
        <v>96</v>
      </c>
      <c r="D11" s="75">
        <f>+SUM(E11,+I11)</f>
        <v>257810</v>
      </c>
      <c r="E11" s="75">
        <f>+SUM(G11,+H11)</f>
        <v>3365</v>
      </c>
      <c r="F11" s="79">
        <f>IF(D11&gt;0,E11/D11*100,"-")</f>
        <v>1.3052247779372406</v>
      </c>
      <c r="G11" s="75">
        <v>3307</v>
      </c>
      <c r="H11" s="75">
        <v>58</v>
      </c>
      <c r="I11" s="75">
        <f>+SUM(K11,+M11,+O11)</f>
        <v>254445</v>
      </c>
      <c r="J11" s="79">
        <f>IF($D11&gt;0,I11/$D11*100,"-")</f>
        <v>98.69477522206276</v>
      </c>
      <c r="K11" s="75">
        <v>231266</v>
      </c>
      <c r="L11" s="79">
        <f>IF($D11&gt;0,K11/$D11*100,"-")</f>
        <v>89.70404561498778</v>
      </c>
      <c r="M11" s="75">
        <v>0</v>
      </c>
      <c r="N11" s="79">
        <f>IF($D11&gt;0,M11/$D11*100,"-")</f>
        <v>0</v>
      </c>
      <c r="O11" s="75">
        <v>23179</v>
      </c>
      <c r="P11" s="75">
        <v>2405</v>
      </c>
      <c r="Q11" s="79">
        <f>IF($D11&gt;0,O11/$D11*100,"-")</f>
        <v>8.990729607074979</v>
      </c>
      <c r="R11" s="75">
        <v>4754</v>
      </c>
      <c r="S11" s="68"/>
      <c r="T11" s="68" t="s">
        <v>90</v>
      </c>
      <c r="U11" s="68"/>
      <c r="V11" s="68"/>
      <c r="W11" s="69"/>
      <c r="X11" s="69"/>
      <c r="Y11" s="69"/>
      <c r="Z11" s="69" t="s">
        <v>90</v>
      </c>
    </row>
    <row r="12" spans="1:26" s="61" customFormat="1" ht="12" customHeight="1">
      <c r="A12" s="62" t="s">
        <v>85</v>
      </c>
      <c r="B12" s="63" t="s">
        <v>97</v>
      </c>
      <c r="C12" s="62" t="s">
        <v>98</v>
      </c>
      <c r="D12" s="76">
        <f>+SUM(E12,+I12)</f>
        <v>177076</v>
      </c>
      <c r="E12" s="76">
        <f>+SUM(G12,+H12)</f>
        <v>746</v>
      </c>
      <c r="F12" s="96">
        <f>IF(D12&gt;0,E12/D12*100,"-")</f>
        <v>0.4212880345162529</v>
      </c>
      <c r="G12" s="76">
        <v>746</v>
      </c>
      <c r="H12" s="76">
        <v>0</v>
      </c>
      <c r="I12" s="76">
        <f>+SUM(K12,+M12,+O12)</f>
        <v>176330</v>
      </c>
      <c r="J12" s="96">
        <f>IF($D12&gt;0,I12/$D12*100,"-")</f>
        <v>99.57871196548375</v>
      </c>
      <c r="K12" s="76">
        <v>155502</v>
      </c>
      <c r="L12" s="96">
        <f>IF($D12&gt;0,K12/$D12*100,"-")</f>
        <v>87.81653075515598</v>
      </c>
      <c r="M12" s="76">
        <v>0</v>
      </c>
      <c r="N12" s="96">
        <f>IF($D12&gt;0,M12/$D12*100,"-")</f>
        <v>0</v>
      </c>
      <c r="O12" s="76">
        <v>20828</v>
      </c>
      <c r="P12" s="76">
        <v>1739</v>
      </c>
      <c r="Q12" s="96">
        <f>IF($D12&gt;0,O12/$D12*100,"-")</f>
        <v>11.762181210327768</v>
      </c>
      <c r="R12" s="76">
        <v>1259</v>
      </c>
      <c r="S12" s="70"/>
      <c r="T12" s="70" t="s">
        <v>90</v>
      </c>
      <c r="U12" s="70"/>
      <c r="V12" s="70"/>
      <c r="W12" s="70"/>
      <c r="X12" s="70"/>
      <c r="Y12" s="70"/>
      <c r="Z12" s="70" t="s">
        <v>90</v>
      </c>
    </row>
    <row r="13" spans="1:26" s="61" customFormat="1" ht="12" customHeight="1">
      <c r="A13" s="62" t="s">
        <v>85</v>
      </c>
      <c r="B13" s="63" t="s">
        <v>99</v>
      </c>
      <c r="C13" s="62" t="s">
        <v>100</v>
      </c>
      <c r="D13" s="76">
        <f>+SUM(E13,+I13)</f>
        <v>407287</v>
      </c>
      <c r="E13" s="76">
        <f>+SUM(G13,+H13)</f>
        <v>3460</v>
      </c>
      <c r="F13" s="96">
        <f>IF(D13&gt;0,E13/D13*100,"-")</f>
        <v>0.8495238001703959</v>
      </c>
      <c r="G13" s="76">
        <v>3460</v>
      </c>
      <c r="H13" s="76">
        <v>0</v>
      </c>
      <c r="I13" s="76">
        <f>+SUM(K13,+M13,+O13)</f>
        <v>403827</v>
      </c>
      <c r="J13" s="96">
        <f>IF($D13&gt;0,I13/$D13*100,"-")</f>
        <v>99.15047619982961</v>
      </c>
      <c r="K13" s="76">
        <v>372861</v>
      </c>
      <c r="L13" s="96">
        <f>IF($D13&gt;0,K13/$D13*100,"-")</f>
        <v>91.54748371541443</v>
      </c>
      <c r="M13" s="76">
        <v>0</v>
      </c>
      <c r="N13" s="96">
        <f>IF($D13&gt;0,M13/$D13*100,"-")</f>
        <v>0</v>
      </c>
      <c r="O13" s="76">
        <v>30966</v>
      </c>
      <c r="P13" s="76">
        <v>2933</v>
      </c>
      <c r="Q13" s="96">
        <f>IF($D13&gt;0,O13/$D13*100,"-")</f>
        <v>7.602992484415166</v>
      </c>
      <c r="R13" s="76">
        <v>6141</v>
      </c>
      <c r="S13" s="70"/>
      <c r="T13" s="70" t="s">
        <v>90</v>
      </c>
      <c r="U13" s="70"/>
      <c r="V13" s="70"/>
      <c r="W13" s="70" t="s">
        <v>90</v>
      </c>
      <c r="X13" s="70"/>
      <c r="Y13" s="70"/>
      <c r="Z13" s="70"/>
    </row>
    <row r="14" spans="1:26" s="61" customFormat="1" ht="12" customHeight="1">
      <c r="A14" s="62" t="s">
        <v>85</v>
      </c>
      <c r="B14" s="63" t="s">
        <v>101</v>
      </c>
      <c r="C14" s="62" t="s">
        <v>102</v>
      </c>
      <c r="D14" s="76">
        <f>+SUM(E14,+I14)</f>
        <v>198341</v>
      </c>
      <c r="E14" s="76">
        <f>+SUM(G14,+H14)</f>
        <v>3930</v>
      </c>
      <c r="F14" s="96">
        <f>IF(D14&gt;0,E14/D14*100,"-")</f>
        <v>1.9814360117171943</v>
      </c>
      <c r="G14" s="76">
        <v>3930</v>
      </c>
      <c r="H14" s="76">
        <v>0</v>
      </c>
      <c r="I14" s="76">
        <f>+SUM(K14,+M14,+O14)</f>
        <v>194411</v>
      </c>
      <c r="J14" s="96">
        <f>IF($D14&gt;0,I14/$D14*100,"-")</f>
        <v>98.0185639882828</v>
      </c>
      <c r="K14" s="76">
        <v>159000</v>
      </c>
      <c r="L14" s="96">
        <f>IF($D14&gt;0,K14/$D14*100,"-")</f>
        <v>80.16496841298571</v>
      </c>
      <c r="M14" s="76">
        <v>0</v>
      </c>
      <c r="N14" s="96">
        <f>IF($D14&gt;0,M14/$D14*100,"-")</f>
        <v>0</v>
      </c>
      <c r="O14" s="76">
        <v>35411</v>
      </c>
      <c r="P14" s="76">
        <v>3930</v>
      </c>
      <c r="Q14" s="96">
        <f>IF($D14&gt;0,O14/$D14*100,"-")</f>
        <v>17.853595575297092</v>
      </c>
      <c r="R14" s="76">
        <v>1929</v>
      </c>
      <c r="S14" s="70"/>
      <c r="T14" s="70" t="s">
        <v>90</v>
      </c>
      <c r="U14" s="70"/>
      <c r="V14" s="70"/>
      <c r="W14" s="70" t="s">
        <v>90</v>
      </c>
      <c r="X14" s="70"/>
      <c r="Y14" s="70"/>
      <c r="Z14" s="70"/>
    </row>
    <row r="15" spans="1:26" s="61" customFormat="1" ht="12" customHeight="1">
      <c r="A15" s="62" t="s">
        <v>85</v>
      </c>
      <c r="B15" s="63" t="s">
        <v>103</v>
      </c>
      <c r="C15" s="62" t="s">
        <v>104</v>
      </c>
      <c r="D15" s="76">
        <f>+SUM(E15,+I15)</f>
        <v>235094</v>
      </c>
      <c r="E15" s="76">
        <f>+SUM(G15,+H15)</f>
        <v>1652</v>
      </c>
      <c r="F15" s="96">
        <f>IF(D15&gt;0,E15/D15*100,"-")</f>
        <v>0.7026976443465167</v>
      </c>
      <c r="G15" s="76">
        <v>1652</v>
      </c>
      <c r="H15" s="76">
        <v>0</v>
      </c>
      <c r="I15" s="76">
        <f>+SUM(K15,+M15,+O15)</f>
        <v>233442</v>
      </c>
      <c r="J15" s="96">
        <f>IF($D15&gt;0,I15/$D15*100,"-")</f>
        <v>99.29730235565349</v>
      </c>
      <c r="K15" s="76">
        <v>214333</v>
      </c>
      <c r="L15" s="96">
        <f>IF($D15&gt;0,K15/$D15*100,"-")</f>
        <v>91.16906428917795</v>
      </c>
      <c r="M15" s="76">
        <v>0</v>
      </c>
      <c r="N15" s="96">
        <f>IF($D15&gt;0,M15/$D15*100,"-")</f>
        <v>0</v>
      </c>
      <c r="O15" s="76">
        <v>19109</v>
      </c>
      <c r="P15" s="76">
        <v>4850</v>
      </c>
      <c r="Q15" s="96">
        <f>IF($D15&gt;0,O15/$D15*100,"-")</f>
        <v>8.128238066475538</v>
      </c>
      <c r="R15" s="76">
        <v>1556</v>
      </c>
      <c r="S15" s="70"/>
      <c r="T15" s="70" t="s">
        <v>90</v>
      </c>
      <c r="U15" s="70"/>
      <c r="V15" s="70"/>
      <c r="W15" s="70" t="s">
        <v>90</v>
      </c>
      <c r="X15" s="70"/>
      <c r="Y15" s="70"/>
      <c r="Z15" s="70"/>
    </row>
    <row r="16" spans="1:26" s="61" customFormat="1" ht="12" customHeight="1">
      <c r="A16" s="62" t="s">
        <v>85</v>
      </c>
      <c r="B16" s="63" t="s">
        <v>105</v>
      </c>
      <c r="C16" s="62" t="s">
        <v>106</v>
      </c>
      <c r="D16" s="76">
        <f>+SUM(E16,+I16)</f>
        <v>60180</v>
      </c>
      <c r="E16" s="76">
        <f>+SUM(G16,+H16)</f>
        <v>279</v>
      </c>
      <c r="F16" s="96">
        <f>IF(D16&gt;0,E16/D16*100,"-")</f>
        <v>0.46360917248255235</v>
      </c>
      <c r="G16" s="76">
        <v>279</v>
      </c>
      <c r="H16" s="76">
        <v>0</v>
      </c>
      <c r="I16" s="76">
        <f>+SUM(K16,+M16,+O16)</f>
        <v>59901</v>
      </c>
      <c r="J16" s="96">
        <f>IF($D16&gt;0,I16/$D16*100,"-")</f>
        <v>99.53639082751745</v>
      </c>
      <c r="K16" s="76">
        <v>59175</v>
      </c>
      <c r="L16" s="96">
        <f>IF($D16&gt;0,K16/$D16*100,"-")</f>
        <v>98.33000997008973</v>
      </c>
      <c r="M16" s="76">
        <v>0</v>
      </c>
      <c r="N16" s="96">
        <f>IF($D16&gt;0,M16/$D16*100,"-")</f>
        <v>0</v>
      </c>
      <c r="O16" s="76">
        <v>726</v>
      </c>
      <c r="P16" s="76">
        <v>0</v>
      </c>
      <c r="Q16" s="96">
        <f>IF($D16&gt;0,O16/$D16*100,"-")</f>
        <v>1.2063808574277168</v>
      </c>
      <c r="R16" s="76">
        <v>443</v>
      </c>
      <c r="S16" s="70"/>
      <c r="T16" s="70" t="s">
        <v>90</v>
      </c>
      <c r="U16" s="70"/>
      <c r="V16" s="70"/>
      <c r="W16" s="70" t="s">
        <v>90</v>
      </c>
      <c r="X16" s="70"/>
      <c r="Y16" s="70"/>
      <c r="Z16" s="70"/>
    </row>
    <row r="17" spans="1:26" s="61" customFormat="1" ht="12" customHeight="1">
      <c r="A17" s="62" t="s">
        <v>85</v>
      </c>
      <c r="B17" s="63" t="s">
        <v>107</v>
      </c>
      <c r="C17" s="62" t="s">
        <v>108</v>
      </c>
      <c r="D17" s="76">
        <f>+SUM(E17,+I17)</f>
        <v>696788</v>
      </c>
      <c r="E17" s="76">
        <f>+SUM(G17,+H17)</f>
        <v>9005</v>
      </c>
      <c r="F17" s="96">
        <f>IF(D17&gt;0,E17/D17*100,"-")</f>
        <v>1.2923586514119072</v>
      </c>
      <c r="G17" s="76">
        <v>9005</v>
      </c>
      <c r="H17" s="76"/>
      <c r="I17" s="76">
        <f>+SUM(K17,+M17,+O17)</f>
        <v>687783</v>
      </c>
      <c r="J17" s="96">
        <f>IF($D17&gt;0,I17/$D17*100,"-")</f>
        <v>98.7076413485881</v>
      </c>
      <c r="K17" s="76">
        <v>663315</v>
      </c>
      <c r="L17" s="96">
        <f>IF($D17&gt;0,K17/$D17*100,"-")</f>
        <v>95.19609981802213</v>
      </c>
      <c r="M17" s="76">
        <v>0</v>
      </c>
      <c r="N17" s="96">
        <f>IF($D17&gt;0,M17/$D17*100,"-")</f>
        <v>0</v>
      </c>
      <c r="O17" s="76">
        <v>24468</v>
      </c>
      <c r="P17" s="76">
        <v>9026</v>
      </c>
      <c r="Q17" s="96">
        <f>IF($D17&gt;0,O17/$D17*100,"-")</f>
        <v>3.5115415305659683</v>
      </c>
      <c r="R17" s="76">
        <v>11208</v>
      </c>
      <c r="S17" s="70" t="s">
        <v>90</v>
      </c>
      <c r="T17" s="70"/>
      <c r="U17" s="70"/>
      <c r="V17" s="70"/>
      <c r="W17" s="70" t="s">
        <v>90</v>
      </c>
      <c r="X17" s="70"/>
      <c r="Y17" s="70"/>
      <c r="Z17" s="70"/>
    </row>
    <row r="18" spans="1:26" s="61" customFormat="1" ht="12" customHeight="1">
      <c r="A18" s="62" t="s">
        <v>85</v>
      </c>
      <c r="B18" s="63" t="s">
        <v>109</v>
      </c>
      <c r="C18" s="62" t="s">
        <v>110</v>
      </c>
      <c r="D18" s="76">
        <f>+SUM(E18,+I18)</f>
        <v>48671</v>
      </c>
      <c r="E18" s="76">
        <f>+SUM(G18,+H18)</f>
        <v>4835</v>
      </c>
      <c r="F18" s="96">
        <f>IF(D18&gt;0,E18/D18*100,"-")</f>
        <v>9.93404696842062</v>
      </c>
      <c r="G18" s="76">
        <v>4835</v>
      </c>
      <c r="H18" s="76">
        <v>0</v>
      </c>
      <c r="I18" s="76">
        <f>+SUM(K18,+M18,+O18)</f>
        <v>43836</v>
      </c>
      <c r="J18" s="96">
        <f>IF($D18&gt;0,I18/$D18*100,"-")</f>
        <v>90.06595303157938</v>
      </c>
      <c r="K18" s="76">
        <v>13356</v>
      </c>
      <c r="L18" s="96">
        <f>IF($D18&gt;0,K18/$D18*100,"-")</f>
        <v>27.441392204803684</v>
      </c>
      <c r="M18" s="76">
        <v>0</v>
      </c>
      <c r="N18" s="96">
        <f>IF($D18&gt;0,M18/$D18*100,"-")</f>
        <v>0</v>
      </c>
      <c r="O18" s="76">
        <v>30480</v>
      </c>
      <c r="P18" s="76">
        <v>11334</v>
      </c>
      <c r="Q18" s="96">
        <f>IF($D18&gt;0,O18/$D18*100,"-")</f>
        <v>62.6245608267757</v>
      </c>
      <c r="R18" s="76">
        <v>261</v>
      </c>
      <c r="S18" s="70"/>
      <c r="T18" s="70" t="s">
        <v>90</v>
      </c>
      <c r="U18" s="70"/>
      <c r="V18" s="70"/>
      <c r="W18" s="70" t="s">
        <v>90</v>
      </c>
      <c r="X18" s="70"/>
      <c r="Y18" s="70"/>
      <c r="Z18" s="70"/>
    </row>
    <row r="19" spans="1:26" s="61" customFormat="1" ht="12" customHeight="1">
      <c r="A19" s="62" t="s">
        <v>85</v>
      </c>
      <c r="B19" s="63" t="s">
        <v>111</v>
      </c>
      <c r="C19" s="62" t="s">
        <v>112</v>
      </c>
      <c r="D19" s="76">
        <f>+SUM(E19,+I19)</f>
        <v>170207</v>
      </c>
      <c r="E19" s="76">
        <f>+SUM(G19,+H19)</f>
        <v>1847</v>
      </c>
      <c r="F19" s="96">
        <f>IF(D19&gt;0,E19/D19*100,"-")</f>
        <v>1.0851492594311631</v>
      </c>
      <c r="G19" s="76">
        <v>1840</v>
      </c>
      <c r="H19" s="76">
        <v>7</v>
      </c>
      <c r="I19" s="76">
        <f>+SUM(K19,+M19,+O19)</f>
        <v>168360</v>
      </c>
      <c r="J19" s="96">
        <f>IF($D19&gt;0,I19/$D19*100,"-")</f>
        <v>98.91485074056884</v>
      </c>
      <c r="K19" s="76">
        <v>120555</v>
      </c>
      <c r="L19" s="96">
        <f>IF($D19&gt;0,K19/$D19*100,"-")</f>
        <v>70.82846181414395</v>
      </c>
      <c r="M19" s="76">
        <v>0</v>
      </c>
      <c r="N19" s="96">
        <f>IF($D19&gt;0,M19/$D19*100,"-")</f>
        <v>0</v>
      </c>
      <c r="O19" s="76">
        <v>47805</v>
      </c>
      <c r="P19" s="76">
        <v>32357</v>
      </c>
      <c r="Q19" s="96">
        <f>IF($D19&gt;0,O19/$D19*100,"-")</f>
        <v>28.08638892642488</v>
      </c>
      <c r="R19" s="76">
        <v>3543</v>
      </c>
      <c r="S19" s="70" t="s">
        <v>90</v>
      </c>
      <c r="T19" s="70"/>
      <c r="U19" s="70"/>
      <c r="V19" s="70"/>
      <c r="W19" s="70"/>
      <c r="X19" s="70"/>
      <c r="Y19" s="70"/>
      <c r="Z19" s="70" t="s">
        <v>90</v>
      </c>
    </row>
    <row r="20" spans="1:26" s="61" customFormat="1" ht="12" customHeight="1">
      <c r="A20" s="62" t="s">
        <v>85</v>
      </c>
      <c r="B20" s="63" t="s">
        <v>113</v>
      </c>
      <c r="C20" s="62" t="s">
        <v>114</v>
      </c>
      <c r="D20" s="76">
        <f>+SUM(E20,+I20)</f>
        <v>226059</v>
      </c>
      <c r="E20" s="76">
        <f>+SUM(G20,+H20)</f>
        <v>2052</v>
      </c>
      <c r="F20" s="96">
        <f>IF(D20&gt;0,E20/D20*100,"-")</f>
        <v>0.9077276286279246</v>
      </c>
      <c r="G20" s="76">
        <v>2052</v>
      </c>
      <c r="H20" s="76">
        <v>0</v>
      </c>
      <c r="I20" s="76">
        <f>+SUM(K20,+M20,+O20)</f>
        <v>224007</v>
      </c>
      <c r="J20" s="96">
        <f>IF($D20&gt;0,I20/$D20*100,"-")</f>
        <v>99.09227237137208</v>
      </c>
      <c r="K20" s="76">
        <v>199367</v>
      </c>
      <c r="L20" s="96">
        <f>IF($D20&gt;0,K20/$D20*100,"-")</f>
        <v>88.19246302956309</v>
      </c>
      <c r="M20" s="76">
        <v>0</v>
      </c>
      <c r="N20" s="96">
        <f>IF($D20&gt;0,M20/$D20*100,"-")</f>
        <v>0</v>
      </c>
      <c r="O20" s="76">
        <v>24640</v>
      </c>
      <c r="P20" s="76">
        <v>13382</v>
      </c>
      <c r="Q20" s="96">
        <f>IF($D20&gt;0,O20/$D20*100,"-")</f>
        <v>10.899809341808997</v>
      </c>
      <c r="R20" s="76">
        <v>6118</v>
      </c>
      <c r="S20" s="70"/>
      <c r="T20" s="70" t="s">
        <v>90</v>
      </c>
      <c r="U20" s="70"/>
      <c r="V20" s="70"/>
      <c r="W20" s="70"/>
      <c r="X20" s="70"/>
      <c r="Y20" s="70"/>
      <c r="Z20" s="70" t="s">
        <v>90</v>
      </c>
    </row>
    <row r="21" spans="1:26" s="61" customFormat="1" ht="12" customHeight="1">
      <c r="A21" s="62" t="s">
        <v>85</v>
      </c>
      <c r="B21" s="63" t="s">
        <v>115</v>
      </c>
      <c r="C21" s="62" t="s">
        <v>116</v>
      </c>
      <c r="D21" s="76">
        <f>+SUM(E21,+I21)</f>
        <v>222266</v>
      </c>
      <c r="E21" s="76">
        <f>+SUM(G21,+H21)</f>
        <v>1164</v>
      </c>
      <c r="F21" s="96">
        <f>IF(D21&gt;0,E21/D21*100,"-")</f>
        <v>0.5236968317241504</v>
      </c>
      <c r="G21" s="76">
        <v>1164</v>
      </c>
      <c r="H21" s="76">
        <v>0</v>
      </c>
      <c r="I21" s="76">
        <f>+SUM(K21,+M21,+O21)</f>
        <v>221102</v>
      </c>
      <c r="J21" s="96">
        <f>IF($D21&gt;0,I21/$D21*100,"-")</f>
        <v>99.47630316827585</v>
      </c>
      <c r="K21" s="76">
        <v>195103</v>
      </c>
      <c r="L21" s="96">
        <f>IF($D21&gt;0,K21/$D21*100,"-")</f>
        <v>87.77905752566745</v>
      </c>
      <c r="M21" s="76"/>
      <c r="N21" s="96">
        <f>IF($D21&gt;0,M21/$D21*100,"-")</f>
        <v>0</v>
      </c>
      <c r="O21" s="76">
        <v>25999</v>
      </c>
      <c r="P21" s="76">
        <v>9401</v>
      </c>
      <c r="Q21" s="96">
        <f>IF($D21&gt;0,O21/$D21*100,"-")</f>
        <v>11.697245642608406</v>
      </c>
      <c r="R21" s="76">
        <v>6453</v>
      </c>
      <c r="S21" s="70"/>
      <c r="T21" s="70" t="s">
        <v>90</v>
      </c>
      <c r="U21" s="70"/>
      <c r="V21" s="70"/>
      <c r="W21" s="70"/>
      <c r="X21" s="70"/>
      <c r="Y21" s="70"/>
      <c r="Z21" s="70" t="s">
        <v>90</v>
      </c>
    </row>
    <row r="22" spans="1:26" s="61" customFormat="1" ht="12" customHeight="1">
      <c r="A22" s="62" t="s">
        <v>85</v>
      </c>
      <c r="B22" s="63" t="s">
        <v>117</v>
      </c>
      <c r="C22" s="62" t="s">
        <v>118</v>
      </c>
      <c r="D22" s="76">
        <f>+SUM(E22,+I22)</f>
        <v>100997</v>
      </c>
      <c r="E22" s="76">
        <f>+SUM(G22,+H22)</f>
        <v>1977</v>
      </c>
      <c r="F22" s="96">
        <f>IF(D22&gt;0,E22/D22*100,"-")</f>
        <v>1.9574838856599701</v>
      </c>
      <c r="G22" s="76">
        <v>1877</v>
      </c>
      <c r="H22" s="76">
        <v>100</v>
      </c>
      <c r="I22" s="76">
        <f>+SUM(K22,+M22,+O22)</f>
        <v>99020</v>
      </c>
      <c r="J22" s="96">
        <f>IF($D22&gt;0,I22/$D22*100,"-")</f>
        <v>98.04251611434003</v>
      </c>
      <c r="K22" s="76">
        <v>70668</v>
      </c>
      <c r="L22" s="96">
        <f>IF($D22&gt;0,K22/$D22*100,"-")</f>
        <v>69.97039516025228</v>
      </c>
      <c r="M22" s="76">
        <v>0</v>
      </c>
      <c r="N22" s="96">
        <f>IF($D22&gt;0,M22/$D22*100,"-")</f>
        <v>0</v>
      </c>
      <c r="O22" s="76">
        <v>28352</v>
      </c>
      <c r="P22" s="76">
        <v>10166</v>
      </c>
      <c r="Q22" s="96">
        <f>IF($D22&gt;0,O22/$D22*100,"-")</f>
        <v>28.072120954087744</v>
      </c>
      <c r="R22" s="76">
        <v>1656</v>
      </c>
      <c r="S22" s="70"/>
      <c r="T22" s="70" t="s">
        <v>90</v>
      </c>
      <c r="U22" s="70"/>
      <c r="V22" s="70"/>
      <c r="W22" s="70" t="s">
        <v>90</v>
      </c>
      <c r="X22" s="70"/>
      <c r="Y22" s="70"/>
      <c r="Z22" s="70"/>
    </row>
    <row r="23" spans="1:26" s="61" customFormat="1" ht="12" customHeight="1">
      <c r="A23" s="62" t="s">
        <v>85</v>
      </c>
      <c r="B23" s="63" t="s">
        <v>119</v>
      </c>
      <c r="C23" s="62" t="s">
        <v>120</v>
      </c>
      <c r="D23" s="76">
        <f>+SUM(E23,+I23)</f>
        <v>127063</v>
      </c>
      <c r="E23" s="76">
        <f>+SUM(G23,+H23)</f>
        <v>1677</v>
      </c>
      <c r="F23" s="96">
        <f>IF(D23&gt;0,E23/D23*100,"-")</f>
        <v>1.3198177282135632</v>
      </c>
      <c r="G23" s="76">
        <v>1677</v>
      </c>
      <c r="H23" s="76">
        <v>0</v>
      </c>
      <c r="I23" s="76">
        <f>+SUM(K23,+M23,+O23)</f>
        <v>125386</v>
      </c>
      <c r="J23" s="96">
        <f>IF($D23&gt;0,I23/$D23*100,"-")</f>
        <v>98.68018227178644</v>
      </c>
      <c r="K23" s="76">
        <v>119499</v>
      </c>
      <c r="L23" s="96">
        <f>IF($D23&gt;0,K23/$D23*100,"-")</f>
        <v>94.04704752760442</v>
      </c>
      <c r="M23" s="76">
        <v>0</v>
      </c>
      <c r="N23" s="96">
        <f>IF($D23&gt;0,M23/$D23*100,"-")</f>
        <v>0</v>
      </c>
      <c r="O23" s="76">
        <v>5887</v>
      </c>
      <c r="P23" s="76">
        <v>635</v>
      </c>
      <c r="Q23" s="96">
        <f>IF($D23&gt;0,O23/$D23*100,"-")</f>
        <v>4.63313474418202</v>
      </c>
      <c r="R23" s="76">
        <v>2152</v>
      </c>
      <c r="S23" s="70"/>
      <c r="T23" s="70" t="s">
        <v>90</v>
      </c>
      <c r="U23" s="70"/>
      <c r="V23" s="70"/>
      <c r="W23" s="70"/>
      <c r="X23" s="70"/>
      <c r="Y23" s="70"/>
      <c r="Z23" s="70" t="s">
        <v>90</v>
      </c>
    </row>
    <row r="24" spans="1:26" s="61" customFormat="1" ht="12" customHeight="1">
      <c r="A24" s="62" t="s">
        <v>85</v>
      </c>
      <c r="B24" s="63" t="s">
        <v>121</v>
      </c>
      <c r="C24" s="62" t="s">
        <v>122</v>
      </c>
      <c r="D24" s="76">
        <f>+SUM(E24,+I24)</f>
        <v>127391</v>
      </c>
      <c r="E24" s="76">
        <f>+SUM(G24,+H24)</f>
        <v>841</v>
      </c>
      <c r="F24" s="96">
        <f>IF(D24&gt;0,E24/D24*100,"-")</f>
        <v>0.6601722256674334</v>
      </c>
      <c r="G24" s="76">
        <v>841</v>
      </c>
      <c r="H24" s="76">
        <v>0</v>
      </c>
      <c r="I24" s="76">
        <f>+SUM(K24,+M24,+O24)</f>
        <v>126550</v>
      </c>
      <c r="J24" s="96">
        <f>IF($D24&gt;0,I24/$D24*100,"-")</f>
        <v>99.33982777433256</v>
      </c>
      <c r="K24" s="76">
        <v>113802</v>
      </c>
      <c r="L24" s="96">
        <f>IF($D24&gt;0,K24/$D24*100,"-")</f>
        <v>89.33284140951872</v>
      </c>
      <c r="M24" s="76">
        <v>0</v>
      </c>
      <c r="N24" s="96">
        <f>IF($D24&gt;0,M24/$D24*100,"-")</f>
        <v>0</v>
      </c>
      <c r="O24" s="76">
        <v>12748</v>
      </c>
      <c r="P24" s="76">
        <v>3141</v>
      </c>
      <c r="Q24" s="96">
        <f>IF($D24&gt;0,O24/$D24*100,"-")</f>
        <v>10.00698636481384</v>
      </c>
      <c r="R24" s="76">
        <v>2516</v>
      </c>
      <c r="S24" s="70"/>
      <c r="T24" s="70" t="s">
        <v>90</v>
      </c>
      <c r="U24" s="70"/>
      <c r="V24" s="70"/>
      <c r="W24" s="70"/>
      <c r="X24" s="70"/>
      <c r="Y24" s="70"/>
      <c r="Z24" s="70" t="s">
        <v>90</v>
      </c>
    </row>
    <row r="25" spans="1:26" s="61" customFormat="1" ht="12" customHeight="1">
      <c r="A25" s="62" t="s">
        <v>85</v>
      </c>
      <c r="B25" s="63" t="s">
        <v>123</v>
      </c>
      <c r="C25" s="62" t="s">
        <v>124</v>
      </c>
      <c r="D25" s="76">
        <f>+SUM(E25,+I25)</f>
        <v>44059</v>
      </c>
      <c r="E25" s="76">
        <f>+SUM(G25,+H25)</f>
        <v>1706</v>
      </c>
      <c r="F25" s="96">
        <f>IF(D25&gt;0,E25/D25*100,"-")</f>
        <v>3.8720806191697497</v>
      </c>
      <c r="G25" s="76">
        <v>1706</v>
      </c>
      <c r="H25" s="76">
        <v>0</v>
      </c>
      <c r="I25" s="76">
        <f>+SUM(K25,+M25,+O25)</f>
        <v>42353</v>
      </c>
      <c r="J25" s="96">
        <f>IF($D25&gt;0,I25/$D25*100,"-")</f>
        <v>96.12791938083025</v>
      </c>
      <c r="K25" s="76">
        <v>24753</v>
      </c>
      <c r="L25" s="96">
        <f>IF($D25&gt;0,K25/$D25*100,"-")</f>
        <v>56.181483919290045</v>
      </c>
      <c r="M25" s="76">
        <v>0</v>
      </c>
      <c r="N25" s="96">
        <f>IF($D25&gt;0,M25/$D25*100,"-")</f>
        <v>0</v>
      </c>
      <c r="O25" s="76">
        <v>17600</v>
      </c>
      <c r="P25" s="76">
        <v>5143</v>
      </c>
      <c r="Q25" s="96">
        <f>IF($D25&gt;0,O25/$D25*100,"-")</f>
        <v>39.94643546154021</v>
      </c>
      <c r="R25" s="76">
        <v>338</v>
      </c>
      <c r="S25" s="70"/>
      <c r="T25" s="70" t="s">
        <v>90</v>
      </c>
      <c r="U25" s="70"/>
      <c r="V25" s="70"/>
      <c r="W25" s="70"/>
      <c r="X25" s="70"/>
      <c r="Y25" s="70"/>
      <c r="Z25" s="70" t="s">
        <v>90</v>
      </c>
    </row>
    <row r="26" spans="1:26" s="61" customFormat="1" ht="12" customHeight="1">
      <c r="A26" s="62" t="s">
        <v>85</v>
      </c>
      <c r="B26" s="63" t="s">
        <v>125</v>
      </c>
      <c r="C26" s="62" t="s">
        <v>126</v>
      </c>
      <c r="D26" s="76">
        <f>+SUM(E26,+I26)</f>
        <v>81380</v>
      </c>
      <c r="E26" s="76">
        <f>+SUM(G26,+H26)</f>
        <v>1345</v>
      </c>
      <c r="F26" s="96">
        <f>IF(D26&gt;0,E26/D26*100,"-")</f>
        <v>1.6527402310149912</v>
      </c>
      <c r="G26" s="76">
        <v>1345</v>
      </c>
      <c r="H26" s="76">
        <v>0</v>
      </c>
      <c r="I26" s="76">
        <f>+SUM(K26,+M26,+O26)</f>
        <v>80035</v>
      </c>
      <c r="J26" s="96">
        <f>IF($D26&gt;0,I26/$D26*100,"-")</f>
        <v>98.34725976898501</v>
      </c>
      <c r="K26" s="76">
        <v>75070</v>
      </c>
      <c r="L26" s="96">
        <f>IF($D26&gt;0,K26/$D26*100,"-")</f>
        <v>92.24625215040551</v>
      </c>
      <c r="M26" s="76">
        <v>0</v>
      </c>
      <c r="N26" s="96">
        <f>IF($D26&gt;0,M26/$D26*100,"-")</f>
        <v>0</v>
      </c>
      <c r="O26" s="76">
        <v>4965</v>
      </c>
      <c r="P26" s="76">
        <v>2586</v>
      </c>
      <c r="Q26" s="96">
        <f>IF($D26&gt;0,O26/$D26*100,"-")</f>
        <v>6.101007618579503</v>
      </c>
      <c r="R26" s="76">
        <v>3250</v>
      </c>
      <c r="S26" s="70"/>
      <c r="T26" s="70" t="s">
        <v>90</v>
      </c>
      <c r="U26" s="70"/>
      <c r="V26" s="70"/>
      <c r="W26" s="70"/>
      <c r="X26" s="70"/>
      <c r="Y26" s="70"/>
      <c r="Z26" s="70" t="s">
        <v>90</v>
      </c>
    </row>
    <row r="27" spans="1:26" s="61" customFormat="1" ht="12" customHeight="1">
      <c r="A27" s="62" t="s">
        <v>85</v>
      </c>
      <c r="B27" s="63" t="s">
        <v>127</v>
      </c>
      <c r="C27" s="62" t="s">
        <v>128</v>
      </c>
      <c r="D27" s="76">
        <f>+SUM(E27,+I27)</f>
        <v>32389</v>
      </c>
      <c r="E27" s="76">
        <f>+SUM(G27,+H27)</f>
        <v>309</v>
      </c>
      <c r="F27" s="96">
        <f>IF(D27&gt;0,E27/D27*100,"-")</f>
        <v>0.9540276019636297</v>
      </c>
      <c r="G27" s="76">
        <v>309</v>
      </c>
      <c r="H27" s="76">
        <v>0</v>
      </c>
      <c r="I27" s="76">
        <f>+SUM(K27,+M27,+O27)</f>
        <v>32080</v>
      </c>
      <c r="J27" s="96">
        <f>IF($D27&gt;0,I27/$D27*100,"-")</f>
        <v>99.04597239803637</v>
      </c>
      <c r="K27" s="76">
        <v>14796</v>
      </c>
      <c r="L27" s="96">
        <f>IF($D27&gt;0,K27/$D27*100,"-")</f>
        <v>45.6821760474235</v>
      </c>
      <c r="M27" s="76">
        <v>0</v>
      </c>
      <c r="N27" s="96">
        <f>IF($D27&gt;0,M27/$D27*100,"-")</f>
        <v>0</v>
      </c>
      <c r="O27" s="76">
        <v>17284</v>
      </c>
      <c r="P27" s="76">
        <v>4477</v>
      </c>
      <c r="Q27" s="96">
        <f>IF($D27&gt;0,O27/$D27*100,"-")</f>
        <v>53.36379635061286</v>
      </c>
      <c r="R27" s="76">
        <v>259</v>
      </c>
      <c r="S27" s="70"/>
      <c r="T27" s="70" t="s">
        <v>90</v>
      </c>
      <c r="U27" s="70"/>
      <c r="V27" s="70"/>
      <c r="W27" s="70"/>
      <c r="X27" s="70" t="s">
        <v>90</v>
      </c>
      <c r="Y27" s="70"/>
      <c r="Z27" s="70"/>
    </row>
    <row r="28" spans="1:26" s="61" customFormat="1" ht="12" customHeight="1">
      <c r="A28" s="62" t="s">
        <v>85</v>
      </c>
      <c r="B28" s="63" t="s">
        <v>129</v>
      </c>
      <c r="C28" s="62" t="s">
        <v>130</v>
      </c>
      <c r="D28" s="76">
        <f>+SUM(E28,+I28)</f>
        <v>47583</v>
      </c>
      <c r="E28" s="76">
        <f>+SUM(G28,+H28)</f>
        <v>929</v>
      </c>
      <c r="F28" s="96">
        <f>IF(D28&gt;0,E28/D28*100,"-")</f>
        <v>1.952377950108232</v>
      </c>
      <c r="G28" s="76">
        <v>929</v>
      </c>
      <c r="H28" s="76">
        <v>0</v>
      </c>
      <c r="I28" s="76">
        <f>+SUM(K28,+M28,+O28)</f>
        <v>46654</v>
      </c>
      <c r="J28" s="96">
        <f>IF($D28&gt;0,I28/$D28*100,"-")</f>
        <v>98.04762204989177</v>
      </c>
      <c r="K28" s="76">
        <v>40751</v>
      </c>
      <c r="L28" s="96">
        <f>IF($D28&gt;0,K28/$D28*100,"-")</f>
        <v>85.64193094172289</v>
      </c>
      <c r="M28" s="76">
        <v>0</v>
      </c>
      <c r="N28" s="96">
        <f>IF($D28&gt;0,M28/$D28*100,"-")</f>
        <v>0</v>
      </c>
      <c r="O28" s="76">
        <v>5903</v>
      </c>
      <c r="P28" s="76">
        <v>2745</v>
      </c>
      <c r="Q28" s="96">
        <f>IF($D28&gt;0,O28/$D28*100,"-")</f>
        <v>12.405691108168885</v>
      </c>
      <c r="R28" s="76">
        <v>730</v>
      </c>
      <c r="S28" s="70"/>
      <c r="T28" s="70" t="s">
        <v>90</v>
      </c>
      <c r="U28" s="70"/>
      <c r="V28" s="70"/>
      <c r="W28" s="70"/>
      <c r="X28" s="70"/>
      <c r="Y28" s="70"/>
      <c r="Z28" s="70" t="s">
        <v>90</v>
      </c>
    </row>
    <row r="29" spans="1:26" s="61" customFormat="1" ht="12" customHeight="1">
      <c r="A29" s="62" t="s">
        <v>85</v>
      </c>
      <c r="B29" s="63" t="s">
        <v>131</v>
      </c>
      <c r="C29" s="62" t="s">
        <v>132</v>
      </c>
      <c r="D29" s="76">
        <f>+SUM(E29,+I29)</f>
        <v>33590</v>
      </c>
      <c r="E29" s="76">
        <f>+SUM(G29,+H29)</f>
        <v>762</v>
      </c>
      <c r="F29" s="96">
        <f>IF(D29&gt;0,E29/D29*100,"-")</f>
        <v>2.268532301280143</v>
      </c>
      <c r="G29" s="76">
        <v>762</v>
      </c>
      <c r="H29" s="76">
        <v>0</v>
      </c>
      <c r="I29" s="76">
        <f>+SUM(K29,+M29,+O29)</f>
        <v>32828</v>
      </c>
      <c r="J29" s="96">
        <f>IF($D29&gt;0,I29/$D29*100,"-")</f>
        <v>97.73146769871985</v>
      </c>
      <c r="K29" s="76">
        <v>12436</v>
      </c>
      <c r="L29" s="96">
        <f>IF($D29&gt;0,K29/$D29*100,"-")</f>
        <v>37.02292348913367</v>
      </c>
      <c r="M29" s="76">
        <v>0</v>
      </c>
      <c r="N29" s="96">
        <f>IF($D29&gt;0,M29/$D29*100,"-")</f>
        <v>0</v>
      </c>
      <c r="O29" s="76">
        <v>20392</v>
      </c>
      <c r="P29" s="76">
        <v>0</v>
      </c>
      <c r="Q29" s="96">
        <f>IF($D29&gt;0,O29/$D29*100,"-")</f>
        <v>60.708544209586194</v>
      </c>
      <c r="R29" s="76">
        <v>136</v>
      </c>
      <c r="S29" s="70"/>
      <c r="T29" s="70" t="s">
        <v>90</v>
      </c>
      <c r="U29" s="70"/>
      <c r="V29" s="70"/>
      <c r="W29" s="70"/>
      <c r="X29" s="70"/>
      <c r="Y29" s="70"/>
      <c r="Z29" s="70" t="s">
        <v>90</v>
      </c>
    </row>
    <row r="30" spans="1:26" s="61" customFormat="1" ht="12" customHeight="1">
      <c r="A30" s="62" t="s">
        <v>85</v>
      </c>
      <c r="B30" s="63" t="s">
        <v>133</v>
      </c>
      <c r="C30" s="62" t="s">
        <v>134</v>
      </c>
      <c r="D30" s="76">
        <f>+SUM(E30,+I30)</f>
        <v>30173</v>
      </c>
      <c r="E30" s="76">
        <f>+SUM(G30,+H30)</f>
        <v>805</v>
      </c>
      <c r="F30" s="96">
        <f>IF(D30&gt;0,E30/D30*100,"-")</f>
        <v>2.667948165578497</v>
      </c>
      <c r="G30" s="76">
        <v>805</v>
      </c>
      <c r="H30" s="76">
        <v>0</v>
      </c>
      <c r="I30" s="76">
        <f>+SUM(K30,+M30,+O30)</f>
        <v>29368</v>
      </c>
      <c r="J30" s="96">
        <f>IF($D30&gt;0,I30/$D30*100,"-")</f>
        <v>97.3320518344215</v>
      </c>
      <c r="K30" s="76">
        <v>14960</v>
      </c>
      <c r="L30" s="96">
        <f>IF($D30&gt;0,K30/$D30*100,"-")</f>
        <v>49.58075100255195</v>
      </c>
      <c r="M30" s="76">
        <v>0</v>
      </c>
      <c r="N30" s="96">
        <f>IF($D30&gt;0,M30/$D30*100,"-")</f>
        <v>0</v>
      </c>
      <c r="O30" s="76">
        <v>14408</v>
      </c>
      <c r="P30" s="76">
        <v>2142</v>
      </c>
      <c r="Q30" s="96">
        <f>IF($D30&gt;0,O30/$D30*100,"-")</f>
        <v>47.75130083186955</v>
      </c>
      <c r="R30" s="76">
        <v>184</v>
      </c>
      <c r="S30" s="70" t="s">
        <v>90</v>
      </c>
      <c r="T30" s="70"/>
      <c r="U30" s="70"/>
      <c r="V30" s="70"/>
      <c r="W30" s="70"/>
      <c r="X30" s="70"/>
      <c r="Y30" s="70"/>
      <c r="Z30" s="70" t="s">
        <v>90</v>
      </c>
    </row>
    <row r="31" spans="1:26" s="61" customFormat="1" ht="12" customHeight="1">
      <c r="A31" s="62" t="s">
        <v>85</v>
      </c>
      <c r="B31" s="63" t="s">
        <v>135</v>
      </c>
      <c r="C31" s="62" t="s">
        <v>136</v>
      </c>
      <c r="D31" s="76">
        <f>+SUM(E31,+I31)</f>
        <v>9985</v>
      </c>
      <c r="E31" s="76">
        <f>+SUM(G31,+H31)</f>
        <v>150</v>
      </c>
      <c r="F31" s="96">
        <f>IF(D31&gt;0,E31/D31*100,"-")</f>
        <v>1.5022533800701052</v>
      </c>
      <c r="G31" s="76">
        <v>150</v>
      </c>
      <c r="H31" s="76">
        <v>0</v>
      </c>
      <c r="I31" s="76">
        <f>+SUM(K31,+M31,+O31)</f>
        <v>9835</v>
      </c>
      <c r="J31" s="96">
        <f>IF($D31&gt;0,I31/$D31*100,"-")</f>
        <v>98.4977466199299</v>
      </c>
      <c r="K31" s="76">
        <v>3753</v>
      </c>
      <c r="L31" s="96">
        <f>IF($D31&gt;0,K31/$D31*100,"-")</f>
        <v>37.58637956935404</v>
      </c>
      <c r="M31" s="76">
        <v>0</v>
      </c>
      <c r="N31" s="96">
        <f>IF($D31&gt;0,M31/$D31*100,"-")</f>
        <v>0</v>
      </c>
      <c r="O31" s="76">
        <v>6082</v>
      </c>
      <c r="P31" s="76">
        <v>2162</v>
      </c>
      <c r="Q31" s="96">
        <f>IF($D31&gt;0,O31/$D31*100,"-")</f>
        <v>60.91136705057586</v>
      </c>
      <c r="R31" s="76">
        <v>118</v>
      </c>
      <c r="S31" s="70"/>
      <c r="T31" s="70" t="s">
        <v>90</v>
      </c>
      <c r="U31" s="70"/>
      <c r="V31" s="70"/>
      <c r="W31" s="70"/>
      <c r="X31" s="70"/>
      <c r="Y31" s="70"/>
      <c r="Z31" s="70" t="s">
        <v>90</v>
      </c>
    </row>
    <row r="32" spans="1:26" s="61" customFormat="1" ht="12" customHeight="1">
      <c r="A32" s="62" t="s">
        <v>85</v>
      </c>
      <c r="B32" s="63" t="s">
        <v>137</v>
      </c>
      <c r="C32" s="62" t="s">
        <v>138</v>
      </c>
      <c r="D32" s="76">
        <f>+SUM(E32,+I32)</f>
        <v>18096</v>
      </c>
      <c r="E32" s="76">
        <f>+SUM(G32,+H32)</f>
        <v>202</v>
      </c>
      <c r="F32" s="96">
        <f>IF(D32&gt;0,E32/D32*100,"-")</f>
        <v>1.116268788682582</v>
      </c>
      <c r="G32" s="76">
        <v>202</v>
      </c>
      <c r="H32" s="76">
        <v>0</v>
      </c>
      <c r="I32" s="76">
        <f>+SUM(K32,+M32,+O32)</f>
        <v>17894</v>
      </c>
      <c r="J32" s="96">
        <f>IF($D32&gt;0,I32/$D32*100,"-")</f>
        <v>98.88373121131741</v>
      </c>
      <c r="K32" s="76">
        <v>14846</v>
      </c>
      <c r="L32" s="96">
        <f>IF($D32&gt;0,K32/$D32*100,"-")</f>
        <v>82.04022988505747</v>
      </c>
      <c r="M32" s="76">
        <v>0</v>
      </c>
      <c r="N32" s="96">
        <f>IF($D32&gt;0,M32/$D32*100,"-")</f>
        <v>0</v>
      </c>
      <c r="O32" s="76">
        <v>3048</v>
      </c>
      <c r="P32" s="76">
        <v>772</v>
      </c>
      <c r="Q32" s="96">
        <f>IF($D32&gt;0,O32/$D32*100,"-")</f>
        <v>16.843501326259947</v>
      </c>
      <c r="R32" s="76">
        <v>76</v>
      </c>
      <c r="S32" s="70"/>
      <c r="T32" s="70" t="s">
        <v>90</v>
      </c>
      <c r="U32" s="70"/>
      <c r="V32" s="70"/>
      <c r="W32" s="70"/>
      <c r="X32" s="70"/>
      <c r="Y32" s="70"/>
      <c r="Z32" s="70" t="s">
        <v>90</v>
      </c>
    </row>
    <row r="33" spans="1:26" s="61" customFormat="1" ht="12" customHeight="1">
      <c r="A33" s="62" t="s">
        <v>85</v>
      </c>
      <c r="B33" s="63" t="s">
        <v>139</v>
      </c>
      <c r="C33" s="62" t="s">
        <v>140</v>
      </c>
      <c r="D33" s="76">
        <f>+SUM(E33,+I33)</f>
        <v>11757</v>
      </c>
      <c r="E33" s="76">
        <f>+SUM(G33,+H33)</f>
        <v>495</v>
      </c>
      <c r="F33" s="96">
        <f>IF(D33&gt;0,E33/D33*100,"-")</f>
        <v>4.210257718805818</v>
      </c>
      <c r="G33" s="76">
        <v>495</v>
      </c>
      <c r="H33" s="76">
        <v>0</v>
      </c>
      <c r="I33" s="76">
        <f>+SUM(K33,+M33,+O33)</f>
        <v>11262</v>
      </c>
      <c r="J33" s="96">
        <f>IF($D33&gt;0,I33/$D33*100,"-")</f>
        <v>95.78974228119418</v>
      </c>
      <c r="K33" s="76">
        <v>9830</v>
      </c>
      <c r="L33" s="96">
        <f>IF($D33&gt;0,K33/$D33*100,"-")</f>
        <v>83.60976439567916</v>
      </c>
      <c r="M33" s="76">
        <v>0</v>
      </c>
      <c r="N33" s="96">
        <f>IF($D33&gt;0,M33/$D33*100,"-")</f>
        <v>0</v>
      </c>
      <c r="O33" s="76">
        <v>1432</v>
      </c>
      <c r="P33" s="76">
        <v>389</v>
      </c>
      <c r="Q33" s="96">
        <f>IF($D33&gt;0,O33/$D33*100,"-")</f>
        <v>12.179977885515013</v>
      </c>
      <c r="R33" s="76">
        <v>57</v>
      </c>
      <c r="S33" s="70"/>
      <c r="T33" s="70" t="s">
        <v>90</v>
      </c>
      <c r="U33" s="70"/>
      <c r="V33" s="70"/>
      <c r="W33" s="70"/>
      <c r="X33" s="70"/>
      <c r="Y33" s="70"/>
      <c r="Z33" s="70" t="s">
        <v>90</v>
      </c>
    </row>
    <row r="34" spans="1:26" s="61" customFormat="1" ht="12" customHeight="1">
      <c r="A34" s="62" t="s">
        <v>85</v>
      </c>
      <c r="B34" s="63" t="s">
        <v>141</v>
      </c>
      <c r="C34" s="62" t="s">
        <v>142</v>
      </c>
      <c r="D34" s="76">
        <f>+SUM(E34,+I34)</f>
        <v>12255</v>
      </c>
      <c r="E34" s="76">
        <f>+SUM(G34,+H34)</f>
        <v>572</v>
      </c>
      <c r="F34" s="96">
        <f>IF(D34&gt;0,E34/D34*100,"-")</f>
        <v>4.6674826601387185</v>
      </c>
      <c r="G34" s="76">
        <v>572</v>
      </c>
      <c r="H34" s="76">
        <v>0</v>
      </c>
      <c r="I34" s="76">
        <f>+SUM(K34,+M34,+O34)</f>
        <v>11683</v>
      </c>
      <c r="J34" s="96">
        <f>IF($D34&gt;0,I34/$D34*100,"-")</f>
        <v>95.33251733986128</v>
      </c>
      <c r="K34" s="76">
        <v>7549</v>
      </c>
      <c r="L34" s="96">
        <f>IF($D34&gt;0,K34/$D34*100,"-")</f>
        <v>61.59934720522236</v>
      </c>
      <c r="M34" s="76">
        <v>0</v>
      </c>
      <c r="N34" s="96">
        <f>IF($D34&gt;0,M34/$D34*100,"-")</f>
        <v>0</v>
      </c>
      <c r="O34" s="76">
        <v>4134</v>
      </c>
      <c r="P34" s="76">
        <v>695</v>
      </c>
      <c r="Q34" s="96">
        <f>IF($D34&gt;0,O34/$D34*100,"-")</f>
        <v>33.733170134638925</v>
      </c>
      <c r="R34" s="76">
        <v>68</v>
      </c>
      <c r="S34" s="70"/>
      <c r="T34" s="70" t="s">
        <v>90</v>
      </c>
      <c r="U34" s="70"/>
      <c r="V34" s="70"/>
      <c r="W34" s="70"/>
      <c r="X34" s="70"/>
      <c r="Y34" s="70"/>
      <c r="Z34" s="70" t="s">
        <v>90</v>
      </c>
    </row>
    <row r="35" spans="1:26" s="61" customFormat="1" ht="12" customHeight="1">
      <c r="A35" s="62" t="s">
        <v>85</v>
      </c>
      <c r="B35" s="63" t="s">
        <v>143</v>
      </c>
      <c r="C35" s="62" t="s">
        <v>144</v>
      </c>
      <c r="D35" s="76">
        <f>+SUM(E35,+I35)</f>
        <v>16222</v>
      </c>
      <c r="E35" s="76">
        <f>+SUM(G35,+H35)</f>
        <v>533</v>
      </c>
      <c r="F35" s="96">
        <f>IF(D35&gt;0,E35/D35*100,"-")</f>
        <v>3.2856614474170884</v>
      </c>
      <c r="G35" s="76">
        <v>533</v>
      </c>
      <c r="H35" s="76">
        <v>0</v>
      </c>
      <c r="I35" s="76">
        <f>+SUM(K35,+M35,+O35)</f>
        <v>15689</v>
      </c>
      <c r="J35" s="96">
        <f>IF($D35&gt;0,I35/$D35*100,"-")</f>
        <v>96.71433855258292</v>
      </c>
      <c r="K35" s="76">
        <v>9638</v>
      </c>
      <c r="L35" s="96">
        <f>IF($D35&gt;0,K35/$D35*100,"-")</f>
        <v>59.41314264578968</v>
      </c>
      <c r="M35" s="76">
        <v>0</v>
      </c>
      <c r="N35" s="96">
        <f>IF($D35&gt;0,M35/$D35*100,"-")</f>
        <v>0</v>
      </c>
      <c r="O35" s="76">
        <v>6051</v>
      </c>
      <c r="P35" s="76">
        <v>2072</v>
      </c>
      <c r="Q35" s="96">
        <f>IF($D35&gt;0,O35/$D35*100,"-")</f>
        <v>37.30119590679325</v>
      </c>
      <c r="R35" s="76">
        <v>140</v>
      </c>
      <c r="S35" s="70"/>
      <c r="T35" s="70" t="s">
        <v>90</v>
      </c>
      <c r="U35" s="70"/>
      <c r="V35" s="70"/>
      <c r="W35" s="70"/>
      <c r="X35" s="70"/>
      <c r="Y35" s="70"/>
      <c r="Z35" s="70" t="s">
        <v>90</v>
      </c>
    </row>
    <row r="36" spans="1:26" s="61" customFormat="1" ht="12" customHeight="1">
      <c r="A36" s="62" t="s">
        <v>85</v>
      </c>
      <c r="B36" s="63" t="s">
        <v>145</v>
      </c>
      <c r="C36" s="62" t="s">
        <v>146</v>
      </c>
      <c r="D36" s="76">
        <f>+SUM(E36,+I36)</f>
        <v>13500</v>
      </c>
      <c r="E36" s="76">
        <f>+SUM(G36,+H36)</f>
        <v>228</v>
      </c>
      <c r="F36" s="96">
        <f>IF(D36&gt;0,E36/D36*100,"-")</f>
        <v>1.6888888888888887</v>
      </c>
      <c r="G36" s="76">
        <v>228</v>
      </c>
      <c r="H36" s="76">
        <v>0</v>
      </c>
      <c r="I36" s="76">
        <f>+SUM(K36,+M36,+O36)</f>
        <v>13272</v>
      </c>
      <c r="J36" s="96">
        <f>IF($D36&gt;0,I36/$D36*100,"-")</f>
        <v>98.31111111111112</v>
      </c>
      <c r="K36" s="76">
        <v>6411</v>
      </c>
      <c r="L36" s="96">
        <f>IF($D36&gt;0,K36/$D36*100,"-")</f>
        <v>47.488888888888894</v>
      </c>
      <c r="M36" s="76">
        <v>0</v>
      </c>
      <c r="N36" s="96">
        <f>IF($D36&gt;0,M36/$D36*100,"-")</f>
        <v>0</v>
      </c>
      <c r="O36" s="76">
        <v>6861</v>
      </c>
      <c r="P36" s="76">
        <v>0</v>
      </c>
      <c r="Q36" s="96">
        <f>IF($D36&gt;0,O36/$D36*100,"-")</f>
        <v>50.82222222222222</v>
      </c>
      <c r="R36" s="76">
        <v>179</v>
      </c>
      <c r="S36" s="70"/>
      <c r="T36" s="70" t="s">
        <v>90</v>
      </c>
      <c r="U36" s="70"/>
      <c r="V36" s="70"/>
      <c r="W36" s="70"/>
      <c r="X36" s="70"/>
      <c r="Y36" s="70"/>
      <c r="Z36" s="70" t="s">
        <v>90</v>
      </c>
    </row>
    <row r="37" spans="1:26" s="61" customFormat="1" ht="12" customHeight="1">
      <c r="A37" s="62" t="s">
        <v>85</v>
      </c>
      <c r="B37" s="63" t="s">
        <v>147</v>
      </c>
      <c r="C37" s="62" t="s">
        <v>148</v>
      </c>
      <c r="D37" s="76">
        <f>+SUM(E37,+I37)</f>
        <v>8540</v>
      </c>
      <c r="E37" s="76">
        <f>+SUM(G37,+H37)</f>
        <v>308</v>
      </c>
      <c r="F37" s="96">
        <f>IF(D37&gt;0,E37/D37*100,"-")</f>
        <v>3.606557377049181</v>
      </c>
      <c r="G37" s="76">
        <v>308</v>
      </c>
      <c r="H37" s="76">
        <v>0</v>
      </c>
      <c r="I37" s="76">
        <f>+SUM(K37,+M37,+O37)</f>
        <v>8232</v>
      </c>
      <c r="J37" s="96">
        <f>IF($D37&gt;0,I37/$D37*100,"-")</f>
        <v>96.39344262295081</v>
      </c>
      <c r="K37" s="76">
        <v>478</v>
      </c>
      <c r="L37" s="96">
        <f>IF($D37&gt;0,K37/$D37*100,"-")</f>
        <v>5.597189695550351</v>
      </c>
      <c r="M37" s="76">
        <v>0</v>
      </c>
      <c r="N37" s="96">
        <f>IF($D37&gt;0,M37/$D37*100,"-")</f>
        <v>0</v>
      </c>
      <c r="O37" s="76">
        <v>7754</v>
      </c>
      <c r="P37" s="76">
        <v>1119</v>
      </c>
      <c r="Q37" s="96">
        <f>IF($D37&gt;0,O37/$D37*100,"-")</f>
        <v>90.79625292740047</v>
      </c>
      <c r="R37" s="76">
        <v>73</v>
      </c>
      <c r="S37" s="70"/>
      <c r="T37" s="70" t="s">
        <v>90</v>
      </c>
      <c r="U37" s="70"/>
      <c r="V37" s="70"/>
      <c r="W37" s="70"/>
      <c r="X37" s="70"/>
      <c r="Y37" s="70"/>
      <c r="Z37" s="70" t="s">
        <v>90</v>
      </c>
    </row>
    <row r="38" spans="1:26" s="61" customFormat="1" ht="12" customHeight="1">
      <c r="A38" s="62" t="s">
        <v>85</v>
      </c>
      <c r="B38" s="63" t="s">
        <v>149</v>
      </c>
      <c r="C38" s="62" t="s">
        <v>150</v>
      </c>
      <c r="D38" s="76">
        <f>+SUM(E38,+I38)</f>
        <v>26838</v>
      </c>
      <c r="E38" s="76">
        <f>+SUM(G38,+H38)</f>
        <v>151</v>
      </c>
      <c r="F38" s="96">
        <f>IF(D38&gt;0,E38/D38*100,"-")</f>
        <v>0.5626350696773231</v>
      </c>
      <c r="G38" s="76">
        <v>151</v>
      </c>
      <c r="H38" s="76">
        <v>0</v>
      </c>
      <c r="I38" s="76">
        <f>+SUM(K38,+M38,+O38)</f>
        <v>26687</v>
      </c>
      <c r="J38" s="96">
        <f>IF($D38&gt;0,I38/$D38*100,"-")</f>
        <v>99.43736493032269</v>
      </c>
      <c r="K38" s="76">
        <v>20295</v>
      </c>
      <c r="L38" s="96">
        <f>IF($D38&gt;0,K38/$D38*100,"-")</f>
        <v>75.6203890006707</v>
      </c>
      <c r="M38" s="76">
        <v>0</v>
      </c>
      <c r="N38" s="96">
        <f>IF($D38&gt;0,M38/$D38*100,"-")</f>
        <v>0</v>
      </c>
      <c r="O38" s="76">
        <v>6392</v>
      </c>
      <c r="P38" s="76">
        <v>5117</v>
      </c>
      <c r="Q38" s="96">
        <f>IF($D38&gt;0,O38/$D38*100,"-")</f>
        <v>23.81697592965199</v>
      </c>
      <c r="R38" s="76">
        <v>331</v>
      </c>
      <c r="S38" s="70"/>
      <c r="T38" s="70" t="s">
        <v>90</v>
      </c>
      <c r="U38" s="70"/>
      <c r="V38" s="70"/>
      <c r="W38" s="70"/>
      <c r="X38" s="70"/>
      <c r="Y38" s="70"/>
      <c r="Z38" s="70" t="s">
        <v>90</v>
      </c>
    </row>
    <row r="39" spans="1:26" s="61" customFormat="1" ht="12" customHeight="1">
      <c r="A39" s="62" t="s">
        <v>85</v>
      </c>
      <c r="B39" s="63" t="s">
        <v>151</v>
      </c>
      <c r="C39" s="62" t="s">
        <v>152</v>
      </c>
      <c r="D39" s="76">
        <f>+SUM(E39,+I39)</f>
        <v>40880</v>
      </c>
      <c r="E39" s="76">
        <f>+SUM(G39,+H39)</f>
        <v>786</v>
      </c>
      <c r="F39" s="96">
        <f>IF(D39&gt;0,E39/D39*100,"-")</f>
        <v>1.9227005870841487</v>
      </c>
      <c r="G39" s="76">
        <v>786</v>
      </c>
      <c r="H39" s="76">
        <v>0</v>
      </c>
      <c r="I39" s="76">
        <f>+SUM(K39,+M39,+O39)</f>
        <v>40094</v>
      </c>
      <c r="J39" s="96">
        <f>IF($D39&gt;0,I39/$D39*100,"-")</f>
        <v>98.07729941291585</v>
      </c>
      <c r="K39" s="76">
        <v>34452</v>
      </c>
      <c r="L39" s="96">
        <f>IF($D39&gt;0,K39/$D39*100,"-")</f>
        <v>84.27592954990214</v>
      </c>
      <c r="M39" s="76">
        <v>0</v>
      </c>
      <c r="N39" s="96">
        <f>IF($D39&gt;0,M39/$D39*100,"-")</f>
        <v>0</v>
      </c>
      <c r="O39" s="76">
        <v>5642</v>
      </c>
      <c r="P39" s="76">
        <v>1838</v>
      </c>
      <c r="Q39" s="96">
        <f>IF($D39&gt;0,O39/$D39*100,"-")</f>
        <v>13.801369863013699</v>
      </c>
      <c r="R39" s="76">
        <v>2713</v>
      </c>
      <c r="S39" s="70" t="s">
        <v>90</v>
      </c>
      <c r="T39" s="70"/>
      <c r="U39" s="70"/>
      <c r="V39" s="70"/>
      <c r="W39" s="70" t="s">
        <v>90</v>
      </c>
      <c r="X39" s="70"/>
      <c r="Y39" s="70"/>
      <c r="Z39" s="70"/>
    </row>
    <row r="40" spans="1:26" s="61" customFormat="1" ht="12" customHeight="1">
      <c r="A40" s="62" t="s">
        <v>85</v>
      </c>
      <c r="B40" s="63" t="s">
        <v>153</v>
      </c>
      <c r="C40" s="62" t="s">
        <v>154</v>
      </c>
      <c r="D40" s="76">
        <f>+SUM(E40,+I40)</f>
        <v>3326</v>
      </c>
      <c r="E40" s="76">
        <f>+SUM(G40,+H40)</f>
        <v>26</v>
      </c>
      <c r="F40" s="96">
        <f>IF(D40&gt;0,E40/D40*100,"-")</f>
        <v>0.7817197835237523</v>
      </c>
      <c r="G40" s="76">
        <v>26</v>
      </c>
      <c r="H40" s="76">
        <v>0</v>
      </c>
      <c r="I40" s="76">
        <f>+SUM(K40,+M40,+O40)</f>
        <v>3300</v>
      </c>
      <c r="J40" s="96">
        <f>IF($D40&gt;0,I40/$D40*100,"-")</f>
        <v>99.21828021647624</v>
      </c>
      <c r="K40" s="76">
        <v>3049</v>
      </c>
      <c r="L40" s="96">
        <f>IF($D40&gt;0,K40/$D40*100,"-")</f>
        <v>91.67167769092003</v>
      </c>
      <c r="M40" s="76">
        <v>0</v>
      </c>
      <c r="N40" s="96">
        <f>IF($D40&gt;0,M40/$D40*100,"-")</f>
        <v>0</v>
      </c>
      <c r="O40" s="76">
        <v>251</v>
      </c>
      <c r="P40" s="76">
        <v>64</v>
      </c>
      <c r="Q40" s="96">
        <f>IF($D40&gt;0,O40/$D40*100,"-")</f>
        <v>7.546602525556223</v>
      </c>
      <c r="R40" s="76">
        <v>21</v>
      </c>
      <c r="S40" s="70" t="s">
        <v>90</v>
      </c>
      <c r="T40" s="70"/>
      <c r="U40" s="70"/>
      <c r="V40" s="70"/>
      <c r="W40" s="70" t="s">
        <v>90</v>
      </c>
      <c r="X40" s="70"/>
      <c r="Y40" s="70"/>
      <c r="Z40" s="70"/>
    </row>
  </sheetData>
  <sheetProtection/>
  <mergeCells count="25">
    <mergeCell ref="E4:E5"/>
    <mergeCell ref="U4:U5"/>
    <mergeCell ref="J4:J5"/>
    <mergeCell ref="K4:K5"/>
    <mergeCell ref="I4:I5"/>
    <mergeCell ref="A2:A6"/>
    <mergeCell ref="B2:B6"/>
    <mergeCell ref="C2:C6"/>
    <mergeCell ref="F4:F5"/>
    <mergeCell ref="L4:L5"/>
    <mergeCell ref="M4:M5"/>
    <mergeCell ref="N4:N5"/>
    <mergeCell ref="O4:O5"/>
    <mergeCell ref="G4:G5"/>
    <mergeCell ref="H4:H5"/>
    <mergeCell ref="S2:V3"/>
    <mergeCell ref="Q4:Q5"/>
    <mergeCell ref="T4:T5"/>
    <mergeCell ref="S4:S5"/>
    <mergeCell ref="W2:Z3"/>
    <mergeCell ref="Z4:Z5"/>
    <mergeCell ref="X4:X5"/>
    <mergeCell ref="Y4:Y5"/>
    <mergeCell ref="W4:W5"/>
    <mergeCell ref="V4:V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ゴシック,標準"&amp;14水洗化人口等（平成21年度実績）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5" customWidth="1"/>
    <col min="2" max="2" width="8.69921875" style="1" customWidth="1"/>
    <col min="3" max="3" width="12.59765625" style="52" customWidth="1"/>
    <col min="4" max="55" width="9" style="77" customWidth="1"/>
    <col min="56" max="16384" width="9" style="52" customWidth="1"/>
  </cols>
  <sheetData>
    <row r="1" spans="1:55" ht="17.25">
      <c r="A1" s="182" t="s">
        <v>155</v>
      </c>
      <c r="B1" s="82"/>
      <c r="C1" s="51"/>
      <c r="D1" s="83"/>
      <c r="E1" s="84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</row>
    <row r="2" spans="1:55" s="53" customFormat="1" ht="33.75" customHeight="1">
      <c r="A2" s="140" t="s">
        <v>156</v>
      </c>
      <c r="B2" s="136" t="s">
        <v>157</v>
      </c>
      <c r="C2" s="136" t="s">
        <v>158</v>
      </c>
      <c r="D2" s="183" t="s">
        <v>159</v>
      </c>
      <c r="E2" s="85"/>
      <c r="F2" s="85"/>
      <c r="G2" s="85"/>
      <c r="H2" s="85"/>
      <c r="I2" s="85"/>
      <c r="J2" s="85"/>
      <c r="K2" s="85"/>
      <c r="L2" s="85"/>
      <c r="M2" s="86"/>
      <c r="N2" s="183" t="s">
        <v>160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8"/>
      <c r="AF2" s="142" t="s">
        <v>161</v>
      </c>
      <c r="AG2" s="143"/>
      <c r="AH2" s="143"/>
      <c r="AI2" s="144"/>
      <c r="AJ2" s="142" t="s">
        <v>162</v>
      </c>
      <c r="AK2" s="143"/>
      <c r="AL2" s="143"/>
      <c r="AM2" s="143"/>
      <c r="AN2" s="143"/>
      <c r="AO2" s="143"/>
      <c r="AP2" s="143"/>
      <c r="AQ2" s="143"/>
      <c r="AR2" s="143"/>
      <c r="AS2" s="144"/>
      <c r="AT2" s="139" t="s">
        <v>163</v>
      </c>
      <c r="AU2" s="136"/>
      <c r="AV2" s="136"/>
      <c r="AW2" s="136"/>
      <c r="AX2" s="136"/>
      <c r="AY2" s="136"/>
      <c r="AZ2" s="142" t="s">
        <v>164</v>
      </c>
      <c r="BA2" s="143"/>
      <c r="BB2" s="143"/>
      <c r="BC2" s="144"/>
    </row>
    <row r="3" spans="1:55" s="53" customFormat="1" ht="26.25" customHeight="1">
      <c r="A3" s="137"/>
      <c r="B3" s="137"/>
      <c r="C3" s="137"/>
      <c r="D3" s="89" t="s">
        <v>165</v>
      </c>
      <c r="E3" s="184" t="s">
        <v>166</v>
      </c>
      <c r="F3" s="143"/>
      <c r="G3" s="144"/>
      <c r="H3" s="185" t="s">
        <v>167</v>
      </c>
      <c r="I3" s="147"/>
      <c r="J3" s="148"/>
      <c r="K3" s="184" t="s">
        <v>168</v>
      </c>
      <c r="L3" s="147"/>
      <c r="M3" s="148"/>
      <c r="N3" s="89" t="s">
        <v>165</v>
      </c>
      <c r="O3" s="184" t="s">
        <v>169</v>
      </c>
      <c r="P3" s="145"/>
      <c r="Q3" s="145"/>
      <c r="R3" s="145"/>
      <c r="S3" s="145"/>
      <c r="T3" s="145"/>
      <c r="U3" s="146"/>
      <c r="V3" s="184" t="s">
        <v>170</v>
      </c>
      <c r="W3" s="145"/>
      <c r="X3" s="145"/>
      <c r="Y3" s="145"/>
      <c r="Z3" s="145"/>
      <c r="AA3" s="145"/>
      <c r="AB3" s="146"/>
      <c r="AC3" s="186" t="s">
        <v>171</v>
      </c>
      <c r="AD3" s="87"/>
      <c r="AE3" s="88"/>
      <c r="AF3" s="138" t="s">
        <v>165</v>
      </c>
      <c r="AG3" s="136" t="s">
        <v>173</v>
      </c>
      <c r="AH3" s="136" t="s">
        <v>175</v>
      </c>
      <c r="AI3" s="136" t="s">
        <v>176</v>
      </c>
      <c r="AJ3" s="137" t="s">
        <v>64</v>
      </c>
      <c r="AK3" s="136" t="s">
        <v>178</v>
      </c>
      <c r="AL3" s="136" t="s">
        <v>179</v>
      </c>
      <c r="AM3" s="136" t="s">
        <v>180</v>
      </c>
      <c r="AN3" s="136" t="s">
        <v>175</v>
      </c>
      <c r="AO3" s="136" t="s">
        <v>176</v>
      </c>
      <c r="AP3" s="136" t="s">
        <v>181</v>
      </c>
      <c r="AQ3" s="136" t="s">
        <v>182</v>
      </c>
      <c r="AR3" s="136" t="s">
        <v>183</v>
      </c>
      <c r="AS3" s="136" t="s">
        <v>184</v>
      </c>
      <c r="AT3" s="138" t="s">
        <v>64</v>
      </c>
      <c r="AU3" s="136" t="s">
        <v>178</v>
      </c>
      <c r="AV3" s="136" t="s">
        <v>179</v>
      </c>
      <c r="AW3" s="136" t="s">
        <v>180</v>
      </c>
      <c r="AX3" s="136" t="s">
        <v>175</v>
      </c>
      <c r="AY3" s="136" t="s">
        <v>176</v>
      </c>
      <c r="AZ3" s="138" t="s">
        <v>64</v>
      </c>
      <c r="BA3" s="136" t="s">
        <v>185</v>
      </c>
      <c r="BB3" s="136" t="s">
        <v>175</v>
      </c>
      <c r="BC3" s="136" t="s">
        <v>176</v>
      </c>
    </row>
    <row r="4" spans="1:55" s="53" customFormat="1" ht="26.25" customHeight="1">
      <c r="A4" s="137"/>
      <c r="B4" s="137"/>
      <c r="C4" s="137"/>
      <c r="D4" s="89"/>
      <c r="E4" s="89" t="s">
        <v>64</v>
      </c>
      <c r="F4" s="120" t="s">
        <v>186</v>
      </c>
      <c r="G4" s="120" t="s">
        <v>187</v>
      </c>
      <c r="H4" s="89" t="s">
        <v>64</v>
      </c>
      <c r="I4" s="120" t="s">
        <v>186</v>
      </c>
      <c r="J4" s="120" t="s">
        <v>187</v>
      </c>
      <c r="K4" s="89" t="s">
        <v>64</v>
      </c>
      <c r="L4" s="120" t="s">
        <v>186</v>
      </c>
      <c r="M4" s="120" t="s">
        <v>187</v>
      </c>
      <c r="N4" s="89"/>
      <c r="O4" s="89" t="s">
        <v>64</v>
      </c>
      <c r="P4" s="120" t="s">
        <v>185</v>
      </c>
      <c r="Q4" s="120" t="s">
        <v>175</v>
      </c>
      <c r="R4" s="120" t="s">
        <v>176</v>
      </c>
      <c r="S4" s="120" t="s">
        <v>189</v>
      </c>
      <c r="T4" s="120" t="s">
        <v>191</v>
      </c>
      <c r="U4" s="120" t="s">
        <v>193</v>
      </c>
      <c r="V4" s="89" t="s">
        <v>64</v>
      </c>
      <c r="W4" s="120" t="s">
        <v>185</v>
      </c>
      <c r="X4" s="120" t="s">
        <v>175</v>
      </c>
      <c r="Y4" s="120" t="s">
        <v>176</v>
      </c>
      <c r="Z4" s="120" t="s">
        <v>189</v>
      </c>
      <c r="AA4" s="120" t="s">
        <v>191</v>
      </c>
      <c r="AB4" s="120" t="s">
        <v>193</v>
      </c>
      <c r="AC4" s="89" t="s">
        <v>64</v>
      </c>
      <c r="AD4" s="120" t="s">
        <v>186</v>
      </c>
      <c r="AE4" s="120" t="s">
        <v>187</v>
      </c>
      <c r="AF4" s="138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8"/>
      <c r="AU4" s="137"/>
      <c r="AV4" s="137"/>
      <c r="AW4" s="137"/>
      <c r="AX4" s="137"/>
      <c r="AY4" s="137"/>
      <c r="AZ4" s="138"/>
      <c r="BA4" s="137"/>
      <c r="BB4" s="137"/>
      <c r="BC4" s="137"/>
    </row>
    <row r="5" spans="1:55" s="64" customFormat="1" ht="23.25" customHeight="1">
      <c r="A5" s="137"/>
      <c r="B5" s="137"/>
      <c r="C5" s="137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1"/>
      <c r="R5" s="91"/>
      <c r="S5" s="90"/>
      <c r="T5" s="90"/>
      <c r="U5" s="90"/>
      <c r="V5" s="90"/>
      <c r="W5" s="92"/>
      <c r="X5" s="93"/>
      <c r="Y5" s="93"/>
      <c r="Z5" s="92"/>
      <c r="AA5" s="92"/>
      <c r="AB5" s="92"/>
      <c r="AC5" s="90"/>
      <c r="AD5" s="92"/>
      <c r="AE5" s="92"/>
      <c r="AF5" s="71"/>
      <c r="AG5" s="71"/>
      <c r="AH5" s="71"/>
      <c r="AI5" s="71"/>
      <c r="AJ5" s="71"/>
      <c r="AK5" s="71"/>
      <c r="AL5" s="137"/>
      <c r="AM5" s="71"/>
      <c r="AN5" s="71"/>
      <c r="AO5" s="71"/>
      <c r="AP5" s="71"/>
      <c r="AQ5" s="71"/>
      <c r="AR5" s="71"/>
      <c r="AS5" s="71"/>
      <c r="AT5" s="71"/>
      <c r="AU5" s="71"/>
      <c r="AV5" s="137"/>
      <c r="AW5" s="71"/>
      <c r="AX5" s="71"/>
      <c r="AY5" s="71"/>
      <c r="AZ5" s="71"/>
      <c r="BA5" s="71"/>
      <c r="BB5" s="71"/>
      <c r="BC5" s="71"/>
    </row>
    <row r="6" spans="1:55" s="56" customFormat="1" ht="16.5" customHeight="1">
      <c r="A6" s="141"/>
      <c r="B6" s="141"/>
      <c r="C6" s="141"/>
      <c r="D6" s="94" t="s">
        <v>194</v>
      </c>
      <c r="E6" s="94" t="s">
        <v>194</v>
      </c>
      <c r="F6" s="94" t="s">
        <v>194</v>
      </c>
      <c r="G6" s="94" t="s">
        <v>194</v>
      </c>
      <c r="H6" s="94" t="s">
        <v>194</v>
      </c>
      <c r="I6" s="94" t="s">
        <v>194</v>
      </c>
      <c r="J6" s="94" t="s">
        <v>194</v>
      </c>
      <c r="K6" s="94" t="s">
        <v>194</v>
      </c>
      <c r="L6" s="94" t="s">
        <v>194</v>
      </c>
      <c r="M6" s="94" t="s">
        <v>194</v>
      </c>
      <c r="N6" s="94" t="s">
        <v>194</v>
      </c>
      <c r="O6" s="94" t="s">
        <v>194</v>
      </c>
      <c r="P6" s="94" t="s">
        <v>194</v>
      </c>
      <c r="Q6" s="94" t="s">
        <v>194</v>
      </c>
      <c r="R6" s="94" t="s">
        <v>194</v>
      </c>
      <c r="S6" s="94" t="s">
        <v>194</v>
      </c>
      <c r="T6" s="94" t="s">
        <v>194</v>
      </c>
      <c r="U6" s="94" t="s">
        <v>194</v>
      </c>
      <c r="V6" s="94" t="s">
        <v>194</v>
      </c>
      <c r="W6" s="94" t="s">
        <v>194</v>
      </c>
      <c r="X6" s="94" t="s">
        <v>194</v>
      </c>
      <c r="Y6" s="94" t="s">
        <v>194</v>
      </c>
      <c r="Z6" s="94" t="s">
        <v>194</v>
      </c>
      <c r="AA6" s="94" t="s">
        <v>194</v>
      </c>
      <c r="AB6" s="94" t="s">
        <v>194</v>
      </c>
      <c r="AC6" s="94" t="s">
        <v>194</v>
      </c>
      <c r="AD6" s="94" t="s">
        <v>194</v>
      </c>
      <c r="AE6" s="94" t="s">
        <v>194</v>
      </c>
      <c r="AF6" s="95" t="s">
        <v>195</v>
      </c>
      <c r="AG6" s="95" t="s">
        <v>195</v>
      </c>
      <c r="AH6" s="95" t="s">
        <v>195</v>
      </c>
      <c r="AI6" s="95" t="s">
        <v>195</v>
      </c>
      <c r="AJ6" s="95" t="s">
        <v>195</v>
      </c>
      <c r="AK6" s="95" t="s">
        <v>195</v>
      </c>
      <c r="AL6" s="95" t="s">
        <v>195</v>
      </c>
      <c r="AM6" s="95" t="s">
        <v>195</v>
      </c>
      <c r="AN6" s="95" t="s">
        <v>195</v>
      </c>
      <c r="AO6" s="95" t="s">
        <v>195</v>
      </c>
      <c r="AP6" s="95" t="s">
        <v>195</v>
      </c>
      <c r="AQ6" s="95" t="s">
        <v>195</v>
      </c>
      <c r="AR6" s="95" t="s">
        <v>195</v>
      </c>
      <c r="AS6" s="95" t="s">
        <v>195</v>
      </c>
      <c r="AT6" s="95" t="s">
        <v>195</v>
      </c>
      <c r="AU6" s="95" t="s">
        <v>195</v>
      </c>
      <c r="AV6" s="95" t="s">
        <v>195</v>
      </c>
      <c r="AW6" s="95" t="s">
        <v>195</v>
      </c>
      <c r="AX6" s="95" t="s">
        <v>195</v>
      </c>
      <c r="AY6" s="95" t="s">
        <v>195</v>
      </c>
      <c r="AZ6" s="95" t="s">
        <v>195</v>
      </c>
      <c r="BA6" s="95" t="s">
        <v>195</v>
      </c>
      <c r="BB6" s="95" t="s">
        <v>195</v>
      </c>
      <c r="BC6" s="95" t="s">
        <v>195</v>
      </c>
    </row>
    <row r="7" spans="1:55" s="59" customFormat="1" ht="12" customHeight="1">
      <c r="A7" s="113" t="s">
        <v>85</v>
      </c>
      <c r="B7" s="114" t="s">
        <v>87</v>
      </c>
      <c r="C7" s="113" t="s">
        <v>64</v>
      </c>
      <c r="D7" s="81">
        <f>SUM(D8:D40)</f>
        <v>391160</v>
      </c>
      <c r="E7" s="81">
        <f>SUM(E8:E40)</f>
        <v>68145</v>
      </c>
      <c r="F7" s="81">
        <f>SUM(F8:F40)</f>
        <v>24939</v>
      </c>
      <c r="G7" s="81">
        <f>SUM(G8:G40)</f>
        <v>43206</v>
      </c>
      <c r="H7" s="81">
        <f>SUM(H8:H40)</f>
        <v>118342</v>
      </c>
      <c r="I7" s="81">
        <f>SUM(I8:I40)</f>
        <v>35498</v>
      </c>
      <c r="J7" s="81">
        <f>SUM(J8:J40)</f>
        <v>82844</v>
      </c>
      <c r="K7" s="81">
        <f>SUM(K8:K40)</f>
        <v>204673</v>
      </c>
      <c r="L7" s="81">
        <f>SUM(L8:L40)</f>
        <v>3860</v>
      </c>
      <c r="M7" s="81">
        <f>SUM(M8:M40)</f>
        <v>200813</v>
      </c>
      <c r="N7" s="81">
        <f>SUM(N8:N40)</f>
        <v>392421</v>
      </c>
      <c r="O7" s="81">
        <f>SUM(O8:O40)</f>
        <v>64297</v>
      </c>
      <c r="P7" s="81">
        <f>SUM(P8:P40)</f>
        <v>32015</v>
      </c>
      <c r="Q7" s="81">
        <f>SUM(Q8:Q40)</f>
        <v>0</v>
      </c>
      <c r="R7" s="81">
        <f>SUM(R8:R40)</f>
        <v>0</v>
      </c>
      <c r="S7" s="81">
        <f>SUM(S8:S40)</f>
        <v>32282</v>
      </c>
      <c r="T7" s="81">
        <f>SUM(T8:T40)</f>
        <v>0</v>
      </c>
      <c r="U7" s="81">
        <f>SUM(U8:U40)</f>
        <v>0</v>
      </c>
      <c r="V7" s="81">
        <f>SUM(V8:V40)</f>
        <v>326863</v>
      </c>
      <c r="W7" s="81">
        <f>SUM(W8:W40)</f>
        <v>188095</v>
      </c>
      <c r="X7" s="81">
        <f>SUM(X8:X40)</f>
        <v>0</v>
      </c>
      <c r="Y7" s="81">
        <f>SUM(Y8:Y40)</f>
        <v>0</v>
      </c>
      <c r="Z7" s="81">
        <f>SUM(Z8:Z40)</f>
        <v>138768</v>
      </c>
      <c r="AA7" s="81">
        <f>SUM(AA8:AA40)</f>
        <v>0</v>
      </c>
      <c r="AB7" s="81">
        <f>SUM(AB8:AB40)</f>
        <v>0</v>
      </c>
      <c r="AC7" s="81">
        <f>SUM(AC8:AC40)</f>
        <v>1261</v>
      </c>
      <c r="AD7" s="81">
        <f>SUM(AD8:AD40)</f>
        <v>168</v>
      </c>
      <c r="AE7" s="81">
        <f>SUM(AE8:AE40)</f>
        <v>1093</v>
      </c>
      <c r="AF7" s="81">
        <f>SUM(AF8:AF40)</f>
        <v>16159</v>
      </c>
      <c r="AG7" s="81">
        <f>SUM(AG8:AG40)</f>
        <v>16159</v>
      </c>
      <c r="AH7" s="81">
        <f>SUM(AH8:AH40)</f>
        <v>0</v>
      </c>
      <c r="AI7" s="81">
        <f>SUM(AI8:AI40)</f>
        <v>0</v>
      </c>
      <c r="AJ7" s="81">
        <f>SUM(AJ8:AJ40)</f>
        <v>16889</v>
      </c>
      <c r="AK7" s="81">
        <f>SUM(AK8:AK40)</f>
        <v>398</v>
      </c>
      <c r="AL7" s="81">
        <f>SUM(AL8:AL40)</f>
        <v>344</v>
      </c>
      <c r="AM7" s="81">
        <f>SUM(AM8:AM40)</f>
        <v>3978</v>
      </c>
      <c r="AN7" s="81">
        <f>SUM(AN8:AN40)</f>
        <v>397</v>
      </c>
      <c r="AO7" s="81">
        <f>SUM(AO8:AO40)</f>
        <v>0</v>
      </c>
      <c r="AP7" s="81">
        <f>SUM(AP8:AP40)</f>
        <v>10692</v>
      </c>
      <c r="AQ7" s="81">
        <f>SUM(AQ8:AQ40)</f>
        <v>412</v>
      </c>
      <c r="AR7" s="81">
        <f>SUM(AR8:AR40)</f>
        <v>484</v>
      </c>
      <c r="AS7" s="81">
        <f>SUM(AS8:AS40)</f>
        <v>184</v>
      </c>
      <c r="AT7" s="81">
        <f>SUM(AT8:AT40)</f>
        <v>254</v>
      </c>
      <c r="AU7" s="81">
        <f>SUM(AU8:AU40)</f>
        <v>12</v>
      </c>
      <c r="AV7" s="81">
        <f>SUM(AV8:AV40)</f>
        <v>0</v>
      </c>
      <c r="AW7" s="81">
        <f>SUM(AW8:AW40)</f>
        <v>197</v>
      </c>
      <c r="AX7" s="81">
        <f>SUM(AX8:AX40)</f>
        <v>45</v>
      </c>
      <c r="AY7" s="81">
        <f>SUM(AY8:AY40)</f>
        <v>0</v>
      </c>
      <c r="AZ7" s="81">
        <f>SUM(AZ8:AZ40)</f>
        <v>13</v>
      </c>
      <c r="BA7" s="81">
        <f>SUM(BA8:BA40)</f>
        <v>13</v>
      </c>
      <c r="BB7" s="81">
        <f>SUM(BB8:BB40)</f>
        <v>0</v>
      </c>
      <c r="BC7" s="81">
        <f>SUM(BC8:BC40)</f>
        <v>0</v>
      </c>
    </row>
    <row r="8" spans="1:55" s="61" customFormat="1" ht="12" customHeight="1">
      <c r="A8" s="115" t="s">
        <v>196</v>
      </c>
      <c r="B8" s="116" t="s">
        <v>197</v>
      </c>
      <c r="C8" s="115" t="s">
        <v>198</v>
      </c>
      <c r="D8" s="75">
        <f>SUM(E8,+H8,+K8)</f>
        <v>36515</v>
      </c>
      <c r="E8" s="75">
        <f>SUM(F8:G8)</f>
        <v>8436</v>
      </c>
      <c r="F8" s="75">
        <v>8436</v>
      </c>
      <c r="G8" s="75">
        <v>0</v>
      </c>
      <c r="H8" s="75">
        <f>SUM(I8:J8)</f>
        <v>0</v>
      </c>
      <c r="I8" s="75">
        <v>0</v>
      </c>
      <c r="J8" s="75">
        <v>0</v>
      </c>
      <c r="K8" s="75">
        <f>SUM(L8:M8)</f>
        <v>28079</v>
      </c>
      <c r="L8" s="75">
        <v>0</v>
      </c>
      <c r="M8" s="75">
        <v>28079</v>
      </c>
      <c r="N8" s="75">
        <f>SUM(O8,+V8,+AC8)</f>
        <v>36515</v>
      </c>
      <c r="O8" s="75">
        <f>SUM(P8:U8)</f>
        <v>8436</v>
      </c>
      <c r="P8" s="75">
        <v>0</v>
      </c>
      <c r="Q8" s="75">
        <v>0</v>
      </c>
      <c r="R8" s="75">
        <v>0</v>
      </c>
      <c r="S8" s="75">
        <v>8436</v>
      </c>
      <c r="T8" s="75">
        <v>0</v>
      </c>
      <c r="U8" s="75">
        <v>0</v>
      </c>
      <c r="V8" s="75">
        <f>SUM(W8:AB8)</f>
        <v>28079</v>
      </c>
      <c r="W8" s="75">
        <v>0</v>
      </c>
      <c r="X8" s="75">
        <v>0</v>
      </c>
      <c r="Y8" s="75">
        <v>0</v>
      </c>
      <c r="Z8" s="75">
        <v>28079</v>
      </c>
      <c r="AA8" s="75">
        <v>0</v>
      </c>
      <c r="AB8" s="75">
        <v>0</v>
      </c>
      <c r="AC8" s="75">
        <f>SUM(AD8:AE8)</f>
        <v>0</v>
      </c>
      <c r="AD8" s="75">
        <v>0</v>
      </c>
      <c r="AE8" s="75">
        <v>0</v>
      </c>
      <c r="AF8" s="75">
        <f>SUM(AG8:AI8)</f>
        <v>0</v>
      </c>
      <c r="AG8" s="75">
        <v>0</v>
      </c>
      <c r="AH8" s="75">
        <v>0</v>
      </c>
      <c r="AI8" s="75">
        <v>0</v>
      </c>
      <c r="AJ8" s="75">
        <f>SUM(AK8:AS8)</f>
        <v>0</v>
      </c>
      <c r="AK8" s="75">
        <v>0</v>
      </c>
      <c r="AL8" s="75">
        <v>0</v>
      </c>
      <c r="AM8" s="75">
        <v>0</v>
      </c>
      <c r="AN8" s="75">
        <v>0</v>
      </c>
      <c r="AO8" s="75">
        <v>0</v>
      </c>
      <c r="AP8" s="75">
        <v>0</v>
      </c>
      <c r="AQ8" s="75">
        <v>0</v>
      </c>
      <c r="AR8" s="75">
        <v>0</v>
      </c>
      <c r="AS8" s="75">
        <v>0</v>
      </c>
      <c r="AT8" s="75">
        <f>SUM(AU8:AY8)</f>
        <v>0</v>
      </c>
      <c r="AU8" s="75">
        <v>0</v>
      </c>
      <c r="AV8" s="75">
        <v>0</v>
      </c>
      <c r="AW8" s="75">
        <v>0</v>
      </c>
      <c r="AX8" s="75">
        <v>0</v>
      </c>
      <c r="AY8" s="75">
        <v>0</v>
      </c>
      <c r="AZ8" s="75">
        <f>SUM(BA8:BC8)</f>
        <v>0</v>
      </c>
      <c r="BA8" s="75">
        <v>0</v>
      </c>
      <c r="BB8" s="75">
        <v>0</v>
      </c>
      <c r="BC8" s="75">
        <v>0</v>
      </c>
    </row>
    <row r="9" spans="1:55" s="61" customFormat="1" ht="12" customHeight="1">
      <c r="A9" s="115" t="s">
        <v>196</v>
      </c>
      <c r="B9" s="116" t="s">
        <v>199</v>
      </c>
      <c r="C9" s="115" t="s">
        <v>200</v>
      </c>
      <c r="D9" s="75">
        <f>SUM(E9,+H9,+K9)</f>
        <v>42407</v>
      </c>
      <c r="E9" s="75">
        <f>SUM(F9:G9)</f>
        <v>42407</v>
      </c>
      <c r="F9" s="75">
        <v>9919</v>
      </c>
      <c r="G9" s="75">
        <v>32488</v>
      </c>
      <c r="H9" s="75">
        <f>SUM(I9:J9)</f>
        <v>0</v>
      </c>
      <c r="I9" s="75">
        <v>0</v>
      </c>
      <c r="J9" s="75">
        <v>0</v>
      </c>
      <c r="K9" s="75">
        <f>SUM(L9:M9)</f>
        <v>0</v>
      </c>
      <c r="L9" s="75">
        <v>0</v>
      </c>
      <c r="M9" s="75">
        <v>0</v>
      </c>
      <c r="N9" s="75">
        <f>SUM(O9,+V9,+AC9)</f>
        <v>42407</v>
      </c>
      <c r="O9" s="75">
        <f>SUM(P9:U9)</f>
        <v>9919</v>
      </c>
      <c r="P9" s="75">
        <v>0</v>
      </c>
      <c r="Q9" s="75">
        <v>0</v>
      </c>
      <c r="R9" s="75">
        <v>0</v>
      </c>
      <c r="S9" s="75">
        <v>9919</v>
      </c>
      <c r="T9" s="75">
        <v>0</v>
      </c>
      <c r="U9" s="75">
        <v>0</v>
      </c>
      <c r="V9" s="75">
        <f>SUM(W9:AB9)</f>
        <v>32488</v>
      </c>
      <c r="W9" s="75">
        <v>0</v>
      </c>
      <c r="X9" s="75">
        <v>0</v>
      </c>
      <c r="Y9" s="75">
        <v>0</v>
      </c>
      <c r="Z9" s="75">
        <v>32488</v>
      </c>
      <c r="AA9" s="75">
        <v>0</v>
      </c>
      <c r="AB9" s="75">
        <v>0</v>
      </c>
      <c r="AC9" s="75">
        <f>SUM(AD9:AE9)</f>
        <v>0</v>
      </c>
      <c r="AD9" s="75">
        <v>0</v>
      </c>
      <c r="AE9" s="75">
        <v>0</v>
      </c>
      <c r="AF9" s="75">
        <f>SUM(AG9:AI9)</f>
        <v>0</v>
      </c>
      <c r="AG9" s="75">
        <v>0</v>
      </c>
      <c r="AH9" s="75">
        <v>0</v>
      </c>
      <c r="AI9" s="75">
        <v>0</v>
      </c>
      <c r="AJ9" s="75">
        <f>SUM(AK9:AS9)</f>
        <v>0</v>
      </c>
      <c r="AK9" s="75">
        <v>0</v>
      </c>
      <c r="AL9" s="75">
        <v>0</v>
      </c>
      <c r="AM9" s="75">
        <v>0</v>
      </c>
      <c r="AN9" s="75">
        <v>0</v>
      </c>
      <c r="AO9" s="75">
        <v>0</v>
      </c>
      <c r="AP9" s="75">
        <v>0</v>
      </c>
      <c r="AQ9" s="75">
        <v>0</v>
      </c>
      <c r="AR9" s="75">
        <v>0</v>
      </c>
      <c r="AS9" s="75">
        <v>0</v>
      </c>
      <c r="AT9" s="75">
        <f>SUM(AU9:AY9)</f>
        <v>0</v>
      </c>
      <c r="AU9" s="75">
        <v>0</v>
      </c>
      <c r="AV9" s="75">
        <v>0</v>
      </c>
      <c r="AW9" s="75">
        <v>0</v>
      </c>
      <c r="AX9" s="75">
        <v>0</v>
      </c>
      <c r="AY9" s="75">
        <v>0</v>
      </c>
      <c r="AZ9" s="75">
        <f>SUM(BA9:BC9)</f>
        <v>0</v>
      </c>
      <c r="BA9" s="75">
        <v>0</v>
      </c>
      <c r="BB9" s="75">
        <v>0</v>
      </c>
      <c r="BC9" s="75">
        <v>0</v>
      </c>
    </row>
    <row r="10" spans="1:55" s="61" customFormat="1" ht="12" customHeight="1">
      <c r="A10" s="115" t="s">
        <v>196</v>
      </c>
      <c r="B10" s="116" t="s">
        <v>201</v>
      </c>
      <c r="C10" s="115" t="s">
        <v>202</v>
      </c>
      <c r="D10" s="75">
        <f>SUM(E10,+H10,+K10)</f>
        <v>17278</v>
      </c>
      <c r="E10" s="75">
        <f>SUM(F10:G10)</f>
        <v>0</v>
      </c>
      <c r="F10" s="75">
        <v>0</v>
      </c>
      <c r="G10" s="75">
        <v>0</v>
      </c>
      <c r="H10" s="75">
        <f>SUM(I10:J10)</f>
        <v>17131</v>
      </c>
      <c r="I10" s="75">
        <v>3045</v>
      </c>
      <c r="J10" s="75">
        <v>14086</v>
      </c>
      <c r="K10" s="75">
        <f>SUM(L10:M10)</f>
        <v>147</v>
      </c>
      <c r="L10" s="75">
        <v>147</v>
      </c>
      <c r="M10" s="75">
        <v>0</v>
      </c>
      <c r="N10" s="75">
        <f>SUM(O10,+V10,+AC10)</f>
        <v>17278</v>
      </c>
      <c r="O10" s="75">
        <f>SUM(P10:U10)</f>
        <v>3192</v>
      </c>
      <c r="P10" s="75">
        <v>0</v>
      </c>
      <c r="Q10" s="75">
        <v>0</v>
      </c>
      <c r="R10" s="75">
        <v>0</v>
      </c>
      <c r="S10" s="75">
        <v>3192</v>
      </c>
      <c r="T10" s="75">
        <v>0</v>
      </c>
      <c r="U10" s="75">
        <v>0</v>
      </c>
      <c r="V10" s="75">
        <f>SUM(W10:AB10)</f>
        <v>14086</v>
      </c>
      <c r="W10" s="75">
        <v>0</v>
      </c>
      <c r="X10" s="75">
        <v>0</v>
      </c>
      <c r="Y10" s="75">
        <v>0</v>
      </c>
      <c r="Z10" s="75">
        <v>14086</v>
      </c>
      <c r="AA10" s="75">
        <v>0</v>
      </c>
      <c r="AB10" s="75">
        <v>0</v>
      </c>
      <c r="AC10" s="75">
        <f>SUM(AD10:AE10)</f>
        <v>0</v>
      </c>
      <c r="AD10" s="75">
        <v>0</v>
      </c>
      <c r="AE10" s="75">
        <v>0</v>
      </c>
      <c r="AF10" s="75">
        <f>SUM(AG10:AI10)</f>
        <v>0</v>
      </c>
      <c r="AG10" s="75">
        <v>0</v>
      </c>
      <c r="AH10" s="75">
        <v>0</v>
      </c>
      <c r="AI10" s="75">
        <v>0</v>
      </c>
      <c r="AJ10" s="75">
        <f>SUM(AK10:AS10)</f>
        <v>0</v>
      </c>
      <c r="AK10" s="75">
        <v>0</v>
      </c>
      <c r="AL10" s="75">
        <v>0</v>
      </c>
      <c r="AM10" s="75">
        <v>0</v>
      </c>
      <c r="AN10" s="75">
        <v>0</v>
      </c>
      <c r="AO10" s="75">
        <v>0</v>
      </c>
      <c r="AP10" s="75">
        <v>0</v>
      </c>
      <c r="AQ10" s="75">
        <v>0</v>
      </c>
      <c r="AR10" s="75">
        <v>0</v>
      </c>
      <c r="AS10" s="75">
        <v>0</v>
      </c>
      <c r="AT10" s="75">
        <f>SUM(AU10:AY10)</f>
        <v>0</v>
      </c>
      <c r="AU10" s="75">
        <v>0</v>
      </c>
      <c r="AV10" s="75">
        <v>0</v>
      </c>
      <c r="AW10" s="75">
        <v>0</v>
      </c>
      <c r="AX10" s="75">
        <v>0</v>
      </c>
      <c r="AY10" s="75">
        <v>0</v>
      </c>
      <c r="AZ10" s="75">
        <f>SUM(BA10:BC10)</f>
        <v>0</v>
      </c>
      <c r="BA10" s="75">
        <v>0</v>
      </c>
      <c r="BB10" s="75">
        <v>0</v>
      </c>
      <c r="BC10" s="75">
        <v>0</v>
      </c>
    </row>
    <row r="11" spans="1:55" s="61" customFormat="1" ht="12" customHeight="1">
      <c r="A11" s="115" t="s">
        <v>196</v>
      </c>
      <c r="B11" s="116" t="s">
        <v>203</v>
      </c>
      <c r="C11" s="115" t="s">
        <v>204</v>
      </c>
      <c r="D11" s="75">
        <f>SUM(E11,+H11,+K11)</f>
        <v>12711</v>
      </c>
      <c r="E11" s="75">
        <f>SUM(F11:G11)</f>
        <v>0</v>
      </c>
      <c r="F11" s="75">
        <v>0</v>
      </c>
      <c r="G11" s="75">
        <v>0</v>
      </c>
      <c r="H11" s="75">
        <f>SUM(I11:J11)</f>
        <v>4107</v>
      </c>
      <c r="I11" s="75">
        <v>4107</v>
      </c>
      <c r="J11" s="75">
        <v>0</v>
      </c>
      <c r="K11" s="75">
        <f>SUM(L11:M11)</f>
        <v>8604</v>
      </c>
      <c r="L11" s="75">
        <v>0</v>
      </c>
      <c r="M11" s="75">
        <v>8604</v>
      </c>
      <c r="N11" s="75">
        <f>SUM(O11,+V11,+AC11)</f>
        <v>12934</v>
      </c>
      <c r="O11" s="75">
        <f>SUM(P11:U11)</f>
        <v>4107</v>
      </c>
      <c r="P11" s="75">
        <v>4107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f>SUM(W11:AB11)</f>
        <v>8604</v>
      </c>
      <c r="W11" s="75">
        <v>8604</v>
      </c>
      <c r="X11" s="75">
        <v>0</v>
      </c>
      <c r="Y11" s="75">
        <v>0</v>
      </c>
      <c r="Z11" s="75">
        <v>0</v>
      </c>
      <c r="AA11" s="75">
        <v>0</v>
      </c>
      <c r="AB11" s="75">
        <v>0</v>
      </c>
      <c r="AC11" s="75">
        <f>SUM(AD11:AE11)</f>
        <v>223</v>
      </c>
      <c r="AD11" s="75">
        <v>72</v>
      </c>
      <c r="AE11" s="75">
        <v>151</v>
      </c>
      <c r="AF11" s="75">
        <f>SUM(AG11:AI11)</f>
        <v>533</v>
      </c>
      <c r="AG11" s="75">
        <v>533</v>
      </c>
      <c r="AH11" s="75">
        <v>0</v>
      </c>
      <c r="AI11" s="75">
        <v>0</v>
      </c>
      <c r="AJ11" s="75">
        <f>SUM(AK11:AS11)</f>
        <v>533</v>
      </c>
      <c r="AK11" s="75">
        <v>0</v>
      </c>
      <c r="AL11" s="75">
        <v>0</v>
      </c>
      <c r="AM11" s="75">
        <v>519</v>
      </c>
      <c r="AN11" s="75">
        <v>0</v>
      </c>
      <c r="AO11" s="75">
        <v>0</v>
      </c>
      <c r="AP11" s="75">
        <v>0</v>
      </c>
      <c r="AQ11" s="75">
        <v>14</v>
      </c>
      <c r="AR11" s="75">
        <v>0</v>
      </c>
      <c r="AS11" s="75">
        <v>0</v>
      </c>
      <c r="AT11" s="75">
        <f>SUM(AU11:AY11)</f>
        <v>13</v>
      </c>
      <c r="AU11" s="75">
        <v>0</v>
      </c>
      <c r="AV11" s="75">
        <v>0</v>
      </c>
      <c r="AW11" s="75">
        <v>13</v>
      </c>
      <c r="AX11" s="75">
        <v>0</v>
      </c>
      <c r="AY11" s="75">
        <v>0</v>
      </c>
      <c r="AZ11" s="75">
        <f>SUM(BA11:BC11)</f>
        <v>0</v>
      </c>
      <c r="BA11" s="75">
        <v>0</v>
      </c>
      <c r="BB11" s="75">
        <v>0</v>
      </c>
      <c r="BC11" s="75">
        <v>0</v>
      </c>
    </row>
    <row r="12" spans="1:55" s="61" customFormat="1" ht="12" customHeight="1">
      <c r="A12" s="70" t="s">
        <v>196</v>
      </c>
      <c r="B12" s="117" t="s">
        <v>205</v>
      </c>
      <c r="C12" s="70" t="s">
        <v>206</v>
      </c>
      <c r="D12" s="76">
        <f>SUM(E12,+H12,+K12)</f>
        <v>5287</v>
      </c>
      <c r="E12" s="76">
        <f>SUM(F12:G12)</f>
        <v>0</v>
      </c>
      <c r="F12" s="76">
        <v>0</v>
      </c>
      <c r="G12" s="76">
        <v>0</v>
      </c>
      <c r="H12" s="76">
        <f>SUM(I12:J12)</f>
        <v>1499</v>
      </c>
      <c r="I12" s="76">
        <v>1499</v>
      </c>
      <c r="J12" s="76">
        <v>0</v>
      </c>
      <c r="K12" s="76">
        <f>SUM(L12:M12)</f>
        <v>3788</v>
      </c>
      <c r="L12" s="76">
        <v>0</v>
      </c>
      <c r="M12" s="76">
        <v>3788</v>
      </c>
      <c r="N12" s="76">
        <f>SUM(O12,+V12,+AC12)</f>
        <v>5287</v>
      </c>
      <c r="O12" s="76">
        <f>SUM(P12:U12)</f>
        <v>1499</v>
      </c>
      <c r="P12" s="76">
        <v>0</v>
      </c>
      <c r="Q12" s="76">
        <v>0</v>
      </c>
      <c r="R12" s="76">
        <v>0</v>
      </c>
      <c r="S12" s="76">
        <v>1499</v>
      </c>
      <c r="T12" s="76">
        <v>0</v>
      </c>
      <c r="U12" s="76">
        <v>0</v>
      </c>
      <c r="V12" s="76">
        <f>SUM(W12:AB12)</f>
        <v>3788</v>
      </c>
      <c r="W12" s="76">
        <v>0</v>
      </c>
      <c r="X12" s="76">
        <v>0</v>
      </c>
      <c r="Y12" s="76">
        <v>0</v>
      </c>
      <c r="Z12" s="76">
        <v>3788</v>
      </c>
      <c r="AA12" s="76">
        <v>0</v>
      </c>
      <c r="AB12" s="76">
        <v>0</v>
      </c>
      <c r="AC12" s="76">
        <f>SUM(AD12:AE12)</f>
        <v>0</v>
      </c>
      <c r="AD12" s="76">
        <v>0</v>
      </c>
      <c r="AE12" s="76">
        <v>0</v>
      </c>
      <c r="AF12" s="76">
        <f>SUM(AG12:AI12)</f>
        <v>0</v>
      </c>
      <c r="AG12" s="76">
        <v>0</v>
      </c>
      <c r="AH12" s="76">
        <v>0</v>
      </c>
      <c r="AI12" s="76">
        <v>0</v>
      </c>
      <c r="AJ12" s="76">
        <f>SUM(AK12:AS12)</f>
        <v>0</v>
      </c>
      <c r="AK12" s="76">
        <v>0</v>
      </c>
      <c r="AL12" s="76">
        <v>0</v>
      </c>
      <c r="AM12" s="76">
        <v>0</v>
      </c>
      <c r="AN12" s="76">
        <v>0</v>
      </c>
      <c r="AO12" s="76">
        <v>0</v>
      </c>
      <c r="AP12" s="76">
        <v>0</v>
      </c>
      <c r="AQ12" s="76">
        <v>0</v>
      </c>
      <c r="AR12" s="76">
        <v>0</v>
      </c>
      <c r="AS12" s="76">
        <v>0</v>
      </c>
      <c r="AT12" s="76">
        <f>SUM(AU12:AY12)</f>
        <v>0</v>
      </c>
      <c r="AU12" s="76">
        <v>0</v>
      </c>
      <c r="AV12" s="76">
        <v>0</v>
      </c>
      <c r="AW12" s="76">
        <v>0</v>
      </c>
      <c r="AX12" s="76">
        <v>0</v>
      </c>
      <c r="AY12" s="76">
        <v>0</v>
      </c>
      <c r="AZ12" s="76">
        <f>SUM(BA12:BC12)</f>
        <v>0</v>
      </c>
      <c r="BA12" s="76">
        <v>0</v>
      </c>
      <c r="BB12" s="76">
        <v>0</v>
      </c>
      <c r="BC12" s="76">
        <v>0</v>
      </c>
    </row>
    <row r="13" spans="1:55" s="61" customFormat="1" ht="12" customHeight="1">
      <c r="A13" s="70" t="s">
        <v>196</v>
      </c>
      <c r="B13" s="117" t="s">
        <v>207</v>
      </c>
      <c r="C13" s="70" t="s">
        <v>208</v>
      </c>
      <c r="D13" s="76">
        <f>SUM(E13,+H13,+K13)</f>
        <v>16041</v>
      </c>
      <c r="E13" s="76">
        <f>SUM(F13:G13)</f>
        <v>0</v>
      </c>
      <c r="F13" s="76">
        <v>0</v>
      </c>
      <c r="G13" s="76">
        <v>0</v>
      </c>
      <c r="H13" s="76">
        <f>SUM(I13:J13)</f>
        <v>0</v>
      </c>
      <c r="I13" s="76">
        <v>0</v>
      </c>
      <c r="J13" s="76">
        <v>0</v>
      </c>
      <c r="K13" s="76">
        <f>SUM(L13:M13)</f>
        <v>16041</v>
      </c>
      <c r="L13" s="76">
        <v>3713</v>
      </c>
      <c r="M13" s="76">
        <v>12328</v>
      </c>
      <c r="N13" s="76">
        <f>SUM(O13,+V13,+AC13)</f>
        <v>16041</v>
      </c>
      <c r="O13" s="76">
        <f>SUM(P13:U13)</f>
        <v>3713</v>
      </c>
      <c r="P13" s="76">
        <v>3713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  <c r="V13" s="76">
        <f>SUM(W13:AB13)</f>
        <v>12328</v>
      </c>
      <c r="W13" s="76">
        <v>12328</v>
      </c>
      <c r="X13" s="76">
        <v>0</v>
      </c>
      <c r="Y13" s="76">
        <v>0</v>
      </c>
      <c r="Z13" s="76">
        <v>0</v>
      </c>
      <c r="AA13" s="76">
        <v>0</v>
      </c>
      <c r="AB13" s="76">
        <v>0</v>
      </c>
      <c r="AC13" s="76">
        <f>SUM(AD13:AE13)</f>
        <v>0</v>
      </c>
      <c r="AD13" s="76">
        <v>0</v>
      </c>
      <c r="AE13" s="76">
        <v>0</v>
      </c>
      <c r="AF13" s="76">
        <f>SUM(AG13:AI13)</f>
        <v>521</v>
      </c>
      <c r="AG13" s="76">
        <v>521</v>
      </c>
      <c r="AH13" s="76">
        <v>0</v>
      </c>
      <c r="AI13" s="76">
        <v>0</v>
      </c>
      <c r="AJ13" s="76">
        <f>SUM(AK13:AS13)</f>
        <v>521</v>
      </c>
      <c r="AK13" s="76">
        <v>0</v>
      </c>
      <c r="AL13" s="76">
        <v>0</v>
      </c>
      <c r="AM13" s="76">
        <v>521</v>
      </c>
      <c r="AN13" s="76">
        <v>0</v>
      </c>
      <c r="AO13" s="76">
        <v>0</v>
      </c>
      <c r="AP13" s="76">
        <v>0</v>
      </c>
      <c r="AQ13" s="76">
        <v>0</v>
      </c>
      <c r="AR13" s="76">
        <v>0</v>
      </c>
      <c r="AS13" s="76">
        <v>0</v>
      </c>
      <c r="AT13" s="76">
        <f>SUM(AU13:AY13)</f>
        <v>0</v>
      </c>
      <c r="AU13" s="76">
        <v>0</v>
      </c>
      <c r="AV13" s="76">
        <v>0</v>
      </c>
      <c r="AW13" s="76">
        <v>0</v>
      </c>
      <c r="AX13" s="76">
        <v>0</v>
      </c>
      <c r="AY13" s="76">
        <v>0</v>
      </c>
      <c r="AZ13" s="76">
        <f>SUM(BA13:BC13)</f>
        <v>0</v>
      </c>
      <c r="BA13" s="76">
        <v>0</v>
      </c>
      <c r="BB13" s="76">
        <v>0</v>
      </c>
      <c r="BC13" s="76">
        <v>0</v>
      </c>
    </row>
    <row r="14" spans="1:55" s="61" customFormat="1" ht="12" customHeight="1">
      <c r="A14" s="70" t="s">
        <v>196</v>
      </c>
      <c r="B14" s="117" t="s">
        <v>209</v>
      </c>
      <c r="C14" s="70" t="s">
        <v>210</v>
      </c>
      <c r="D14" s="76">
        <f>SUM(E14,+H14,+K14)</f>
        <v>35060</v>
      </c>
      <c r="E14" s="76">
        <f>SUM(F14:G14)</f>
        <v>0</v>
      </c>
      <c r="F14" s="76">
        <v>0</v>
      </c>
      <c r="G14" s="76">
        <v>0</v>
      </c>
      <c r="H14" s="76">
        <f>SUM(I14:J14)</f>
        <v>35060</v>
      </c>
      <c r="I14" s="76">
        <v>2904</v>
      </c>
      <c r="J14" s="76">
        <v>32156</v>
      </c>
      <c r="K14" s="76">
        <f>SUM(L14:M14)</f>
        <v>0</v>
      </c>
      <c r="L14" s="76">
        <v>0</v>
      </c>
      <c r="M14" s="76">
        <v>0</v>
      </c>
      <c r="N14" s="76">
        <f>SUM(O14,+V14,+AC14)</f>
        <v>35060</v>
      </c>
      <c r="O14" s="76">
        <f>SUM(P14:U14)</f>
        <v>2904</v>
      </c>
      <c r="P14" s="76">
        <v>0</v>
      </c>
      <c r="Q14" s="76">
        <v>0</v>
      </c>
      <c r="R14" s="76">
        <v>0</v>
      </c>
      <c r="S14" s="76">
        <v>2904</v>
      </c>
      <c r="T14" s="76">
        <v>0</v>
      </c>
      <c r="U14" s="76">
        <v>0</v>
      </c>
      <c r="V14" s="76">
        <f>SUM(W14:AB14)</f>
        <v>32156</v>
      </c>
      <c r="W14" s="76">
        <v>0</v>
      </c>
      <c r="X14" s="76">
        <v>0</v>
      </c>
      <c r="Y14" s="76">
        <v>0</v>
      </c>
      <c r="Z14" s="76">
        <v>32156</v>
      </c>
      <c r="AA14" s="76">
        <v>0</v>
      </c>
      <c r="AB14" s="76">
        <v>0</v>
      </c>
      <c r="AC14" s="76">
        <f>SUM(AD14:AE14)</f>
        <v>0</v>
      </c>
      <c r="AD14" s="76">
        <v>0</v>
      </c>
      <c r="AE14" s="76">
        <v>0</v>
      </c>
      <c r="AF14" s="76">
        <f>SUM(AG14:AI14)</f>
        <v>0</v>
      </c>
      <c r="AG14" s="76">
        <v>0</v>
      </c>
      <c r="AH14" s="76">
        <v>0</v>
      </c>
      <c r="AI14" s="76">
        <v>0</v>
      </c>
      <c r="AJ14" s="76">
        <f>SUM(AK14:AS14)</f>
        <v>0</v>
      </c>
      <c r="AK14" s="76">
        <v>0</v>
      </c>
      <c r="AL14" s="76">
        <v>0</v>
      </c>
      <c r="AM14" s="76">
        <v>0</v>
      </c>
      <c r="AN14" s="76">
        <v>0</v>
      </c>
      <c r="AO14" s="76">
        <v>0</v>
      </c>
      <c r="AP14" s="76">
        <v>0</v>
      </c>
      <c r="AQ14" s="76">
        <v>0</v>
      </c>
      <c r="AR14" s="76">
        <v>0</v>
      </c>
      <c r="AS14" s="76">
        <v>0</v>
      </c>
      <c r="AT14" s="76">
        <f>SUM(AU14:AY14)</f>
        <v>0</v>
      </c>
      <c r="AU14" s="76">
        <v>0</v>
      </c>
      <c r="AV14" s="76">
        <v>0</v>
      </c>
      <c r="AW14" s="76">
        <v>0</v>
      </c>
      <c r="AX14" s="76">
        <v>0</v>
      </c>
      <c r="AY14" s="76">
        <v>0</v>
      </c>
      <c r="AZ14" s="76">
        <f>SUM(BA14:BC14)</f>
        <v>0</v>
      </c>
      <c r="BA14" s="76">
        <v>0</v>
      </c>
      <c r="BB14" s="76">
        <v>0</v>
      </c>
      <c r="BC14" s="76">
        <v>0</v>
      </c>
    </row>
    <row r="15" spans="1:55" s="61" customFormat="1" ht="12" customHeight="1">
      <c r="A15" s="70" t="s">
        <v>196</v>
      </c>
      <c r="B15" s="117" t="s">
        <v>211</v>
      </c>
      <c r="C15" s="70" t="s">
        <v>212</v>
      </c>
      <c r="D15" s="76">
        <f>SUM(E15,+H15,+K15)</f>
        <v>11178</v>
      </c>
      <c r="E15" s="76">
        <f>SUM(F15:G15)</f>
        <v>0</v>
      </c>
      <c r="F15" s="76">
        <v>0</v>
      </c>
      <c r="G15" s="76">
        <v>0</v>
      </c>
      <c r="H15" s="76">
        <f>SUM(I15:J15)</f>
        <v>11178</v>
      </c>
      <c r="I15" s="76">
        <v>2517</v>
      </c>
      <c r="J15" s="76">
        <v>8661</v>
      </c>
      <c r="K15" s="76">
        <f>SUM(L15:M15)</f>
        <v>0</v>
      </c>
      <c r="L15" s="76">
        <v>0</v>
      </c>
      <c r="M15" s="76">
        <v>0</v>
      </c>
      <c r="N15" s="76">
        <f>SUM(O15,+V15,+AC15)</f>
        <v>11178</v>
      </c>
      <c r="O15" s="76">
        <f>SUM(P15:U15)</f>
        <v>2517</v>
      </c>
      <c r="P15" s="76">
        <v>2517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6">
        <f>SUM(W15:AB15)</f>
        <v>8661</v>
      </c>
      <c r="W15" s="76">
        <v>8661</v>
      </c>
      <c r="X15" s="76">
        <v>0</v>
      </c>
      <c r="Y15" s="76">
        <v>0</v>
      </c>
      <c r="Z15" s="76">
        <v>0</v>
      </c>
      <c r="AA15" s="76">
        <v>0</v>
      </c>
      <c r="AB15" s="76">
        <v>0</v>
      </c>
      <c r="AC15" s="76">
        <f>SUM(AD15:AE15)</f>
        <v>0</v>
      </c>
      <c r="AD15" s="76">
        <v>0</v>
      </c>
      <c r="AE15" s="76">
        <v>0</v>
      </c>
      <c r="AF15" s="76">
        <f>SUM(AG15:AI15)</f>
        <v>29</v>
      </c>
      <c r="AG15" s="76">
        <v>29</v>
      </c>
      <c r="AH15" s="76">
        <v>0</v>
      </c>
      <c r="AI15" s="76">
        <v>0</v>
      </c>
      <c r="AJ15" s="76">
        <f>SUM(AK15:AS15)</f>
        <v>29</v>
      </c>
      <c r="AK15" s="76">
        <v>0</v>
      </c>
      <c r="AL15" s="76">
        <v>0</v>
      </c>
      <c r="AM15" s="76">
        <v>29</v>
      </c>
      <c r="AN15" s="76">
        <v>0</v>
      </c>
      <c r="AO15" s="76">
        <v>0</v>
      </c>
      <c r="AP15" s="76">
        <v>0</v>
      </c>
      <c r="AQ15" s="76">
        <v>0</v>
      </c>
      <c r="AR15" s="76">
        <v>0</v>
      </c>
      <c r="AS15" s="76">
        <v>0</v>
      </c>
      <c r="AT15" s="76">
        <f>SUM(AU15:AY15)</f>
        <v>4</v>
      </c>
      <c r="AU15" s="76">
        <v>0</v>
      </c>
      <c r="AV15" s="76">
        <v>0</v>
      </c>
      <c r="AW15" s="76">
        <v>4</v>
      </c>
      <c r="AX15" s="76">
        <v>0</v>
      </c>
      <c r="AY15" s="76">
        <v>0</v>
      </c>
      <c r="AZ15" s="76">
        <f>SUM(BA15:BC15)</f>
        <v>0</v>
      </c>
      <c r="BA15" s="76"/>
      <c r="BB15" s="76">
        <v>0</v>
      </c>
      <c r="BC15" s="76">
        <v>0</v>
      </c>
    </row>
    <row r="16" spans="1:55" s="61" customFormat="1" ht="12" customHeight="1">
      <c r="A16" s="70" t="s">
        <v>196</v>
      </c>
      <c r="B16" s="117" t="s">
        <v>213</v>
      </c>
      <c r="C16" s="70" t="s">
        <v>214</v>
      </c>
      <c r="D16" s="76">
        <f>SUM(E16,+H16,+K16)</f>
        <v>549</v>
      </c>
      <c r="E16" s="76">
        <f>SUM(F16:G16)</f>
        <v>549</v>
      </c>
      <c r="F16" s="76">
        <v>415</v>
      </c>
      <c r="G16" s="76">
        <v>134</v>
      </c>
      <c r="H16" s="76">
        <f>SUM(I16:J16)</f>
        <v>0</v>
      </c>
      <c r="I16" s="76">
        <v>0</v>
      </c>
      <c r="J16" s="76">
        <v>0</v>
      </c>
      <c r="K16" s="76">
        <f>SUM(L16:M16)</f>
        <v>0</v>
      </c>
      <c r="L16" s="76">
        <v>0</v>
      </c>
      <c r="M16" s="76">
        <v>0</v>
      </c>
      <c r="N16" s="76">
        <f>SUM(O16,+V16,+AC16)</f>
        <v>549</v>
      </c>
      <c r="O16" s="76">
        <f>SUM(P16:U16)</f>
        <v>415</v>
      </c>
      <c r="P16" s="76">
        <v>0</v>
      </c>
      <c r="Q16" s="76">
        <v>0</v>
      </c>
      <c r="R16" s="76">
        <v>0</v>
      </c>
      <c r="S16" s="76">
        <v>415</v>
      </c>
      <c r="T16" s="76">
        <v>0</v>
      </c>
      <c r="U16" s="76">
        <v>0</v>
      </c>
      <c r="V16" s="76">
        <f>SUM(W16:AB16)</f>
        <v>134</v>
      </c>
      <c r="W16" s="76">
        <v>0</v>
      </c>
      <c r="X16" s="76">
        <v>0</v>
      </c>
      <c r="Y16" s="76">
        <v>0</v>
      </c>
      <c r="Z16" s="76">
        <v>134</v>
      </c>
      <c r="AA16" s="76">
        <v>0</v>
      </c>
      <c r="AB16" s="76">
        <v>0</v>
      </c>
      <c r="AC16" s="76">
        <f>SUM(AD16:AE16)</f>
        <v>0</v>
      </c>
      <c r="AD16" s="76">
        <v>0</v>
      </c>
      <c r="AE16" s="76">
        <v>0</v>
      </c>
      <c r="AF16" s="76">
        <f>SUM(AG16:AI16)</f>
        <v>0</v>
      </c>
      <c r="AG16" s="76">
        <v>0</v>
      </c>
      <c r="AH16" s="76">
        <v>0</v>
      </c>
      <c r="AI16" s="76">
        <v>0</v>
      </c>
      <c r="AJ16" s="76">
        <f>SUM(AK16:AS16)</f>
        <v>0</v>
      </c>
      <c r="AK16" s="76">
        <v>0</v>
      </c>
      <c r="AL16" s="76">
        <v>0</v>
      </c>
      <c r="AM16" s="76">
        <v>0</v>
      </c>
      <c r="AN16" s="76">
        <v>0</v>
      </c>
      <c r="AO16" s="76">
        <v>0</v>
      </c>
      <c r="AP16" s="76">
        <v>0</v>
      </c>
      <c r="AQ16" s="76">
        <v>0</v>
      </c>
      <c r="AR16" s="76">
        <v>0</v>
      </c>
      <c r="AS16" s="76">
        <v>0</v>
      </c>
      <c r="AT16" s="76">
        <f>SUM(AU16:AY16)</f>
        <v>0</v>
      </c>
      <c r="AU16" s="76">
        <v>0</v>
      </c>
      <c r="AV16" s="76">
        <v>0</v>
      </c>
      <c r="AW16" s="76">
        <v>0</v>
      </c>
      <c r="AX16" s="76">
        <v>0</v>
      </c>
      <c r="AY16" s="76">
        <v>0</v>
      </c>
      <c r="AZ16" s="76">
        <f>SUM(BA16:BC16)</f>
        <v>0</v>
      </c>
      <c r="BA16" s="76">
        <v>0</v>
      </c>
      <c r="BB16" s="76">
        <v>0</v>
      </c>
      <c r="BC16" s="76">
        <v>0</v>
      </c>
    </row>
    <row r="17" spans="1:55" s="61" customFormat="1" ht="12" customHeight="1">
      <c r="A17" s="70" t="s">
        <v>196</v>
      </c>
      <c r="B17" s="117" t="s">
        <v>215</v>
      </c>
      <c r="C17" s="70" t="s">
        <v>216</v>
      </c>
      <c r="D17" s="76">
        <f>SUM(E17,+H17,+K17)</f>
        <v>30876</v>
      </c>
      <c r="E17" s="76">
        <f>SUM(F17:G17)</f>
        <v>8578</v>
      </c>
      <c r="F17" s="76">
        <v>1847</v>
      </c>
      <c r="G17" s="76">
        <v>6731</v>
      </c>
      <c r="H17" s="76">
        <f>SUM(I17:J17)</f>
        <v>2134</v>
      </c>
      <c r="I17" s="76">
        <v>2134</v>
      </c>
      <c r="J17" s="76">
        <v>0</v>
      </c>
      <c r="K17" s="76">
        <f>SUM(L17:M17)</f>
        <v>20164</v>
      </c>
      <c r="L17" s="76">
        <v>0</v>
      </c>
      <c r="M17" s="76">
        <v>20164</v>
      </c>
      <c r="N17" s="76">
        <f>SUM(O17,+V17,+AC17)</f>
        <v>30876</v>
      </c>
      <c r="O17" s="76">
        <f>SUM(P17:U17)</f>
        <v>3981</v>
      </c>
      <c r="P17" s="76">
        <v>3981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  <c r="V17" s="76">
        <f>SUM(W17:AB17)</f>
        <v>26895</v>
      </c>
      <c r="W17" s="76">
        <v>26895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6">
        <f>SUM(AD17:AE17)</f>
        <v>0</v>
      </c>
      <c r="AD17" s="76">
        <v>0</v>
      </c>
      <c r="AE17" s="76">
        <v>0</v>
      </c>
      <c r="AF17" s="76">
        <f>SUM(AG17:AI17)</f>
        <v>691</v>
      </c>
      <c r="AG17" s="76">
        <v>691</v>
      </c>
      <c r="AH17" s="76">
        <v>0</v>
      </c>
      <c r="AI17" s="76">
        <v>0</v>
      </c>
      <c r="AJ17" s="76">
        <f>SUM(AK17:AS17)</f>
        <v>691</v>
      </c>
      <c r="AK17" s="76"/>
      <c r="AL17" s="76">
        <v>0</v>
      </c>
      <c r="AM17" s="76">
        <v>673</v>
      </c>
      <c r="AN17" s="76">
        <v>0</v>
      </c>
      <c r="AO17" s="76">
        <v>0</v>
      </c>
      <c r="AP17" s="76">
        <v>0</v>
      </c>
      <c r="AQ17" s="76">
        <v>0</v>
      </c>
      <c r="AR17" s="76">
        <v>18</v>
      </c>
      <c r="AS17" s="76">
        <v>0</v>
      </c>
      <c r="AT17" s="76">
        <f>SUM(AU17:AY17)</f>
        <v>95</v>
      </c>
      <c r="AU17" s="76">
        <v>0</v>
      </c>
      <c r="AV17" s="76">
        <v>0</v>
      </c>
      <c r="AW17" s="76">
        <v>95</v>
      </c>
      <c r="AX17" s="76">
        <v>0</v>
      </c>
      <c r="AY17" s="76">
        <v>0</v>
      </c>
      <c r="AZ17" s="76">
        <f>SUM(BA17:BC17)</f>
        <v>0</v>
      </c>
      <c r="BA17" s="76">
        <v>0</v>
      </c>
      <c r="BB17" s="76">
        <v>0</v>
      </c>
      <c r="BC17" s="76">
        <v>0</v>
      </c>
    </row>
    <row r="18" spans="1:55" s="61" customFormat="1" ht="12" customHeight="1">
      <c r="A18" s="70" t="s">
        <v>196</v>
      </c>
      <c r="B18" s="117" t="s">
        <v>217</v>
      </c>
      <c r="C18" s="70" t="s">
        <v>218</v>
      </c>
      <c r="D18" s="76">
        <f>SUM(E18,+H18,+K18)</f>
        <v>20414</v>
      </c>
      <c r="E18" s="76">
        <f>SUM(F18:G18)</f>
        <v>0</v>
      </c>
      <c r="F18" s="76">
        <v>0</v>
      </c>
      <c r="G18" s="76">
        <v>0</v>
      </c>
      <c r="H18" s="76">
        <f>SUM(I18:J18)</f>
        <v>20414</v>
      </c>
      <c r="I18" s="76">
        <v>5806</v>
      </c>
      <c r="J18" s="76">
        <v>14608</v>
      </c>
      <c r="K18" s="76">
        <f>SUM(L18:M18)</f>
        <v>0</v>
      </c>
      <c r="L18" s="76">
        <v>0</v>
      </c>
      <c r="M18" s="76">
        <v>0</v>
      </c>
      <c r="N18" s="76">
        <f>SUM(O18,+V18,+AC18)</f>
        <v>20414</v>
      </c>
      <c r="O18" s="76">
        <f>SUM(P18:U18)</f>
        <v>5806</v>
      </c>
      <c r="P18" s="76">
        <v>5806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f>SUM(W18:AB18)</f>
        <v>14608</v>
      </c>
      <c r="W18" s="76">
        <v>14608</v>
      </c>
      <c r="X18" s="76">
        <v>0</v>
      </c>
      <c r="Y18" s="76">
        <v>0</v>
      </c>
      <c r="Z18" s="76">
        <v>0</v>
      </c>
      <c r="AA18" s="76">
        <v>0</v>
      </c>
      <c r="AB18" s="76">
        <v>0</v>
      </c>
      <c r="AC18" s="76">
        <f>SUM(AD18:AE18)</f>
        <v>0</v>
      </c>
      <c r="AD18" s="76">
        <v>0</v>
      </c>
      <c r="AE18" s="76">
        <v>0</v>
      </c>
      <c r="AF18" s="76">
        <f>SUM(AG18:AI18)</f>
        <v>466</v>
      </c>
      <c r="AG18" s="76">
        <v>466</v>
      </c>
      <c r="AH18" s="76">
        <v>0</v>
      </c>
      <c r="AI18" s="76">
        <v>0</v>
      </c>
      <c r="AJ18" s="76">
        <f>SUM(AK18:AS18)</f>
        <v>466</v>
      </c>
      <c r="AK18" s="76">
        <v>0</v>
      </c>
      <c r="AL18" s="76">
        <v>0</v>
      </c>
      <c r="AM18" s="76">
        <v>0</v>
      </c>
      <c r="AN18" s="76">
        <v>0</v>
      </c>
      <c r="AO18" s="76">
        <v>0</v>
      </c>
      <c r="AP18" s="76">
        <v>0</v>
      </c>
      <c r="AQ18" s="76">
        <v>0</v>
      </c>
      <c r="AR18" s="76">
        <v>466</v>
      </c>
      <c r="AS18" s="76">
        <v>0</v>
      </c>
      <c r="AT18" s="76">
        <f>SUM(AU18:AY18)</f>
        <v>0</v>
      </c>
      <c r="AU18" s="76">
        <v>0</v>
      </c>
      <c r="AV18" s="76">
        <v>0</v>
      </c>
      <c r="AW18" s="76">
        <v>0</v>
      </c>
      <c r="AX18" s="76">
        <v>0</v>
      </c>
      <c r="AY18" s="76">
        <v>0</v>
      </c>
      <c r="AZ18" s="76">
        <f>SUM(BA18:BC18)</f>
        <v>0</v>
      </c>
      <c r="BA18" s="76">
        <v>0</v>
      </c>
      <c r="BB18" s="76">
        <v>0</v>
      </c>
      <c r="BC18" s="76">
        <v>0</v>
      </c>
    </row>
    <row r="19" spans="1:55" s="61" customFormat="1" ht="12" customHeight="1">
      <c r="A19" s="70" t="s">
        <v>196</v>
      </c>
      <c r="B19" s="117" t="s">
        <v>219</v>
      </c>
      <c r="C19" s="70" t="s">
        <v>220</v>
      </c>
      <c r="D19" s="76">
        <f>SUM(E19,+H19,+K19)</f>
        <v>23445</v>
      </c>
      <c r="E19" s="76">
        <f>SUM(F19:G19)</f>
        <v>0</v>
      </c>
      <c r="F19" s="76">
        <v>0</v>
      </c>
      <c r="G19" s="76">
        <v>0</v>
      </c>
      <c r="H19" s="76">
        <f>SUM(I19:J19)</f>
        <v>1655</v>
      </c>
      <c r="I19" s="76">
        <v>1655</v>
      </c>
      <c r="J19" s="76">
        <v>0</v>
      </c>
      <c r="K19" s="76">
        <f>SUM(L19:M19)</f>
        <v>21790</v>
      </c>
      <c r="L19" s="76">
        <v>0</v>
      </c>
      <c r="M19" s="76">
        <v>21790</v>
      </c>
      <c r="N19" s="76">
        <f>SUM(O19,+V19,+AC19)</f>
        <v>23534</v>
      </c>
      <c r="O19" s="76">
        <f>SUM(P19:U19)</f>
        <v>1655</v>
      </c>
      <c r="P19" s="76">
        <v>0</v>
      </c>
      <c r="Q19" s="76">
        <v>0</v>
      </c>
      <c r="R19" s="76">
        <v>0</v>
      </c>
      <c r="S19" s="76">
        <v>1655</v>
      </c>
      <c r="T19" s="76">
        <v>0</v>
      </c>
      <c r="U19" s="76">
        <v>0</v>
      </c>
      <c r="V19" s="76">
        <f>SUM(W19:AB19)</f>
        <v>21790</v>
      </c>
      <c r="W19" s="76">
        <v>0</v>
      </c>
      <c r="X19" s="76">
        <v>0</v>
      </c>
      <c r="Y19" s="76">
        <v>0</v>
      </c>
      <c r="Z19" s="76">
        <v>21790</v>
      </c>
      <c r="AA19" s="76">
        <v>0</v>
      </c>
      <c r="AB19" s="76">
        <v>0</v>
      </c>
      <c r="AC19" s="76">
        <f>SUM(AD19:AE19)</f>
        <v>89</v>
      </c>
      <c r="AD19" s="76">
        <v>6</v>
      </c>
      <c r="AE19" s="76">
        <v>83</v>
      </c>
      <c r="AF19" s="76">
        <f>SUM(AG19:AI19)</f>
        <v>0</v>
      </c>
      <c r="AG19" s="76">
        <v>0</v>
      </c>
      <c r="AH19" s="76">
        <v>0</v>
      </c>
      <c r="AI19" s="76">
        <v>0</v>
      </c>
      <c r="AJ19" s="76">
        <f>SUM(AK19:AS19)</f>
        <v>0</v>
      </c>
      <c r="AK19" s="76">
        <v>0</v>
      </c>
      <c r="AL19" s="76">
        <v>0</v>
      </c>
      <c r="AM19" s="76">
        <v>0</v>
      </c>
      <c r="AN19" s="76">
        <v>0</v>
      </c>
      <c r="AO19" s="76">
        <v>0</v>
      </c>
      <c r="AP19" s="76">
        <v>0</v>
      </c>
      <c r="AQ19" s="76">
        <v>0</v>
      </c>
      <c r="AR19" s="76">
        <v>0</v>
      </c>
      <c r="AS19" s="76">
        <v>0</v>
      </c>
      <c r="AT19" s="76">
        <f>SUM(AU19:AY19)</f>
        <v>0</v>
      </c>
      <c r="AU19" s="76">
        <v>0</v>
      </c>
      <c r="AV19" s="76">
        <v>0</v>
      </c>
      <c r="AW19" s="76">
        <v>0</v>
      </c>
      <c r="AX19" s="76">
        <v>0</v>
      </c>
      <c r="AY19" s="76">
        <v>0</v>
      </c>
      <c r="AZ19" s="76">
        <f>SUM(BA19:BC19)</f>
        <v>0</v>
      </c>
      <c r="BA19" s="76">
        <v>0</v>
      </c>
      <c r="BB19" s="76">
        <v>0</v>
      </c>
      <c r="BC19" s="76">
        <v>0</v>
      </c>
    </row>
    <row r="20" spans="1:55" s="61" customFormat="1" ht="12" customHeight="1">
      <c r="A20" s="70" t="s">
        <v>196</v>
      </c>
      <c r="B20" s="117" t="s">
        <v>221</v>
      </c>
      <c r="C20" s="70" t="s">
        <v>222</v>
      </c>
      <c r="D20" s="76">
        <f>SUM(E20,+H20,+K20)</f>
        <v>13667</v>
      </c>
      <c r="E20" s="76">
        <f>SUM(F20:G20)</f>
        <v>0</v>
      </c>
      <c r="F20" s="76">
        <v>0</v>
      </c>
      <c r="G20" s="76">
        <v>0</v>
      </c>
      <c r="H20" s="76">
        <f>SUM(I20:J20)</f>
        <v>2056</v>
      </c>
      <c r="I20" s="76">
        <v>2056</v>
      </c>
      <c r="J20" s="76">
        <v>0</v>
      </c>
      <c r="K20" s="76">
        <f>SUM(L20:M20)</f>
        <v>11611</v>
      </c>
      <c r="L20" s="76">
        <v>0</v>
      </c>
      <c r="M20" s="76">
        <v>11611</v>
      </c>
      <c r="N20" s="76">
        <f>SUM(O20,+V20,+AC20)</f>
        <v>13667</v>
      </c>
      <c r="O20" s="76">
        <f>SUM(P20:U20)</f>
        <v>2056</v>
      </c>
      <c r="P20" s="76">
        <v>2056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f>SUM(W20:AB20)</f>
        <v>11611</v>
      </c>
      <c r="W20" s="76">
        <v>11611</v>
      </c>
      <c r="X20" s="76">
        <v>0</v>
      </c>
      <c r="Y20" s="76">
        <v>0</v>
      </c>
      <c r="Z20" s="76">
        <v>0</v>
      </c>
      <c r="AA20" s="76">
        <v>0</v>
      </c>
      <c r="AB20" s="76">
        <v>0</v>
      </c>
      <c r="AC20" s="76">
        <f>SUM(AD20:AE20)</f>
        <v>0</v>
      </c>
      <c r="AD20" s="76">
        <v>0</v>
      </c>
      <c r="AE20" s="76">
        <v>0</v>
      </c>
      <c r="AF20" s="76">
        <f>SUM(AG20:AI20)</f>
        <v>471</v>
      </c>
      <c r="AG20" s="76">
        <v>471</v>
      </c>
      <c r="AH20" s="76">
        <v>0</v>
      </c>
      <c r="AI20" s="76">
        <v>0</v>
      </c>
      <c r="AJ20" s="76">
        <f>SUM(AK20:AS20)</f>
        <v>471</v>
      </c>
      <c r="AK20" s="76">
        <v>0</v>
      </c>
      <c r="AL20" s="76">
        <v>0</v>
      </c>
      <c r="AM20" s="76">
        <v>471</v>
      </c>
      <c r="AN20" s="76">
        <v>0</v>
      </c>
      <c r="AO20" s="76">
        <v>0</v>
      </c>
      <c r="AP20" s="76">
        <v>0</v>
      </c>
      <c r="AQ20" s="76">
        <v>0</v>
      </c>
      <c r="AR20" s="76">
        <v>0</v>
      </c>
      <c r="AS20" s="76">
        <v>0</v>
      </c>
      <c r="AT20" s="76">
        <f>SUM(AU20:AY20)</f>
        <v>0</v>
      </c>
      <c r="AU20" s="76">
        <v>0</v>
      </c>
      <c r="AV20" s="76">
        <v>0</v>
      </c>
      <c r="AW20" s="76">
        <v>0</v>
      </c>
      <c r="AX20" s="76">
        <v>0</v>
      </c>
      <c r="AY20" s="76">
        <v>0</v>
      </c>
      <c r="AZ20" s="76">
        <f>SUM(BA20:BC20)</f>
        <v>0</v>
      </c>
      <c r="BA20" s="76">
        <v>0</v>
      </c>
      <c r="BB20" s="76">
        <v>0</v>
      </c>
      <c r="BC20" s="76">
        <v>0</v>
      </c>
    </row>
    <row r="21" spans="1:55" s="61" customFormat="1" ht="12" customHeight="1">
      <c r="A21" s="70" t="s">
        <v>196</v>
      </c>
      <c r="B21" s="117" t="s">
        <v>223</v>
      </c>
      <c r="C21" s="70" t="s">
        <v>224</v>
      </c>
      <c r="D21" s="76">
        <f>SUM(E21,+H21,+K21)</f>
        <v>8261</v>
      </c>
      <c r="E21" s="76">
        <f>SUM(F21:G21)</f>
        <v>0</v>
      </c>
      <c r="F21" s="76">
        <v>0</v>
      </c>
      <c r="G21" s="76">
        <v>0</v>
      </c>
      <c r="H21" s="76">
        <f>SUM(I21:J21)</f>
        <v>2642</v>
      </c>
      <c r="I21" s="76">
        <v>2642</v>
      </c>
      <c r="J21" s="76">
        <v>0</v>
      </c>
      <c r="K21" s="76">
        <f>SUM(L21:M21)</f>
        <v>5619</v>
      </c>
      <c r="L21" s="76">
        <v>0</v>
      </c>
      <c r="M21" s="76">
        <v>5619</v>
      </c>
      <c r="N21" s="76">
        <f>SUM(O21,+V21,+AC21)</f>
        <v>8261</v>
      </c>
      <c r="O21" s="76">
        <f>SUM(P21:U21)</f>
        <v>2642</v>
      </c>
      <c r="P21" s="76">
        <v>0</v>
      </c>
      <c r="Q21" s="76">
        <v>0</v>
      </c>
      <c r="R21" s="76">
        <v>0</v>
      </c>
      <c r="S21" s="76">
        <v>2642</v>
      </c>
      <c r="T21" s="76">
        <v>0</v>
      </c>
      <c r="U21" s="76">
        <v>0</v>
      </c>
      <c r="V21" s="76">
        <f>SUM(W21:AB21)</f>
        <v>5619</v>
      </c>
      <c r="W21" s="76">
        <v>0</v>
      </c>
      <c r="X21" s="76">
        <v>0</v>
      </c>
      <c r="Y21" s="76">
        <v>0</v>
      </c>
      <c r="Z21" s="76">
        <v>5619</v>
      </c>
      <c r="AA21" s="76">
        <v>0</v>
      </c>
      <c r="AB21" s="76">
        <v>0</v>
      </c>
      <c r="AC21" s="76">
        <f>SUM(AD21:AE21)</f>
        <v>0</v>
      </c>
      <c r="AD21" s="76">
        <v>0</v>
      </c>
      <c r="AE21" s="76">
        <v>0</v>
      </c>
      <c r="AF21" s="76">
        <f>SUM(AG21:AI21)</f>
        <v>0</v>
      </c>
      <c r="AG21" s="76">
        <v>0</v>
      </c>
      <c r="AH21" s="76">
        <v>0</v>
      </c>
      <c r="AI21" s="76">
        <v>0</v>
      </c>
      <c r="AJ21" s="76">
        <f>SUM(AK21:AS21)</f>
        <v>0</v>
      </c>
      <c r="AK21" s="76">
        <v>0</v>
      </c>
      <c r="AL21" s="76">
        <v>0</v>
      </c>
      <c r="AM21" s="76">
        <v>0</v>
      </c>
      <c r="AN21" s="76">
        <v>0</v>
      </c>
      <c r="AO21" s="76">
        <v>0</v>
      </c>
      <c r="AP21" s="76">
        <v>0</v>
      </c>
      <c r="AQ21" s="76">
        <v>0</v>
      </c>
      <c r="AR21" s="76">
        <v>0</v>
      </c>
      <c r="AS21" s="76">
        <v>0</v>
      </c>
      <c r="AT21" s="76">
        <f>SUM(AU21:AY21)</f>
        <v>0</v>
      </c>
      <c r="AU21" s="76">
        <v>0</v>
      </c>
      <c r="AV21" s="76">
        <v>0</v>
      </c>
      <c r="AW21" s="76">
        <v>0</v>
      </c>
      <c r="AX21" s="76">
        <v>0</v>
      </c>
      <c r="AY21" s="76">
        <v>0</v>
      </c>
      <c r="AZ21" s="76">
        <f>SUM(BA21:BC21)</f>
        <v>0</v>
      </c>
      <c r="BA21" s="76">
        <v>0</v>
      </c>
      <c r="BB21" s="76">
        <v>0</v>
      </c>
      <c r="BC21" s="76">
        <v>0</v>
      </c>
    </row>
    <row r="22" spans="1:55" s="61" customFormat="1" ht="12" customHeight="1">
      <c r="A22" s="70" t="s">
        <v>196</v>
      </c>
      <c r="B22" s="117" t="s">
        <v>225</v>
      </c>
      <c r="C22" s="70" t="s">
        <v>226</v>
      </c>
      <c r="D22" s="76">
        <f>SUM(E22,+H22,+K22)</f>
        <v>17810</v>
      </c>
      <c r="E22" s="76">
        <f>SUM(F22:G22)</f>
        <v>0</v>
      </c>
      <c r="F22" s="76">
        <v>0</v>
      </c>
      <c r="G22" s="76">
        <v>0</v>
      </c>
      <c r="H22" s="76">
        <f>SUM(I22:J22)</f>
        <v>1686</v>
      </c>
      <c r="I22" s="76">
        <v>1686</v>
      </c>
      <c r="J22" s="76">
        <v>0</v>
      </c>
      <c r="K22" s="76">
        <f>SUM(L22:M22)</f>
        <v>16124</v>
      </c>
      <c r="L22" s="76">
        <v>0</v>
      </c>
      <c r="M22" s="76">
        <v>16124</v>
      </c>
      <c r="N22" s="76">
        <f>SUM(O22,+V22,+AC22)</f>
        <v>18759</v>
      </c>
      <c r="O22" s="76">
        <f>SUM(P22:U22)</f>
        <v>1686</v>
      </c>
      <c r="P22" s="76">
        <v>66</v>
      </c>
      <c r="Q22" s="76">
        <v>0</v>
      </c>
      <c r="R22" s="76">
        <v>0</v>
      </c>
      <c r="S22" s="76">
        <v>1620</v>
      </c>
      <c r="T22" s="76">
        <v>0</v>
      </c>
      <c r="U22" s="76">
        <v>0</v>
      </c>
      <c r="V22" s="76">
        <f>SUM(W22:AB22)</f>
        <v>16124</v>
      </c>
      <c r="W22" s="76">
        <v>15496</v>
      </c>
      <c r="X22" s="76">
        <v>0</v>
      </c>
      <c r="Y22" s="76">
        <v>0</v>
      </c>
      <c r="Z22" s="76">
        <v>628</v>
      </c>
      <c r="AA22" s="76">
        <v>0</v>
      </c>
      <c r="AB22" s="76">
        <v>0</v>
      </c>
      <c r="AC22" s="76">
        <f>SUM(AD22:AE22)</f>
        <v>949</v>
      </c>
      <c r="AD22" s="76">
        <v>90</v>
      </c>
      <c r="AE22" s="76">
        <v>859</v>
      </c>
      <c r="AF22" s="76">
        <f>SUM(AG22:AI22)</f>
        <v>693</v>
      </c>
      <c r="AG22" s="76">
        <v>693</v>
      </c>
      <c r="AH22" s="76">
        <v>0</v>
      </c>
      <c r="AI22" s="76">
        <v>0</v>
      </c>
      <c r="AJ22" s="76">
        <f>SUM(AK22:AS22)</f>
        <v>693</v>
      </c>
      <c r="AK22" s="76">
        <v>0</v>
      </c>
      <c r="AL22" s="76">
        <v>0</v>
      </c>
      <c r="AM22" s="76">
        <v>517</v>
      </c>
      <c r="AN22" s="76">
        <v>0</v>
      </c>
      <c r="AO22" s="76">
        <v>0</v>
      </c>
      <c r="AP22" s="76">
        <v>0</v>
      </c>
      <c r="AQ22" s="76">
        <v>0</v>
      </c>
      <c r="AR22" s="76">
        <v>0</v>
      </c>
      <c r="AS22" s="76">
        <v>176</v>
      </c>
      <c r="AT22" s="76">
        <f>SUM(AU22:AY22)</f>
        <v>64</v>
      </c>
      <c r="AU22" s="76">
        <v>0</v>
      </c>
      <c r="AV22" s="76">
        <v>0</v>
      </c>
      <c r="AW22" s="76">
        <v>64</v>
      </c>
      <c r="AX22" s="76">
        <v>0</v>
      </c>
      <c r="AY22" s="76">
        <v>0</v>
      </c>
      <c r="AZ22" s="76">
        <f>SUM(BA22:BC22)</f>
        <v>0</v>
      </c>
      <c r="BA22" s="76">
        <v>0</v>
      </c>
      <c r="BB22" s="76">
        <v>0</v>
      </c>
      <c r="BC22" s="76">
        <v>0</v>
      </c>
    </row>
    <row r="23" spans="1:55" s="61" customFormat="1" ht="12" customHeight="1">
      <c r="A23" s="70" t="s">
        <v>196</v>
      </c>
      <c r="B23" s="117" t="s">
        <v>227</v>
      </c>
      <c r="C23" s="70" t="s">
        <v>228</v>
      </c>
      <c r="D23" s="76">
        <f>SUM(E23,+H23,+K23)</f>
        <v>4139</v>
      </c>
      <c r="E23" s="76">
        <f>SUM(F23:G23)</f>
        <v>968</v>
      </c>
      <c r="F23" s="76">
        <v>968</v>
      </c>
      <c r="G23" s="76">
        <v>0</v>
      </c>
      <c r="H23" s="76">
        <f>SUM(I23:J23)</f>
        <v>0</v>
      </c>
      <c r="I23" s="76">
        <v>0</v>
      </c>
      <c r="J23" s="76">
        <v>0</v>
      </c>
      <c r="K23" s="76">
        <f>SUM(L23:M23)</f>
        <v>3171</v>
      </c>
      <c r="L23" s="76">
        <v>0</v>
      </c>
      <c r="M23" s="76">
        <v>3171</v>
      </c>
      <c r="N23" s="76">
        <f>SUM(O23,+V23,+AC23)</f>
        <v>4139</v>
      </c>
      <c r="O23" s="76">
        <f>SUM(P23:U23)</f>
        <v>968</v>
      </c>
      <c r="P23" s="76">
        <v>968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  <c r="V23" s="76">
        <f>SUM(W23:AB23)</f>
        <v>3171</v>
      </c>
      <c r="W23" s="76">
        <v>3171</v>
      </c>
      <c r="X23" s="76">
        <v>0</v>
      </c>
      <c r="Y23" s="76">
        <v>0</v>
      </c>
      <c r="Z23" s="76">
        <v>0</v>
      </c>
      <c r="AA23" s="76">
        <v>0</v>
      </c>
      <c r="AB23" s="76">
        <v>0</v>
      </c>
      <c r="AC23" s="76">
        <f>SUM(AD23:AE23)</f>
        <v>0</v>
      </c>
      <c r="AD23" s="76">
        <v>0</v>
      </c>
      <c r="AE23" s="76">
        <v>0</v>
      </c>
      <c r="AF23" s="76">
        <f>SUM(AG23:AI23)</f>
        <v>214</v>
      </c>
      <c r="AG23" s="76">
        <v>214</v>
      </c>
      <c r="AH23" s="76">
        <v>0</v>
      </c>
      <c r="AI23" s="76">
        <v>0</v>
      </c>
      <c r="AJ23" s="76">
        <f>SUM(AK23:AS23)</f>
        <v>214</v>
      </c>
      <c r="AK23" s="76">
        <v>0</v>
      </c>
      <c r="AL23" s="76">
        <v>0</v>
      </c>
      <c r="AM23" s="76">
        <v>214</v>
      </c>
      <c r="AN23" s="76">
        <v>0</v>
      </c>
      <c r="AO23" s="76">
        <v>0</v>
      </c>
      <c r="AP23" s="76">
        <v>0</v>
      </c>
      <c r="AQ23" s="76">
        <v>0</v>
      </c>
      <c r="AR23" s="76">
        <v>0</v>
      </c>
      <c r="AS23" s="76">
        <v>0</v>
      </c>
      <c r="AT23" s="76">
        <f>SUM(AU23:AY23)</f>
        <v>1</v>
      </c>
      <c r="AU23" s="76">
        <v>0</v>
      </c>
      <c r="AV23" s="76">
        <v>0</v>
      </c>
      <c r="AW23" s="76">
        <v>1</v>
      </c>
      <c r="AX23" s="76">
        <v>0</v>
      </c>
      <c r="AY23" s="76">
        <v>0</v>
      </c>
      <c r="AZ23" s="76">
        <f>SUM(BA23:BC23)</f>
        <v>0</v>
      </c>
      <c r="BA23" s="76">
        <v>0</v>
      </c>
      <c r="BB23" s="76">
        <v>0</v>
      </c>
      <c r="BC23" s="76">
        <v>0</v>
      </c>
    </row>
    <row r="24" spans="1:55" s="61" customFormat="1" ht="12" customHeight="1">
      <c r="A24" s="70" t="s">
        <v>196</v>
      </c>
      <c r="B24" s="117" t="s">
        <v>229</v>
      </c>
      <c r="C24" s="70" t="s">
        <v>230</v>
      </c>
      <c r="D24" s="76">
        <f>SUM(E24,+H24,+K24)</f>
        <v>6255</v>
      </c>
      <c r="E24" s="76">
        <f>SUM(F24:G24)</f>
        <v>1224</v>
      </c>
      <c r="F24" s="76">
        <v>1224</v>
      </c>
      <c r="G24" s="76">
        <v>0</v>
      </c>
      <c r="H24" s="76">
        <f>SUM(I24:J24)</f>
        <v>0</v>
      </c>
      <c r="I24" s="76">
        <v>0</v>
      </c>
      <c r="J24" s="76">
        <v>0</v>
      </c>
      <c r="K24" s="76">
        <f>SUM(L24:M24)</f>
        <v>5031</v>
      </c>
      <c r="L24" s="76">
        <v>0</v>
      </c>
      <c r="M24" s="76">
        <v>5031</v>
      </c>
      <c r="N24" s="76">
        <f>SUM(O24,+V24,+AC24)</f>
        <v>6255</v>
      </c>
      <c r="O24" s="76">
        <f>SUM(P24:U24)</f>
        <v>1224</v>
      </c>
      <c r="P24" s="76">
        <v>1224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f>SUM(W24:AB24)</f>
        <v>5031</v>
      </c>
      <c r="W24" s="76">
        <v>5031</v>
      </c>
      <c r="X24" s="76">
        <v>0</v>
      </c>
      <c r="Y24" s="76">
        <v>0</v>
      </c>
      <c r="Z24" s="76">
        <v>0</v>
      </c>
      <c r="AA24" s="76">
        <v>0</v>
      </c>
      <c r="AB24" s="76">
        <v>0</v>
      </c>
      <c r="AC24" s="76">
        <f>SUM(AD24:AE24)</f>
        <v>0</v>
      </c>
      <c r="AD24" s="76">
        <v>0</v>
      </c>
      <c r="AE24" s="76">
        <v>0</v>
      </c>
      <c r="AF24" s="76">
        <f>SUM(AG24:AI24)</f>
        <v>323</v>
      </c>
      <c r="AG24" s="76">
        <v>323</v>
      </c>
      <c r="AH24" s="76">
        <v>0</v>
      </c>
      <c r="AI24" s="76">
        <v>0</v>
      </c>
      <c r="AJ24" s="76">
        <f>SUM(AK24:AS24)</f>
        <v>323</v>
      </c>
      <c r="AK24" s="76">
        <v>0</v>
      </c>
      <c r="AL24" s="76">
        <v>0</v>
      </c>
      <c r="AM24" s="76">
        <v>323</v>
      </c>
      <c r="AN24" s="76">
        <v>0</v>
      </c>
      <c r="AO24" s="76">
        <v>0</v>
      </c>
      <c r="AP24" s="76">
        <v>0</v>
      </c>
      <c r="AQ24" s="76">
        <v>0</v>
      </c>
      <c r="AR24" s="76">
        <v>0</v>
      </c>
      <c r="AS24" s="76">
        <v>0</v>
      </c>
      <c r="AT24" s="76">
        <f>SUM(AU24:AY24)</f>
        <v>2</v>
      </c>
      <c r="AU24" s="76">
        <v>0</v>
      </c>
      <c r="AV24" s="76">
        <v>0</v>
      </c>
      <c r="AW24" s="76">
        <v>2</v>
      </c>
      <c r="AX24" s="76">
        <v>0</v>
      </c>
      <c r="AY24" s="76">
        <v>0</v>
      </c>
      <c r="AZ24" s="76">
        <f>SUM(BA24:BC24)</f>
        <v>0</v>
      </c>
      <c r="BA24" s="76">
        <v>0</v>
      </c>
      <c r="BB24" s="76">
        <v>0</v>
      </c>
      <c r="BC24" s="76">
        <v>0</v>
      </c>
    </row>
    <row r="25" spans="1:55" s="61" customFormat="1" ht="12" customHeight="1">
      <c r="A25" s="70" t="s">
        <v>196</v>
      </c>
      <c r="B25" s="117" t="s">
        <v>231</v>
      </c>
      <c r="C25" s="70" t="s">
        <v>232</v>
      </c>
      <c r="D25" s="76">
        <f>SUM(E25,+H25,+K25)</f>
        <v>14025</v>
      </c>
      <c r="E25" s="76">
        <f>SUM(F25:G25)</f>
        <v>0</v>
      </c>
      <c r="F25" s="76">
        <v>0</v>
      </c>
      <c r="G25" s="76">
        <v>0</v>
      </c>
      <c r="H25" s="76">
        <f>SUM(I25:J25)</f>
        <v>1064</v>
      </c>
      <c r="I25" s="76">
        <v>1064</v>
      </c>
      <c r="J25" s="76">
        <v>0</v>
      </c>
      <c r="K25" s="76">
        <f>SUM(L25:M25)</f>
        <v>12961</v>
      </c>
      <c r="L25" s="76">
        <v>0</v>
      </c>
      <c r="M25" s="76">
        <v>12961</v>
      </c>
      <c r="N25" s="76">
        <f>SUM(O25,+V25,+AC25)</f>
        <v>14025</v>
      </c>
      <c r="O25" s="76">
        <f>SUM(P25:U25)</f>
        <v>1064</v>
      </c>
      <c r="P25" s="76">
        <v>1064</v>
      </c>
      <c r="Q25" s="76">
        <v>0</v>
      </c>
      <c r="R25" s="76">
        <v>0</v>
      </c>
      <c r="S25" s="76">
        <v>0</v>
      </c>
      <c r="T25" s="76">
        <v>0</v>
      </c>
      <c r="U25" s="76">
        <v>0</v>
      </c>
      <c r="V25" s="76">
        <f>SUM(W25:AB25)</f>
        <v>12961</v>
      </c>
      <c r="W25" s="76">
        <v>12961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76">
        <f>SUM(AD25:AE25)</f>
        <v>0</v>
      </c>
      <c r="AD25" s="76">
        <v>0</v>
      </c>
      <c r="AE25" s="76">
        <v>0</v>
      </c>
      <c r="AF25" s="76">
        <f>SUM(AG25:AI25)</f>
        <v>24</v>
      </c>
      <c r="AG25" s="76">
        <v>24</v>
      </c>
      <c r="AH25" s="76">
        <v>0</v>
      </c>
      <c r="AI25" s="76">
        <v>0</v>
      </c>
      <c r="AJ25" s="76">
        <f>SUM(AK25:AS25)</f>
        <v>24</v>
      </c>
      <c r="AK25" s="76"/>
      <c r="AL25" s="76"/>
      <c r="AM25" s="76">
        <v>21</v>
      </c>
      <c r="AN25" s="76">
        <v>0</v>
      </c>
      <c r="AO25" s="76">
        <v>0</v>
      </c>
      <c r="AP25" s="76">
        <v>0</v>
      </c>
      <c r="AQ25" s="76">
        <v>0</v>
      </c>
      <c r="AR25" s="76">
        <v>0</v>
      </c>
      <c r="AS25" s="76">
        <v>3</v>
      </c>
      <c r="AT25" s="76">
        <f>SUM(AU25:AY25)</f>
        <v>6</v>
      </c>
      <c r="AU25" s="76">
        <v>0</v>
      </c>
      <c r="AV25" s="76">
        <v>0</v>
      </c>
      <c r="AW25" s="76">
        <v>6</v>
      </c>
      <c r="AX25" s="76">
        <v>0</v>
      </c>
      <c r="AY25" s="76">
        <v>0</v>
      </c>
      <c r="AZ25" s="76">
        <f>SUM(BA25:BC25)</f>
        <v>4</v>
      </c>
      <c r="BA25" s="76">
        <v>4</v>
      </c>
      <c r="BB25" s="76">
        <v>0</v>
      </c>
      <c r="BC25" s="76">
        <v>0</v>
      </c>
    </row>
    <row r="26" spans="1:55" s="61" customFormat="1" ht="12" customHeight="1">
      <c r="A26" s="70" t="s">
        <v>196</v>
      </c>
      <c r="B26" s="117" t="s">
        <v>233</v>
      </c>
      <c r="C26" s="70" t="s">
        <v>234</v>
      </c>
      <c r="D26" s="76">
        <f>SUM(E26,+H26,+K26)</f>
        <v>6561</v>
      </c>
      <c r="E26" s="76">
        <f>SUM(F26:G26)</f>
        <v>1551</v>
      </c>
      <c r="F26" s="76">
        <v>1551</v>
      </c>
      <c r="G26" s="76">
        <v>0</v>
      </c>
      <c r="H26" s="76">
        <f>SUM(I26:J26)</f>
        <v>0</v>
      </c>
      <c r="I26" s="76">
        <v>0</v>
      </c>
      <c r="J26" s="76">
        <v>0</v>
      </c>
      <c r="K26" s="76">
        <f>SUM(L26:M26)</f>
        <v>5010</v>
      </c>
      <c r="L26" s="76">
        <v>0</v>
      </c>
      <c r="M26" s="76">
        <v>5010</v>
      </c>
      <c r="N26" s="76">
        <f>SUM(O26,+V26,+AC26)</f>
        <v>6561</v>
      </c>
      <c r="O26" s="76">
        <f>SUM(P26:U26)</f>
        <v>1551</v>
      </c>
      <c r="P26" s="76">
        <v>1551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f>SUM(W26:AB26)</f>
        <v>5010</v>
      </c>
      <c r="W26" s="76">
        <v>5010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76">
        <f>SUM(AD26:AE26)</f>
        <v>0</v>
      </c>
      <c r="AD26" s="76">
        <v>0</v>
      </c>
      <c r="AE26" s="76">
        <v>0</v>
      </c>
      <c r="AF26" s="76">
        <f>SUM(AG26:AI26)</f>
        <v>338</v>
      </c>
      <c r="AG26" s="76">
        <v>338</v>
      </c>
      <c r="AH26" s="76">
        <v>0</v>
      </c>
      <c r="AI26" s="76">
        <v>0</v>
      </c>
      <c r="AJ26" s="76">
        <f>SUM(AK26:AS26)</f>
        <v>338</v>
      </c>
      <c r="AK26" s="76">
        <v>0</v>
      </c>
      <c r="AL26" s="76">
        <v>0</v>
      </c>
      <c r="AM26" s="76">
        <v>338</v>
      </c>
      <c r="AN26" s="76">
        <v>0</v>
      </c>
      <c r="AO26" s="76">
        <v>0</v>
      </c>
      <c r="AP26" s="76">
        <v>0</v>
      </c>
      <c r="AQ26" s="76">
        <v>0</v>
      </c>
      <c r="AR26" s="76">
        <v>0</v>
      </c>
      <c r="AS26" s="76">
        <v>0</v>
      </c>
      <c r="AT26" s="76">
        <f>SUM(AU26:AY26)</f>
        <v>2</v>
      </c>
      <c r="AU26" s="76">
        <v>0</v>
      </c>
      <c r="AV26" s="76">
        <v>0</v>
      </c>
      <c r="AW26" s="76">
        <v>2</v>
      </c>
      <c r="AX26" s="76">
        <v>0</v>
      </c>
      <c r="AY26" s="76">
        <v>0</v>
      </c>
      <c r="AZ26" s="76">
        <f>SUM(BA26:BC26)</f>
        <v>0</v>
      </c>
      <c r="BA26" s="76">
        <v>0</v>
      </c>
      <c r="BB26" s="76">
        <v>0</v>
      </c>
      <c r="BC26" s="76">
        <v>0</v>
      </c>
    </row>
    <row r="27" spans="1:55" s="61" customFormat="1" ht="12" customHeight="1">
      <c r="A27" s="70" t="s">
        <v>196</v>
      </c>
      <c r="B27" s="117" t="s">
        <v>235</v>
      </c>
      <c r="C27" s="70" t="s">
        <v>236</v>
      </c>
      <c r="D27" s="76">
        <f>SUM(E27,+H27,+K27)</f>
        <v>10692</v>
      </c>
      <c r="E27" s="76">
        <f>SUM(F27:G27)</f>
        <v>0</v>
      </c>
      <c r="F27" s="76">
        <v>0</v>
      </c>
      <c r="G27" s="76">
        <v>0</v>
      </c>
      <c r="H27" s="76">
        <f>SUM(I27:J27)</f>
        <v>10692</v>
      </c>
      <c r="I27" s="76">
        <v>331</v>
      </c>
      <c r="J27" s="76">
        <v>10361</v>
      </c>
      <c r="K27" s="76">
        <f>SUM(L27:M27)</f>
        <v>0</v>
      </c>
      <c r="L27" s="76">
        <v>0</v>
      </c>
      <c r="M27" s="76">
        <v>0</v>
      </c>
      <c r="N27" s="76">
        <f>SUM(O27,+V27,+AC27)</f>
        <v>10692</v>
      </c>
      <c r="O27" s="76">
        <f>SUM(P27:U27)</f>
        <v>331</v>
      </c>
      <c r="P27" s="76">
        <v>331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  <c r="V27" s="76">
        <f>SUM(W27:AB27)</f>
        <v>10361</v>
      </c>
      <c r="W27" s="76">
        <v>10361</v>
      </c>
      <c r="X27" s="76">
        <v>0</v>
      </c>
      <c r="Y27" s="76">
        <v>0</v>
      </c>
      <c r="Z27" s="76">
        <v>0</v>
      </c>
      <c r="AA27" s="76">
        <v>0</v>
      </c>
      <c r="AB27" s="76">
        <v>0</v>
      </c>
      <c r="AC27" s="76">
        <f>SUM(AD27:AE27)</f>
        <v>0</v>
      </c>
      <c r="AD27" s="76">
        <v>0</v>
      </c>
      <c r="AE27" s="76">
        <v>0</v>
      </c>
      <c r="AF27" s="76">
        <f>SUM(AG27:AI27)</f>
        <v>10692</v>
      </c>
      <c r="AG27" s="76">
        <v>10692</v>
      </c>
      <c r="AH27" s="76">
        <v>0</v>
      </c>
      <c r="AI27" s="76">
        <v>0</v>
      </c>
      <c r="AJ27" s="76">
        <f>SUM(AK27:AS27)</f>
        <v>10692</v>
      </c>
      <c r="AK27" s="76">
        <v>0</v>
      </c>
      <c r="AL27" s="76">
        <v>0</v>
      </c>
      <c r="AM27" s="76">
        <v>0</v>
      </c>
      <c r="AN27" s="76">
        <v>0</v>
      </c>
      <c r="AO27" s="76">
        <v>0</v>
      </c>
      <c r="AP27" s="76">
        <v>10692</v>
      </c>
      <c r="AQ27" s="76">
        <v>0</v>
      </c>
      <c r="AR27" s="76">
        <v>0</v>
      </c>
      <c r="AS27" s="76"/>
      <c r="AT27" s="76">
        <f>SUM(AU27:AY27)</f>
        <v>0</v>
      </c>
      <c r="AU27" s="76">
        <v>0</v>
      </c>
      <c r="AV27" s="76">
        <v>0</v>
      </c>
      <c r="AW27" s="76">
        <v>0</v>
      </c>
      <c r="AX27" s="76">
        <v>0</v>
      </c>
      <c r="AY27" s="76">
        <v>0</v>
      </c>
      <c r="AZ27" s="76">
        <f>SUM(BA27:BC27)</f>
        <v>0</v>
      </c>
      <c r="BA27" s="76">
        <v>0</v>
      </c>
      <c r="BB27" s="76">
        <v>0</v>
      </c>
      <c r="BC27" s="76">
        <v>0</v>
      </c>
    </row>
    <row r="28" spans="1:55" s="61" customFormat="1" ht="12" customHeight="1">
      <c r="A28" s="70" t="s">
        <v>196</v>
      </c>
      <c r="B28" s="117" t="s">
        <v>237</v>
      </c>
      <c r="C28" s="70" t="s">
        <v>238</v>
      </c>
      <c r="D28" s="76">
        <f>SUM(E28,+H28,+K28)</f>
        <v>2933</v>
      </c>
      <c r="E28" s="76">
        <f>SUM(F28:G28)</f>
        <v>0</v>
      </c>
      <c r="F28" s="76">
        <v>0</v>
      </c>
      <c r="G28" s="76">
        <v>0</v>
      </c>
      <c r="H28" s="76">
        <f>SUM(I28:J28)</f>
        <v>908</v>
      </c>
      <c r="I28" s="76">
        <v>908</v>
      </c>
      <c r="J28" s="76"/>
      <c r="K28" s="76">
        <f>SUM(L28:M28)</f>
        <v>2025</v>
      </c>
      <c r="L28" s="76">
        <v>0</v>
      </c>
      <c r="M28" s="76">
        <v>2025</v>
      </c>
      <c r="N28" s="76">
        <f>SUM(O28,+V28,+AC28)</f>
        <v>2933</v>
      </c>
      <c r="O28" s="76">
        <f>SUM(P28:U28)</f>
        <v>908</v>
      </c>
      <c r="P28" s="76">
        <v>908</v>
      </c>
      <c r="Q28" s="76">
        <v>0</v>
      </c>
      <c r="R28" s="76">
        <v>0</v>
      </c>
      <c r="S28" s="76">
        <v>0</v>
      </c>
      <c r="T28" s="76">
        <v>0</v>
      </c>
      <c r="U28" s="76">
        <v>0</v>
      </c>
      <c r="V28" s="76">
        <f>SUM(W28:AB28)</f>
        <v>2025</v>
      </c>
      <c r="W28" s="76">
        <v>2025</v>
      </c>
      <c r="X28" s="76">
        <v>0</v>
      </c>
      <c r="Y28" s="76">
        <v>0</v>
      </c>
      <c r="Z28" s="76">
        <v>0</v>
      </c>
      <c r="AA28" s="76">
        <v>0</v>
      </c>
      <c r="AB28" s="76">
        <v>0</v>
      </c>
      <c r="AC28" s="76">
        <f>SUM(AD28:AE28)</f>
        <v>0</v>
      </c>
      <c r="AD28" s="76">
        <v>0</v>
      </c>
      <c r="AE28" s="76">
        <v>0</v>
      </c>
      <c r="AF28" s="76">
        <f>SUM(AG28:AI28)</f>
        <v>76</v>
      </c>
      <c r="AG28" s="76">
        <v>76</v>
      </c>
      <c r="AH28" s="76">
        <v>0</v>
      </c>
      <c r="AI28" s="76">
        <v>0</v>
      </c>
      <c r="AJ28" s="76">
        <f>SUM(AK28:AS28)</f>
        <v>76</v>
      </c>
      <c r="AK28" s="76">
        <v>0</v>
      </c>
      <c r="AL28" s="76">
        <v>0</v>
      </c>
      <c r="AM28" s="76">
        <v>8</v>
      </c>
      <c r="AN28" s="76">
        <v>68</v>
      </c>
      <c r="AO28" s="76">
        <v>0</v>
      </c>
      <c r="AP28" s="76">
        <v>0</v>
      </c>
      <c r="AQ28" s="76">
        <v>0</v>
      </c>
      <c r="AR28" s="76">
        <v>0</v>
      </c>
      <c r="AS28" s="76"/>
      <c r="AT28" s="76">
        <f>SUM(AU28:AY28)</f>
        <v>1</v>
      </c>
      <c r="AU28" s="76">
        <v>0</v>
      </c>
      <c r="AV28" s="76">
        <v>0</v>
      </c>
      <c r="AW28" s="76">
        <v>1</v>
      </c>
      <c r="AX28" s="76">
        <v>0</v>
      </c>
      <c r="AY28" s="76">
        <v>0</v>
      </c>
      <c r="AZ28" s="76">
        <f>SUM(BA28:BC28)</f>
        <v>0</v>
      </c>
      <c r="BA28" s="76"/>
      <c r="BB28" s="76">
        <v>0</v>
      </c>
      <c r="BC28" s="76">
        <v>0</v>
      </c>
    </row>
    <row r="29" spans="1:55" s="61" customFormat="1" ht="12" customHeight="1">
      <c r="A29" s="70" t="s">
        <v>196</v>
      </c>
      <c r="B29" s="117" t="s">
        <v>239</v>
      </c>
      <c r="C29" s="70" t="s">
        <v>240</v>
      </c>
      <c r="D29" s="76">
        <f>SUM(E29,+H29,+K29)</f>
        <v>9817</v>
      </c>
      <c r="E29" s="76">
        <f>SUM(F29:G29)</f>
        <v>0</v>
      </c>
      <c r="F29" s="76">
        <v>0</v>
      </c>
      <c r="G29" s="76">
        <v>0</v>
      </c>
      <c r="H29" s="76">
        <f>SUM(I29:J29)</f>
        <v>560</v>
      </c>
      <c r="I29" s="76">
        <v>560</v>
      </c>
      <c r="J29" s="76">
        <v>0</v>
      </c>
      <c r="K29" s="76">
        <f>SUM(L29:M29)</f>
        <v>9257</v>
      </c>
      <c r="L29" s="76">
        <v>0</v>
      </c>
      <c r="M29" s="76">
        <v>9257</v>
      </c>
      <c r="N29" s="76">
        <f>SUM(O29,+V29,+AC29)</f>
        <v>9817</v>
      </c>
      <c r="O29" s="76">
        <f>SUM(P29:U29)</f>
        <v>560</v>
      </c>
      <c r="P29" s="76">
        <v>560</v>
      </c>
      <c r="Q29" s="76">
        <v>0</v>
      </c>
      <c r="R29" s="76">
        <v>0</v>
      </c>
      <c r="S29" s="76">
        <v>0</v>
      </c>
      <c r="T29" s="76">
        <v>0</v>
      </c>
      <c r="U29" s="76">
        <v>0</v>
      </c>
      <c r="V29" s="76">
        <f>SUM(W29:AB29)</f>
        <v>9257</v>
      </c>
      <c r="W29" s="76">
        <v>9257</v>
      </c>
      <c r="X29" s="76">
        <v>0</v>
      </c>
      <c r="Y29" s="76">
        <v>0</v>
      </c>
      <c r="Z29" s="76">
        <v>0</v>
      </c>
      <c r="AA29" s="76">
        <v>0</v>
      </c>
      <c r="AB29" s="76">
        <v>0</v>
      </c>
      <c r="AC29" s="76">
        <f>SUM(AD29:AE29)</f>
        <v>0</v>
      </c>
      <c r="AD29" s="76">
        <v>0</v>
      </c>
      <c r="AE29" s="76">
        <v>0</v>
      </c>
      <c r="AF29" s="76">
        <f>SUM(AG29:AI29)</f>
        <v>416</v>
      </c>
      <c r="AG29" s="76">
        <v>416</v>
      </c>
      <c r="AH29" s="76">
        <v>0</v>
      </c>
      <c r="AI29" s="76">
        <v>0</v>
      </c>
      <c r="AJ29" s="76">
        <f>SUM(AK29:AS29)</f>
        <v>416</v>
      </c>
      <c r="AK29" s="76">
        <v>0</v>
      </c>
      <c r="AL29" s="76">
        <v>0</v>
      </c>
      <c r="AM29" s="76">
        <v>18</v>
      </c>
      <c r="AN29" s="76">
        <v>0</v>
      </c>
      <c r="AO29" s="76">
        <v>0</v>
      </c>
      <c r="AP29" s="76">
        <v>0</v>
      </c>
      <c r="AQ29" s="76">
        <v>398</v>
      </c>
      <c r="AR29" s="76">
        <v>0</v>
      </c>
      <c r="AS29" s="76">
        <v>0</v>
      </c>
      <c r="AT29" s="76">
        <f>SUM(AU29:AY29)</f>
        <v>2</v>
      </c>
      <c r="AU29" s="76">
        <v>0</v>
      </c>
      <c r="AV29" s="76">
        <v>0</v>
      </c>
      <c r="AW29" s="76">
        <v>2</v>
      </c>
      <c r="AX29" s="76">
        <v>0</v>
      </c>
      <c r="AY29" s="76">
        <v>0</v>
      </c>
      <c r="AZ29" s="76">
        <f>SUM(BA29:BC29)</f>
        <v>0</v>
      </c>
      <c r="BA29" s="76">
        <v>0</v>
      </c>
      <c r="BB29" s="76">
        <v>0</v>
      </c>
      <c r="BC29" s="76">
        <v>0</v>
      </c>
    </row>
    <row r="30" spans="1:55" s="61" customFormat="1" ht="12" customHeight="1">
      <c r="A30" s="70" t="s">
        <v>196</v>
      </c>
      <c r="B30" s="117" t="s">
        <v>241</v>
      </c>
      <c r="C30" s="70" t="s">
        <v>242</v>
      </c>
      <c r="D30" s="76">
        <f>SUM(E30,+H30,+K30)</f>
        <v>7948</v>
      </c>
      <c r="E30" s="76">
        <f>SUM(F30:G30)</f>
        <v>0</v>
      </c>
      <c r="F30" s="76">
        <v>0</v>
      </c>
      <c r="G30" s="76">
        <v>0</v>
      </c>
      <c r="H30" s="76">
        <f>SUM(I30:J30)</f>
        <v>447</v>
      </c>
      <c r="I30" s="76">
        <v>447</v>
      </c>
      <c r="J30" s="76">
        <v>0</v>
      </c>
      <c r="K30" s="76">
        <f>SUM(L30:M30)</f>
        <v>7501</v>
      </c>
      <c r="L30" s="76">
        <v>0</v>
      </c>
      <c r="M30" s="76">
        <v>7501</v>
      </c>
      <c r="N30" s="76">
        <f>SUM(O30,+V30,+AC30)</f>
        <v>7948</v>
      </c>
      <c r="O30" s="76">
        <f>SUM(P30:U30)</f>
        <v>447</v>
      </c>
      <c r="P30" s="76">
        <v>447</v>
      </c>
      <c r="Q30" s="76">
        <v>0</v>
      </c>
      <c r="R30" s="76">
        <v>0</v>
      </c>
      <c r="S30" s="76">
        <v>0</v>
      </c>
      <c r="T30" s="76">
        <v>0</v>
      </c>
      <c r="U30" s="76">
        <v>0</v>
      </c>
      <c r="V30" s="76">
        <f>SUM(W30:AB30)</f>
        <v>7501</v>
      </c>
      <c r="W30" s="76">
        <v>7501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f>SUM(AD30:AE30)</f>
        <v>0</v>
      </c>
      <c r="AD30" s="76">
        <v>0</v>
      </c>
      <c r="AE30" s="76">
        <v>0</v>
      </c>
      <c r="AF30" s="76">
        <f>SUM(AG30:AI30)</f>
        <v>283</v>
      </c>
      <c r="AG30" s="76">
        <v>283</v>
      </c>
      <c r="AH30" s="76">
        <v>0</v>
      </c>
      <c r="AI30" s="76">
        <v>0</v>
      </c>
      <c r="AJ30" s="76">
        <f>SUM(AK30:AS30)</f>
        <v>283</v>
      </c>
      <c r="AK30" s="76">
        <v>0</v>
      </c>
      <c r="AL30" s="76">
        <v>0</v>
      </c>
      <c r="AM30" s="76">
        <v>283</v>
      </c>
      <c r="AN30" s="76">
        <v>0</v>
      </c>
      <c r="AO30" s="76">
        <v>0</v>
      </c>
      <c r="AP30" s="76">
        <v>0</v>
      </c>
      <c r="AQ30" s="76">
        <v>0</v>
      </c>
      <c r="AR30" s="76">
        <v>0</v>
      </c>
      <c r="AS30" s="76">
        <v>0</v>
      </c>
      <c r="AT30" s="76">
        <f>SUM(AU30:AY30)</f>
        <v>0</v>
      </c>
      <c r="AU30" s="76">
        <v>0</v>
      </c>
      <c r="AV30" s="76">
        <v>0</v>
      </c>
      <c r="AW30" s="76">
        <v>0</v>
      </c>
      <c r="AX30" s="76">
        <v>0</v>
      </c>
      <c r="AY30" s="76">
        <v>0</v>
      </c>
      <c r="AZ30" s="76">
        <f>SUM(BA30:BC30)</f>
        <v>0</v>
      </c>
      <c r="BA30" s="76">
        <v>0</v>
      </c>
      <c r="BB30" s="76">
        <v>0</v>
      </c>
      <c r="BC30" s="76">
        <v>0</v>
      </c>
    </row>
    <row r="31" spans="1:55" s="61" customFormat="1" ht="12" customHeight="1">
      <c r="A31" s="70" t="s">
        <v>196</v>
      </c>
      <c r="B31" s="117" t="s">
        <v>243</v>
      </c>
      <c r="C31" s="70" t="s">
        <v>244</v>
      </c>
      <c r="D31" s="76">
        <f>SUM(E31,+H31,+K31)</f>
        <v>2918</v>
      </c>
      <c r="E31" s="76">
        <f>SUM(F31:G31)</f>
        <v>0</v>
      </c>
      <c r="F31" s="76">
        <v>0</v>
      </c>
      <c r="G31" s="76">
        <v>0</v>
      </c>
      <c r="H31" s="76">
        <f>SUM(I31:J31)</f>
        <v>121</v>
      </c>
      <c r="I31" s="76">
        <v>121</v>
      </c>
      <c r="J31" s="76">
        <v>0</v>
      </c>
      <c r="K31" s="76">
        <f>SUM(L31:M31)</f>
        <v>2797</v>
      </c>
      <c r="L31" s="76">
        <v>0</v>
      </c>
      <c r="M31" s="76">
        <v>2797</v>
      </c>
      <c r="N31" s="76">
        <f>SUM(O31,+V31,+AC31)</f>
        <v>2918</v>
      </c>
      <c r="O31" s="76">
        <f>SUM(P31:U31)</f>
        <v>121</v>
      </c>
      <c r="P31" s="76">
        <v>121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  <c r="V31" s="76">
        <f>SUM(W31:AB31)</f>
        <v>2797</v>
      </c>
      <c r="W31" s="76">
        <v>2797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f>SUM(AD31:AE31)</f>
        <v>0</v>
      </c>
      <c r="AD31" s="76">
        <v>0</v>
      </c>
      <c r="AE31" s="76">
        <v>0</v>
      </c>
      <c r="AF31" s="76">
        <f>SUM(AG31:AI31)</f>
        <v>5</v>
      </c>
      <c r="AG31" s="76">
        <v>5</v>
      </c>
      <c r="AH31" s="76">
        <v>0</v>
      </c>
      <c r="AI31" s="76">
        <v>0</v>
      </c>
      <c r="AJ31" s="76">
        <f>SUM(AK31:AS31)</f>
        <v>80</v>
      </c>
      <c r="AK31" s="76">
        <v>33</v>
      </c>
      <c r="AL31" s="76">
        <v>42</v>
      </c>
      <c r="AM31" s="76">
        <v>4</v>
      </c>
      <c r="AN31" s="76">
        <v>0</v>
      </c>
      <c r="AO31" s="76">
        <v>0</v>
      </c>
      <c r="AP31" s="76">
        <v>0</v>
      </c>
      <c r="AQ31" s="76">
        <v>0</v>
      </c>
      <c r="AR31" s="76">
        <v>0</v>
      </c>
      <c r="AS31" s="76">
        <v>1</v>
      </c>
      <c r="AT31" s="76">
        <f>SUM(AU31:AY31)</f>
        <v>1</v>
      </c>
      <c r="AU31" s="76"/>
      <c r="AV31" s="76">
        <v>0</v>
      </c>
      <c r="AW31" s="76">
        <v>1</v>
      </c>
      <c r="AX31" s="76">
        <v>0</v>
      </c>
      <c r="AY31" s="76">
        <v>0</v>
      </c>
      <c r="AZ31" s="76">
        <f>SUM(BA31:BC31)</f>
        <v>1</v>
      </c>
      <c r="BA31" s="76">
        <v>1</v>
      </c>
      <c r="BB31" s="76">
        <v>0</v>
      </c>
      <c r="BC31" s="76">
        <v>0</v>
      </c>
    </row>
    <row r="32" spans="1:55" s="61" customFormat="1" ht="12" customHeight="1">
      <c r="A32" s="70" t="s">
        <v>196</v>
      </c>
      <c r="B32" s="117" t="s">
        <v>245</v>
      </c>
      <c r="C32" s="70" t="s">
        <v>246</v>
      </c>
      <c r="D32" s="76">
        <f>SUM(E32,+H32,+K32)</f>
        <v>1763</v>
      </c>
      <c r="E32" s="76">
        <f>SUM(F32:G32)</f>
        <v>0</v>
      </c>
      <c r="F32" s="76">
        <v>0</v>
      </c>
      <c r="G32" s="76">
        <v>0</v>
      </c>
      <c r="H32" s="76">
        <f>SUM(I32:J32)</f>
        <v>87</v>
      </c>
      <c r="I32" s="76">
        <v>87</v>
      </c>
      <c r="J32" s="76">
        <v>0</v>
      </c>
      <c r="K32" s="76">
        <f>SUM(L32:M32)</f>
        <v>1676</v>
      </c>
      <c r="L32" s="76">
        <v>0</v>
      </c>
      <c r="M32" s="76">
        <v>1676</v>
      </c>
      <c r="N32" s="76">
        <f>SUM(O32,+V32,+AC32)</f>
        <v>1763</v>
      </c>
      <c r="O32" s="76">
        <f>SUM(P32:U32)</f>
        <v>87</v>
      </c>
      <c r="P32" s="76">
        <v>87</v>
      </c>
      <c r="Q32" s="76">
        <v>0</v>
      </c>
      <c r="R32" s="76">
        <v>0</v>
      </c>
      <c r="S32" s="76">
        <v>0</v>
      </c>
      <c r="T32" s="76">
        <v>0</v>
      </c>
      <c r="U32" s="76">
        <v>0</v>
      </c>
      <c r="V32" s="76">
        <f>SUM(W32:AB32)</f>
        <v>1676</v>
      </c>
      <c r="W32" s="76">
        <v>1676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f>SUM(AD32:AE32)</f>
        <v>0</v>
      </c>
      <c r="AD32" s="76">
        <v>0</v>
      </c>
      <c r="AE32" s="76">
        <v>0</v>
      </c>
      <c r="AF32" s="76">
        <f>SUM(AG32:AI32)</f>
        <v>3</v>
      </c>
      <c r="AG32" s="76">
        <v>3</v>
      </c>
      <c r="AH32" s="76">
        <v>0</v>
      </c>
      <c r="AI32" s="76">
        <v>0</v>
      </c>
      <c r="AJ32" s="76">
        <f>SUM(AK32:AS32)</f>
        <v>48</v>
      </c>
      <c r="AK32" s="76">
        <v>20</v>
      </c>
      <c r="AL32" s="76">
        <v>25</v>
      </c>
      <c r="AM32" s="76">
        <v>3</v>
      </c>
      <c r="AN32" s="76">
        <v>0</v>
      </c>
      <c r="AO32" s="76">
        <v>0</v>
      </c>
      <c r="AP32" s="76">
        <v>0</v>
      </c>
      <c r="AQ32" s="76">
        <v>0</v>
      </c>
      <c r="AR32" s="76">
        <v>0</v>
      </c>
      <c r="AS32" s="76">
        <v>0</v>
      </c>
      <c r="AT32" s="76">
        <f>SUM(AU32:AY32)</f>
        <v>0</v>
      </c>
      <c r="AU32" s="76">
        <v>0</v>
      </c>
      <c r="AV32" s="76">
        <v>0</v>
      </c>
      <c r="AW32" s="76">
        <v>0</v>
      </c>
      <c r="AX32" s="76">
        <v>0</v>
      </c>
      <c r="AY32" s="76">
        <v>0</v>
      </c>
      <c r="AZ32" s="76">
        <f>SUM(BA32:BC32)</f>
        <v>1</v>
      </c>
      <c r="BA32" s="76">
        <v>1</v>
      </c>
      <c r="BB32" s="76">
        <v>0</v>
      </c>
      <c r="BC32" s="76">
        <v>0</v>
      </c>
    </row>
    <row r="33" spans="1:55" s="61" customFormat="1" ht="12" customHeight="1">
      <c r="A33" s="70" t="s">
        <v>196</v>
      </c>
      <c r="B33" s="117" t="s">
        <v>247</v>
      </c>
      <c r="C33" s="70" t="s">
        <v>248</v>
      </c>
      <c r="D33" s="76">
        <f>SUM(E33,+H33,+K33)</f>
        <v>1878</v>
      </c>
      <c r="E33" s="76">
        <f>SUM(F33:G33)</f>
        <v>0</v>
      </c>
      <c r="F33" s="76">
        <v>0</v>
      </c>
      <c r="G33" s="76">
        <v>0</v>
      </c>
      <c r="H33" s="76">
        <f>SUM(I33:J33)</f>
        <v>290</v>
      </c>
      <c r="I33" s="76">
        <v>290</v>
      </c>
      <c r="J33" s="76">
        <v>0</v>
      </c>
      <c r="K33" s="76">
        <f>SUM(L33:M33)</f>
        <v>1588</v>
      </c>
      <c r="L33" s="76">
        <v>0</v>
      </c>
      <c r="M33" s="76">
        <v>1588</v>
      </c>
      <c r="N33" s="76">
        <f>SUM(O33,+V33,+AC33)</f>
        <v>1878</v>
      </c>
      <c r="O33" s="76">
        <f>SUM(P33:U33)</f>
        <v>290</v>
      </c>
      <c r="P33" s="76">
        <v>290</v>
      </c>
      <c r="Q33" s="76">
        <v>0</v>
      </c>
      <c r="R33" s="76">
        <v>0</v>
      </c>
      <c r="S33" s="76">
        <v>0</v>
      </c>
      <c r="T33" s="76">
        <v>0</v>
      </c>
      <c r="U33" s="76">
        <v>0</v>
      </c>
      <c r="V33" s="76">
        <f>SUM(W33:AB33)</f>
        <v>1588</v>
      </c>
      <c r="W33" s="76">
        <v>1588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f>SUM(AD33:AE33)</f>
        <v>0</v>
      </c>
      <c r="AD33" s="76">
        <v>0</v>
      </c>
      <c r="AE33" s="76">
        <v>0</v>
      </c>
      <c r="AF33" s="76">
        <f>SUM(AG33:AI33)</f>
        <v>3</v>
      </c>
      <c r="AG33" s="76">
        <v>3</v>
      </c>
      <c r="AH33" s="76">
        <v>0</v>
      </c>
      <c r="AI33" s="76">
        <v>0</v>
      </c>
      <c r="AJ33" s="76">
        <f>SUM(AK33:AS33)</f>
        <v>52</v>
      </c>
      <c r="AK33" s="76">
        <v>22</v>
      </c>
      <c r="AL33" s="76">
        <v>27</v>
      </c>
      <c r="AM33" s="76">
        <v>3</v>
      </c>
      <c r="AN33" s="76">
        <v>0</v>
      </c>
      <c r="AO33" s="76">
        <v>0</v>
      </c>
      <c r="AP33" s="76">
        <v>0</v>
      </c>
      <c r="AQ33" s="76">
        <v>0</v>
      </c>
      <c r="AR33" s="76">
        <v>0</v>
      </c>
      <c r="AS33" s="76">
        <v>0</v>
      </c>
      <c r="AT33" s="76">
        <f>SUM(AU33:AY33)</f>
        <v>1</v>
      </c>
      <c r="AU33" s="76"/>
      <c r="AV33" s="76">
        <v>0</v>
      </c>
      <c r="AW33" s="76">
        <v>1</v>
      </c>
      <c r="AX33" s="76">
        <v>0</v>
      </c>
      <c r="AY33" s="76">
        <v>0</v>
      </c>
      <c r="AZ33" s="76">
        <f>SUM(BA33:BC33)</f>
        <v>1</v>
      </c>
      <c r="BA33" s="76">
        <v>1</v>
      </c>
      <c r="BB33" s="76">
        <v>0</v>
      </c>
      <c r="BC33" s="76">
        <v>0</v>
      </c>
    </row>
    <row r="34" spans="1:55" s="61" customFormat="1" ht="12" customHeight="1">
      <c r="A34" s="70" t="s">
        <v>196</v>
      </c>
      <c r="B34" s="117" t="s">
        <v>249</v>
      </c>
      <c r="C34" s="70" t="s">
        <v>250</v>
      </c>
      <c r="D34" s="76">
        <f>SUM(E34,+H34,+K34)</f>
        <v>3510</v>
      </c>
      <c r="E34" s="76">
        <f>SUM(F34:G34)</f>
        <v>0</v>
      </c>
      <c r="F34" s="76">
        <v>0</v>
      </c>
      <c r="G34" s="76">
        <v>0</v>
      </c>
      <c r="H34" s="76">
        <f>SUM(I34:J34)</f>
        <v>339</v>
      </c>
      <c r="I34" s="76">
        <v>339</v>
      </c>
      <c r="J34" s="76">
        <v>0</v>
      </c>
      <c r="K34" s="76">
        <f>SUM(L34:M34)</f>
        <v>3171</v>
      </c>
      <c r="L34" s="76">
        <v>0</v>
      </c>
      <c r="M34" s="76">
        <v>3171</v>
      </c>
      <c r="N34" s="76">
        <f>SUM(O34,+V34,+AC34)</f>
        <v>3510</v>
      </c>
      <c r="O34" s="76">
        <f>SUM(P34:U34)</f>
        <v>339</v>
      </c>
      <c r="P34" s="76">
        <v>339</v>
      </c>
      <c r="Q34" s="76">
        <v>0</v>
      </c>
      <c r="R34" s="76">
        <v>0</v>
      </c>
      <c r="S34" s="76">
        <v>0</v>
      </c>
      <c r="T34" s="76">
        <v>0</v>
      </c>
      <c r="U34" s="76">
        <v>0</v>
      </c>
      <c r="V34" s="76">
        <f>SUM(W34:AB34)</f>
        <v>3171</v>
      </c>
      <c r="W34" s="76">
        <v>3171</v>
      </c>
      <c r="X34" s="76">
        <v>0</v>
      </c>
      <c r="Y34" s="76">
        <v>0</v>
      </c>
      <c r="Z34" s="76">
        <v>0</v>
      </c>
      <c r="AA34" s="76">
        <v>0</v>
      </c>
      <c r="AB34" s="76">
        <v>0</v>
      </c>
      <c r="AC34" s="76">
        <f>SUM(AD34:AE34)</f>
        <v>0</v>
      </c>
      <c r="AD34" s="76">
        <v>0</v>
      </c>
      <c r="AE34" s="76">
        <v>0</v>
      </c>
      <c r="AF34" s="76">
        <f>SUM(AG34:AI34)</f>
        <v>6</v>
      </c>
      <c r="AG34" s="76">
        <v>6</v>
      </c>
      <c r="AH34" s="76">
        <v>0</v>
      </c>
      <c r="AI34" s="76">
        <v>0</v>
      </c>
      <c r="AJ34" s="76">
        <f>SUM(AK34:AS34)</f>
        <v>97</v>
      </c>
      <c r="AK34" s="76">
        <v>40</v>
      </c>
      <c r="AL34" s="76">
        <v>51</v>
      </c>
      <c r="AM34" s="76">
        <v>5</v>
      </c>
      <c r="AN34" s="76">
        <v>0</v>
      </c>
      <c r="AO34" s="76">
        <v>0</v>
      </c>
      <c r="AP34" s="76">
        <v>0</v>
      </c>
      <c r="AQ34" s="76">
        <v>0</v>
      </c>
      <c r="AR34" s="76">
        <v>0</v>
      </c>
      <c r="AS34" s="76">
        <v>1</v>
      </c>
      <c r="AT34" s="76">
        <f>SUM(AU34:AY34)</f>
        <v>1</v>
      </c>
      <c r="AU34" s="76">
        <v>0</v>
      </c>
      <c r="AV34" s="76">
        <v>0</v>
      </c>
      <c r="AW34" s="76">
        <v>1</v>
      </c>
      <c r="AX34" s="76">
        <v>0</v>
      </c>
      <c r="AY34" s="76">
        <v>0</v>
      </c>
      <c r="AZ34" s="76">
        <f>SUM(BA34:BC34)</f>
        <v>1</v>
      </c>
      <c r="BA34" s="76">
        <v>1</v>
      </c>
      <c r="BB34" s="76">
        <v>0</v>
      </c>
      <c r="BC34" s="76">
        <v>0</v>
      </c>
    </row>
    <row r="35" spans="1:55" s="61" customFormat="1" ht="12" customHeight="1">
      <c r="A35" s="70" t="s">
        <v>196</v>
      </c>
      <c r="B35" s="117" t="s">
        <v>251</v>
      </c>
      <c r="C35" s="70" t="s">
        <v>252</v>
      </c>
      <c r="D35" s="76">
        <f>SUM(E35,+H35,+K35)</f>
        <v>3099</v>
      </c>
      <c r="E35" s="76">
        <f>SUM(F35:G35)</f>
        <v>0</v>
      </c>
      <c r="F35" s="76">
        <v>0</v>
      </c>
      <c r="G35" s="76">
        <v>0</v>
      </c>
      <c r="H35" s="76">
        <f>SUM(I35:J35)</f>
        <v>3099</v>
      </c>
      <c r="I35" s="76">
        <v>303</v>
      </c>
      <c r="J35" s="76">
        <v>2796</v>
      </c>
      <c r="K35" s="76">
        <f>SUM(L35:M35)</f>
        <v>0</v>
      </c>
      <c r="L35" s="76">
        <v>0</v>
      </c>
      <c r="M35" s="76">
        <v>0</v>
      </c>
      <c r="N35" s="76">
        <f>SUM(O35,+V35,+AC35)</f>
        <v>3099</v>
      </c>
      <c r="O35" s="76">
        <f>SUM(P35:U35)</f>
        <v>303</v>
      </c>
      <c r="P35" s="76">
        <v>303</v>
      </c>
      <c r="Q35" s="76">
        <v>0</v>
      </c>
      <c r="R35" s="76">
        <v>0</v>
      </c>
      <c r="S35" s="76">
        <v>0</v>
      </c>
      <c r="T35" s="76">
        <v>0</v>
      </c>
      <c r="U35" s="76">
        <v>0</v>
      </c>
      <c r="V35" s="76">
        <f>SUM(W35:AB35)</f>
        <v>2796</v>
      </c>
      <c r="W35" s="76">
        <v>2796</v>
      </c>
      <c r="X35" s="76">
        <v>0</v>
      </c>
      <c r="Y35" s="76">
        <v>0</v>
      </c>
      <c r="Z35" s="76">
        <v>0</v>
      </c>
      <c r="AA35" s="76">
        <v>0</v>
      </c>
      <c r="AB35" s="76">
        <v>0</v>
      </c>
      <c r="AC35" s="76">
        <f>SUM(AD35:AE35)</f>
        <v>0</v>
      </c>
      <c r="AD35" s="76">
        <v>0</v>
      </c>
      <c r="AE35" s="76">
        <v>0</v>
      </c>
      <c r="AF35" s="76">
        <f>SUM(AG35:AI35)</f>
        <v>5</v>
      </c>
      <c r="AG35" s="76">
        <v>5</v>
      </c>
      <c r="AH35" s="76">
        <v>0</v>
      </c>
      <c r="AI35" s="76">
        <v>0</v>
      </c>
      <c r="AJ35" s="76">
        <f>SUM(AK35:AS35)</f>
        <v>85</v>
      </c>
      <c r="AK35" s="76">
        <v>35</v>
      </c>
      <c r="AL35" s="76">
        <v>45</v>
      </c>
      <c r="AM35" s="76">
        <v>4</v>
      </c>
      <c r="AN35" s="76">
        <v>0</v>
      </c>
      <c r="AO35" s="76">
        <v>0</v>
      </c>
      <c r="AP35" s="76">
        <v>0</v>
      </c>
      <c r="AQ35" s="76">
        <v>0</v>
      </c>
      <c r="AR35" s="76">
        <v>0</v>
      </c>
      <c r="AS35" s="76">
        <v>1</v>
      </c>
      <c r="AT35" s="76">
        <f>SUM(AU35:AY35)</f>
        <v>1</v>
      </c>
      <c r="AU35" s="76">
        <v>0</v>
      </c>
      <c r="AV35" s="76">
        <v>0</v>
      </c>
      <c r="AW35" s="76">
        <v>1</v>
      </c>
      <c r="AX35" s="76">
        <v>0</v>
      </c>
      <c r="AY35" s="76">
        <v>0</v>
      </c>
      <c r="AZ35" s="76">
        <f>SUM(BA35:BC35)</f>
        <v>1</v>
      </c>
      <c r="BA35" s="76">
        <v>1</v>
      </c>
      <c r="BB35" s="76">
        <v>0</v>
      </c>
      <c r="BC35" s="76">
        <v>0</v>
      </c>
    </row>
    <row r="36" spans="1:55" s="61" customFormat="1" ht="12" customHeight="1">
      <c r="A36" s="70" t="s">
        <v>196</v>
      </c>
      <c r="B36" s="117" t="s">
        <v>253</v>
      </c>
      <c r="C36" s="70" t="s">
        <v>254</v>
      </c>
      <c r="D36" s="76">
        <f>SUM(E36,+H36,+K36)</f>
        <v>8824</v>
      </c>
      <c r="E36" s="76">
        <f>SUM(F36:G36)</f>
        <v>0</v>
      </c>
      <c r="F36" s="76">
        <v>0</v>
      </c>
      <c r="G36" s="76">
        <v>0</v>
      </c>
      <c r="H36" s="76">
        <f>SUM(I36:J36)</f>
        <v>448</v>
      </c>
      <c r="I36" s="76">
        <v>448</v>
      </c>
      <c r="J36" s="76">
        <v>0</v>
      </c>
      <c r="K36" s="76">
        <f>SUM(L36:M36)</f>
        <v>8376</v>
      </c>
      <c r="L36" s="76">
        <v>0</v>
      </c>
      <c r="M36" s="76">
        <v>8376</v>
      </c>
      <c r="N36" s="76">
        <f>SUM(O36,+V36,+AC36)</f>
        <v>8824</v>
      </c>
      <c r="O36" s="76">
        <f>SUM(P36:U36)</f>
        <v>448</v>
      </c>
      <c r="P36" s="76">
        <v>448</v>
      </c>
      <c r="Q36" s="76">
        <v>0</v>
      </c>
      <c r="R36" s="76">
        <v>0</v>
      </c>
      <c r="S36" s="76">
        <v>0</v>
      </c>
      <c r="T36" s="76">
        <v>0</v>
      </c>
      <c r="U36" s="76">
        <v>0</v>
      </c>
      <c r="V36" s="76">
        <f>SUM(W36:AB36)</f>
        <v>8376</v>
      </c>
      <c r="W36" s="76">
        <v>8376</v>
      </c>
      <c r="X36" s="76">
        <v>0</v>
      </c>
      <c r="Y36" s="76">
        <v>0</v>
      </c>
      <c r="Z36" s="76">
        <v>0</v>
      </c>
      <c r="AA36" s="76">
        <v>0</v>
      </c>
      <c r="AB36" s="76">
        <v>0</v>
      </c>
      <c r="AC36" s="76">
        <f>SUM(AD36:AE36)</f>
        <v>0</v>
      </c>
      <c r="AD36" s="76">
        <v>0</v>
      </c>
      <c r="AE36" s="76">
        <v>0</v>
      </c>
      <c r="AF36" s="76">
        <f>SUM(AG36:AI36)</f>
        <v>329</v>
      </c>
      <c r="AG36" s="76">
        <v>329</v>
      </c>
      <c r="AH36" s="76">
        <v>0</v>
      </c>
      <c r="AI36" s="76">
        <v>0</v>
      </c>
      <c r="AJ36" s="76">
        <f>SUM(AK36:AS36)</f>
        <v>329</v>
      </c>
      <c r="AK36" s="76">
        <v>0</v>
      </c>
      <c r="AL36" s="76">
        <v>0</v>
      </c>
      <c r="AM36" s="76">
        <v>0</v>
      </c>
      <c r="AN36" s="76">
        <v>329</v>
      </c>
      <c r="AO36" s="76">
        <v>0</v>
      </c>
      <c r="AP36" s="76">
        <v>0</v>
      </c>
      <c r="AQ36" s="76">
        <v>0</v>
      </c>
      <c r="AR36" s="76">
        <v>0</v>
      </c>
      <c r="AS36" s="76">
        <v>0</v>
      </c>
      <c r="AT36" s="76">
        <f>SUM(AU36:AY36)</f>
        <v>45</v>
      </c>
      <c r="AU36" s="76">
        <v>0</v>
      </c>
      <c r="AV36" s="76">
        <v>0</v>
      </c>
      <c r="AW36" s="76">
        <v>0</v>
      </c>
      <c r="AX36" s="76">
        <v>45</v>
      </c>
      <c r="AY36" s="76">
        <v>0</v>
      </c>
      <c r="AZ36" s="76">
        <f>SUM(BA36:BC36)</f>
        <v>0</v>
      </c>
      <c r="BA36" s="76">
        <v>0</v>
      </c>
      <c r="BB36" s="76">
        <v>0</v>
      </c>
      <c r="BC36" s="76">
        <v>0</v>
      </c>
    </row>
    <row r="37" spans="1:55" s="61" customFormat="1" ht="12" customHeight="1">
      <c r="A37" s="70" t="s">
        <v>196</v>
      </c>
      <c r="B37" s="117" t="s">
        <v>255</v>
      </c>
      <c r="C37" s="70" t="s">
        <v>256</v>
      </c>
      <c r="D37" s="76">
        <f>SUM(E37,+H37,+K37)</f>
        <v>5182</v>
      </c>
      <c r="E37" s="76">
        <f>SUM(F37:G37)</f>
        <v>0</v>
      </c>
      <c r="F37" s="76">
        <v>0</v>
      </c>
      <c r="G37" s="76">
        <v>0</v>
      </c>
      <c r="H37" s="76">
        <f>SUM(I37:J37)</f>
        <v>206</v>
      </c>
      <c r="I37" s="76">
        <v>206</v>
      </c>
      <c r="J37" s="76">
        <v>0</v>
      </c>
      <c r="K37" s="76">
        <f>SUM(L37:M37)</f>
        <v>4976</v>
      </c>
      <c r="L37" s="76">
        <v>0</v>
      </c>
      <c r="M37" s="76">
        <v>4976</v>
      </c>
      <c r="N37" s="76">
        <f>SUM(O37,+V37,+AC37)</f>
        <v>5182</v>
      </c>
      <c r="O37" s="76">
        <f>SUM(P37:U37)</f>
        <v>206</v>
      </c>
      <c r="P37" s="76">
        <v>206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6">
        <f>SUM(W37:AB37)</f>
        <v>4976</v>
      </c>
      <c r="W37" s="76">
        <v>4976</v>
      </c>
      <c r="X37" s="76">
        <v>0</v>
      </c>
      <c r="Y37" s="76">
        <v>0</v>
      </c>
      <c r="Z37" s="76">
        <v>0</v>
      </c>
      <c r="AA37" s="76">
        <v>0</v>
      </c>
      <c r="AB37" s="76">
        <v>0</v>
      </c>
      <c r="AC37" s="76">
        <f>SUM(AD37:AE37)</f>
        <v>0</v>
      </c>
      <c r="AD37" s="76">
        <v>0</v>
      </c>
      <c r="AE37" s="76">
        <v>0</v>
      </c>
      <c r="AF37" s="76">
        <f>SUM(AG37:AI37)</f>
        <v>9</v>
      </c>
      <c r="AG37" s="76">
        <v>9</v>
      </c>
      <c r="AH37" s="76">
        <v>0</v>
      </c>
      <c r="AI37" s="76">
        <v>0</v>
      </c>
      <c r="AJ37" s="76">
        <f>SUM(AK37:AS37)</f>
        <v>142</v>
      </c>
      <c r="AK37" s="76">
        <v>58</v>
      </c>
      <c r="AL37" s="76">
        <v>75</v>
      </c>
      <c r="AM37" s="76">
        <v>8</v>
      </c>
      <c r="AN37" s="76">
        <v>0</v>
      </c>
      <c r="AO37" s="76">
        <v>0</v>
      </c>
      <c r="AP37" s="76">
        <v>0</v>
      </c>
      <c r="AQ37" s="76">
        <v>0</v>
      </c>
      <c r="AR37" s="76">
        <v>0</v>
      </c>
      <c r="AS37" s="76">
        <v>1</v>
      </c>
      <c r="AT37" s="76">
        <f>SUM(AU37:AY37)</f>
        <v>1</v>
      </c>
      <c r="AU37" s="76">
        <v>0</v>
      </c>
      <c r="AV37" s="76">
        <v>0</v>
      </c>
      <c r="AW37" s="76">
        <v>1</v>
      </c>
      <c r="AX37" s="76">
        <v>0</v>
      </c>
      <c r="AY37" s="76">
        <v>0</v>
      </c>
      <c r="AZ37" s="76">
        <f>SUM(BA37:BC37)</f>
        <v>2</v>
      </c>
      <c r="BA37" s="76">
        <v>2</v>
      </c>
      <c r="BB37" s="76">
        <v>0</v>
      </c>
      <c r="BC37" s="76">
        <v>0</v>
      </c>
    </row>
    <row r="38" spans="1:55" s="61" customFormat="1" ht="12" customHeight="1">
      <c r="A38" s="70" t="s">
        <v>196</v>
      </c>
      <c r="B38" s="117" t="s">
        <v>257</v>
      </c>
      <c r="C38" s="70" t="s">
        <v>258</v>
      </c>
      <c r="D38" s="76">
        <f>SUM(E38,+H38,+K38)</f>
        <v>5456</v>
      </c>
      <c r="E38" s="76">
        <f>SUM(F38:G38)</f>
        <v>0</v>
      </c>
      <c r="F38" s="76">
        <v>0</v>
      </c>
      <c r="G38" s="76">
        <v>0</v>
      </c>
      <c r="H38" s="76">
        <f>SUM(I38:J38)</f>
        <v>290</v>
      </c>
      <c r="I38" s="76">
        <v>290</v>
      </c>
      <c r="J38" s="76">
        <v>0</v>
      </c>
      <c r="K38" s="76">
        <f>SUM(L38:M38)</f>
        <v>5166</v>
      </c>
      <c r="L38" s="76">
        <v>0</v>
      </c>
      <c r="M38" s="76">
        <v>5166</v>
      </c>
      <c r="N38" s="76">
        <f>SUM(O38,+V38,+AC38)</f>
        <v>5456</v>
      </c>
      <c r="O38" s="76">
        <f>SUM(P38:U38)</f>
        <v>290</v>
      </c>
      <c r="P38" s="76">
        <v>290</v>
      </c>
      <c r="Q38" s="76">
        <v>0</v>
      </c>
      <c r="R38" s="76">
        <v>0</v>
      </c>
      <c r="S38" s="76">
        <v>0</v>
      </c>
      <c r="T38" s="76">
        <v>0</v>
      </c>
      <c r="U38" s="76">
        <v>0</v>
      </c>
      <c r="V38" s="76">
        <f>SUM(W38:AB38)</f>
        <v>5166</v>
      </c>
      <c r="W38" s="76">
        <v>5166</v>
      </c>
      <c r="X38" s="76">
        <v>0</v>
      </c>
      <c r="Y38" s="76">
        <v>0</v>
      </c>
      <c r="Z38" s="76">
        <v>0</v>
      </c>
      <c r="AA38" s="76">
        <v>0</v>
      </c>
      <c r="AB38" s="76">
        <v>0</v>
      </c>
      <c r="AC38" s="76">
        <f>SUM(AD38:AE38)</f>
        <v>0</v>
      </c>
      <c r="AD38" s="76">
        <v>0</v>
      </c>
      <c r="AE38" s="76">
        <v>0</v>
      </c>
      <c r="AF38" s="76">
        <f>SUM(AG38:AI38)</f>
        <v>9</v>
      </c>
      <c r="AG38" s="76">
        <v>9</v>
      </c>
      <c r="AH38" s="76">
        <v>0</v>
      </c>
      <c r="AI38" s="76">
        <v>0</v>
      </c>
      <c r="AJ38" s="76">
        <f>SUM(AK38:AS38)</f>
        <v>150</v>
      </c>
      <c r="AK38" s="76">
        <v>62</v>
      </c>
      <c r="AL38" s="76">
        <v>79</v>
      </c>
      <c r="AM38" s="76">
        <v>8</v>
      </c>
      <c r="AN38" s="76">
        <v>0</v>
      </c>
      <c r="AO38" s="76">
        <v>0</v>
      </c>
      <c r="AP38" s="76">
        <v>0</v>
      </c>
      <c r="AQ38" s="76">
        <v>0</v>
      </c>
      <c r="AR38" s="76">
        <v>0</v>
      </c>
      <c r="AS38" s="76">
        <v>1</v>
      </c>
      <c r="AT38" s="76">
        <f>SUM(AU38:AY38)</f>
        <v>1</v>
      </c>
      <c r="AU38" s="76">
        <v>0</v>
      </c>
      <c r="AV38" s="76">
        <v>0</v>
      </c>
      <c r="AW38" s="76">
        <v>1</v>
      </c>
      <c r="AX38" s="76">
        <v>0</v>
      </c>
      <c r="AY38" s="76">
        <v>0</v>
      </c>
      <c r="AZ38" s="76">
        <f>SUM(BA38:BC38)</f>
        <v>2</v>
      </c>
      <c r="BA38" s="76">
        <v>2</v>
      </c>
      <c r="BB38" s="76">
        <v>0</v>
      </c>
      <c r="BC38" s="76">
        <v>0</v>
      </c>
    </row>
    <row r="39" spans="1:55" s="61" customFormat="1" ht="12" customHeight="1">
      <c r="A39" s="70" t="s">
        <v>196</v>
      </c>
      <c r="B39" s="117" t="s">
        <v>259</v>
      </c>
      <c r="C39" s="70" t="s">
        <v>260</v>
      </c>
      <c r="D39" s="76">
        <f>SUM(E39,+H39,+K39)</f>
        <v>4432</v>
      </c>
      <c r="E39" s="76">
        <f>SUM(F39:G39)</f>
        <v>4432</v>
      </c>
      <c r="F39" s="76">
        <v>579</v>
      </c>
      <c r="G39" s="76">
        <v>3853</v>
      </c>
      <c r="H39" s="76">
        <f>SUM(I39:J39)</f>
        <v>0</v>
      </c>
      <c r="I39" s="76">
        <v>0</v>
      </c>
      <c r="J39" s="76">
        <v>0</v>
      </c>
      <c r="K39" s="76">
        <f>SUM(L39:M39)</f>
        <v>0</v>
      </c>
      <c r="L39" s="76">
        <v>0</v>
      </c>
      <c r="M39" s="76">
        <v>0</v>
      </c>
      <c r="N39" s="76">
        <f>SUM(O39,+V39,+AC39)</f>
        <v>4432</v>
      </c>
      <c r="O39" s="76">
        <f>SUM(P39:U39)</f>
        <v>579</v>
      </c>
      <c r="P39" s="76">
        <v>579</v>
      </c>
      <c r="Q39" s="76">
        <v>0</v>
      </c>
      <c r="R39" s="76">
        <v>0</v>
      </c>
      <c r="S39" s="76">
        <v>0</v>
      </c>
      <c r="T39" s="76">
        <v>0</v>
      </c>
      <c r="U39" s="76">
        <v>0</v>
      </c>
      <c r="V39" s="76">
        <f>SUM(W39:AB39)</f>
        <v>3853</v>
      </c>
      <c r="W39" s="76">
        <v>3853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76">
        <f>SUM(AD39:AE39)</f>
        <v>0</v>
      </c>
      <c r="AD39" s="76">
        <v>0</v>
      </c>
      <c r="AE39" s="76">
        <v>0</v>
      </c>
      <c r="AF39" s="76">
        <f>SUM(AG39:AI39)</f>
        <v>12</v>
      </c>
      <c r="AG39" s="76">
        <v>12</v>
      </c>
      <c r="AH39" s="76">
        <v>0</v>
      </c>
      <c r="AI39" s="76">
        <v>0</v>
      </c>
      <c r="AJ39" s="76">
        <f>SUM(AK39:AS39)</f>
        <v>128</v>
      </c>
      <c r="AK39" s="76">
        <v>128</v>
      </c>
      <c r="AL39" s="76">
        <v>0</v>
      </c>
      <c r="AM39" s="76">
        <v>0</v>
      </c>
      <c r="AN39" s="76">
        <v>0</v>
      </c>
      <c r="AO39" s="76">
        <v>0</v>
      </c>
      <c r="AP39" s="76">
        <v>0</v>
      </c>
      <c r="AQ39" s="76">
        <v>0</v>
      </c>
      <c r="AR39" s="76">
        <v>0</v>
      </c>
      <c r="AS39" s="76">
        <v>0</v>
      </c>
      <c r="AT39" s="76">
        <f>SUM(AU39:AY39)</f>
        <v>12</v>
      </c>
      <c r="AU39" s="76">
        <v>12</v>
      </c>
      <c r="AV39" s="76">
        <v>0</v>
      </c>
      <c r="AW39" s="76">
        <v>0</v>
      </c>
      <c r="AX39" s="76">
        <v>0</v>
      </c>
      <c r="AY39" s="76">
        <v>0</v>
      </c>
      <c r="AZ39" s="76">
        <f>SUM(BA39:BC39)</f>
        <v>0</v>
      </c>
      <c r="BA39" s="76">
        <v>0</v>
      </c>
      <c r="BB39" s="76">
        <v>0</v>
      </c>
      <c r="BC39" s="76">
        <v>0</v>
      </c>
    </row>
    <row r="40" spans="1:55" s="61" customFormat="1" ht="12" customHeight="1">
      <c r="A40" s="70" t="s">
        <v>196</v>
      </c>
      <c r="B40" s="117" t="s">
        <v>261</v>
      </c>
      <c r="C40" s="70" t="s">
        <v>262</v>
      </c>
      <c r="D40" s="76">
        <f>SUM(E40,+H40,+K40)</f>
        <v>229</v>
      </c>
      <c r="E40" s="76">
        <f>SUM(F40:G40)</f>
        <v>0</v>
      </c>
      <c r="F40" s="76">
        <v>0</v>
      </c>
      <c r="G40" s="76">
        <v>0</v>
      </c>
      <c r="H40" s="76">
        <f>SUM(I40:J40)</f>
        <v>229</v>
      </c>
      <c r="I40" s="76">
        <v>53</v>
      </c>
      <c r="J40" s="76">
        <v>176</v>
      </c>
      <c r="K40" s="76">
        <f>SUM(L40:M40)</f>
        <v>0</v>
      </c>
      <c r="L40" s="76">
        <v>0</v>
      </c>
      <c r="M40" s="76">
        <v>0</v>
      </c>
      <c r="N40" s="76">
        <f>SUM(O40,+V40,+AC40)</f>
        <v>229</v>
      </c>
      <c r="O40" s="76">
        <f>SUM(P40:U40)</f>
        <v>53</v>
      </c>
      <c r="P40" s="76">
        <v>53</v>
      </c>
      <c r="Q40" s="76">
        <v>0</v>
      </c>
      <c r="R40" s="76">
        <v>0</v>
      </c>
      <c r="S40" s="76">
        <v>0</v>
      </c>
      <c r="T40" s="76">
        <v>0</v>
      </c>
      <c r="U40" s="76">
        <v>0</v>
      </c>
      <c r="V40" s="76">
        <f>SUM(W40:AB40)</f>
        <v>176</v>
      </c>
      <c r="W40" s="76">
        <v>176</v>
      </c>
      <c r="X40" s="76">
        <v>0</v>
      </c>
      <c r="Y40" s="76">
        <v>0</v>
      </c>
      <c r="Z40" s="76">
        <v>0</v>
      </c>
      <c r="AA40" s="76">
        <v>0</v>
      </c>
      <c r="AB40" s="76">
        <v>0</v>
      </c>
      <c r="AC40" s="76">
        <f>SUM(AD40:AE40)</f>
        <v>0</v>
      </c>
      <c r="AD40" s="76">
        <v>0</v>
      </c>
      <c r="AE40" s="76">
        <v>0</v>
      </c>
      <c r="AF40" s="76">
        <f>SUM(AG40:AI40)</f>
        <v>8</v>
      </c>
      <c r="AG40" s="76">
        <v>8</v>
      </c>
      <c r="AH40" s="76">
        <v>0</v>
      </c>
      <c r="AI40" s="76">
        <v>0</v>
      </c>
      <c r="AJ40" s="76">
        <f>SUM(AK40:AS40)</f>
        <v>8</v>
      </c>
      <c r="AK40" s="76">
        <v>0</v>
      </c>
      <c r="AL40" s="76">
        <v>0</v>
      </c>
      <c r="AM40" s="76">
        <v>8</v>
      </c>
      <c r="AN40" s="76">
        <v>0</v>
      </c>
      <c r="AO40" s="76">
        <v>0</v>
      </c>
      <c r="AP40" s="76">
        <v>0</v>
      </c>
      <c r="AQ40" s="76">
        <v>0</v>
      </c>
      <c r="AR40" s="76">
        <v>0</v>
      </c>
      <c r="AS40" s="76">
        <v>0</v>
      </c>
      <c r="AT40" s="76">
        <f>SUM(AU40:AY40)</f>
        <v>1</v>
      </c>
      <c r="AU40" s="76">
        <v>0</v>
      </c>
      <c r="AV40" s="76">
        <v>0</v>
      </c>
      <c r="AW40" s="76">
        <v>1</v>
      </c>
      <c r="AX40" s="76">
        <v>0</v>
      </c>
      <c r="AY40" s="76">
        <v>0</v>
      </c>
      <c r="AZ40" s="76">
        <f>SUM(BA40:BC40)</f>
        <v>0</v>
      </c>
      <c r="BA40" s="76">
        <v>0</v>
      </c>
      <c r="BB40" s="76">
        <v>0</v>
      </c>
      <c r="BC40" s="76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ゴシック,標準"&amp;14し尿処理の状況（平成21年度実績）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view="pageBreakPreview" zoomScale="85" zoomScaleNormal="85" zoomScaleSheetLayoutView="85" zoomScalePageLayoutView="0" workbookViewId="0" topLeftCell="H1">
      <selection activeCell="O1" sqref="O1:IV16384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7" hidden="1" customWidth="1"/>
    <col min="29" max="29" width="3" style="47" hidden="1" customWidth="1"/>
    <col min="30" max="30" width="10.8984375" style="47" hidden="1" customWidth="1"/>
    <col min="31" max="31" width="8.8984375" style="47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50"/>
      <c r="B2" s="12" t="s">
        <v>263</v>
      </c>
      <c r="C2" s="46" t="s">
        <v>86</v>
      </c>
      <c r="D2" s="187" t="s">
        <v>264</v>
      </c>
      <c r="E2" s="3"/>
      <c r="F2" s="3"/>
      <c r="G2" s="3"/>
      <c r="H2" s="3"/>
      <c r="I2" s="3"/>
      <c r="J2" s="3"/>
      <c r="K2" s="3"/>
      <c r="L2" s="3" t="str">
        <f>LEFT(C2,2)</f>
        <v>14</v>
      </c>
      <c r="M2" s="3" t="str">
        <f>IF(L2&lt;&gt;"",VLOOKUP(L2,$AI$6:$AJ$52,2,FALSE),"-")</f>
        <v>神奈川県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8">
        <f>IF(AA2=0,1,IF(ISERROR(AB2),1,0))</f>
        <v>0</v>
      </c>
      <c r="AF2" s="43" t="s">
        <v>265</v>
      </c>
      <c r="AG2" s="11">
        <f>IF(AA2=0,0,VLOOKUP(C2,AF5:AG300,2,FALSE))</f>
        <v>7</v>
      </c>
    </row>
    <row r="3" ht="13.5">
      <c r="AD3" s="48"/>
    </row>
    <row r="4" spans="2:30" ht="13.5">
      <c r="B4" s="13" t="str">
        <f>IF(ISERROR(AB2),"",AB2&amp;" し尿処理（平成２１年度実績）")</f>
        <v>合計 し尿処理（平成２１年度実績）</v>
      </c>
      <c r="C4" s="14"/>
      <c r="AA4" s="45"/>
      <c r="AB4" s="49"/>
      <c r="AC4" s="49"/>
      <c r="AD4" s="49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49" t="s">
        <v>266</v>
      </c>
      <c r="G6" s="150"/>
      <c r="H6" s="39" t="s">
        <v>267</v>
      </c>
      <c r="I6" s="39" t="s">
        <v>268</v>
      </c>
      <c r="J6" s="39" t="s">
        <v>269</v>
      </c>
      <c r="K6" s="5" t="s">
        <v>270</v>
      </c>
      <c r="L6" s="16" t="s">
        <v>271</v>
      </c>
      <c r="M6" s="40" t="s">
        <v>272</v>
      </c>
      <c r="AF6" s="11">
        <f>+'水洗化人口等'!B6</f>
        <v>0</v>
      </c>
      <c r="AG6" s="11">
        <v>6</v>
      </c>
      <c r="AI6" s="43" t="s">
        <v>273</v>
      </c>
      <c r="AJ6" s="3" t="s">
        <v>53</v>
      </c>
    </row>
    <row r="7" spans="2:36" ht="16.5" customHeight="1">
      <c r="B7" s="151" t="s">
        <v>274</v>
      </c>
      <c r="C7" s="6" t="s">
        <v>275</v>
      </c>
      <c r="D7" s="17">
        <f>AD7</f>
        <v>60273</v>
      </c>
      <c r="F7" s="188" t="s">
        <v>276</v>
      </c>
      <c r="G7" s="7" t="s">
        <v>172</v>
      </c>
      <c r="H7" s="18">
        <f>AD14</f>
        <v>32015</v>
      </c>
      <c r="I7" s="18">
        <f>AD24</f>
        <v>188095</v>
      </c>
      <c r="J7" s="18">
        <f>SUM(H7:I7)</f>
        <v>220110</v>
      </c>
      <c r="K7" s="19">
        <f>IF(J$13&gt;0,J7/J$13,0)</f>
        <v>0.5627109111361079</v>
      </c>
      <c r="L7" s="20">
        <f>AD34</f>
        <v>16159</v>
      </c>
      <c r="M7" s="21">
        <f>AD37</f>
        <v>13</v>
      </c>
      <c r="AA7" s="4" t="s">
        <v>275</v>
      </c>
      <c r="AB7" s="47" t="s">
        <v>277</v>
      </c>
      <c r="AC7" s="47" t="s">
        <v>278</v>
      </c>
      <c r="AD7" s="11">
        <f ca="1">IF(AD$2=0,INDIRECT(AB7&amp;"!"&amp;AC7&amp;$AG$2),0)</f>
        <v>60273</v>
      </c>
      <c r="AF7" s="43" t="str">
        <f>+'水洗化人口等'!B7</f>
        <v>14000</v>
      </c>
      <c r="AG7" s="11">
        <v>7</v>
      </c>
      <c r="AI7" s="43" t="s">
        <v>279</v>
      </c>
      <c r="AJ7" s="3" t="s">
        <v>52</v>
      </c>
    </row>
    <row r="8" spans="2:36" ht="16.5" customHeight="1">
      <c r="B8" s="152"/>
      <c r="C8" s="7" t="s">
        <v>69</v>
      </c>
      <c r="D8" s="22">
        <f>AD8</f>
        <v>165</v>
      </c>
      <c r="F8" s="159"/>
      <c r="G8" s="7" t="s">
        <v>174</v>
      </c>
      <c r="H8" s="18">
        <f>AD15</f>
        <v>0</v>
      </c>
      <c r="I8" s="18">
        <f>AD25</f>
        <v>0</v>
      </c>
      <c r="J8" s="18">
        <f>SUM(H8:I8)</f>
        <v>0</v>
      </c>
      <c r="K8" s="19">
        <f>IF(J$13&gt;0,J8/J$13,0)</f>
        <v>0</v>
      </c>
      <c r="L8" s="20">
        <f>AD35</f>
        <v>0</v>
      </c>
      <c r="M8" s="21">
        <f>AD38</f>
        <v>0</v>
      </c>
      <c r="AA8" s="4" t="s">
        <v>69</v>
      </c>
      <c r="AB8" s="47" t="s">
        <v>277</v>
      </c>
      <c r="AC8" s="47" t="s">
        <v>280</v>
      </c>
      <c r="AD8" s="11">
        <f ca="1">IF(AD$2=0,INDIRECT(AB8&amp;"!"&amp;AC8&amp;$AG$2),0)</f>
        <v>165</v>
      </c>
      <c r="AF8" s="43" t="str">
        <f>+'水洗化人口等'!B8</f>
        <v>14100</v>
      </c>
      <c r="AG8" s="11">
        <v>8</v>
      </c>
      <c r="AI8" s="43" t="s">
        <v>281</v>
      </c>
      <c r="AJ8" s="3" t="s">
        <v>51</v>
      </c>
    </row>
    <row r="9" spans="2:36" ht="16.5" customHeight="1">
      <c r="B9" s="153"/>
      <c r="C9" s="8" t="s">
        <v>282</v>
      </c>
      <c r="D9" s="23">
        <f>SUM(D7:D8)</f>
        <v>60438</v>
      </c>
      <c r="F9" s="159"/>
      <c r="G9" s="7" t="s">
        <v>1</v>
      </c>
      <c r="H9" s="18">
        <f>AD16</f>
        <v>0</v>
      </c>
      <c r="I9" s="18">
        <f>AD26</f>
        <v>0</v>
      </c>
      <c r="J9" s="18">
        <f>SUM(H9:I9)</f>
        <v>0</v>
      </c>
      <c r="K9" s="19">
        <f>IF(J$13&gt;0,J9/J$13,0)</f>
        <v>0</v>
      </c>
      <c r="L9" s="20">
        <f>AD36</f>
        <v>0</v>
      </c>
      <c r="M9" s="21">
        <f>AD39</f>
        <v>0</v>
      </c>
      <c r="AA9" s="4" t="s">
        <v>283</v>
      </c>
      <c r="AB9" s="47" t="s">
        <v>277</v>
      </c>
      <c r="AC9" s="47" t="s">
        <v>284</v>
      </c>
      <c r="AD9" s="11">
        <f ca="1">IF(AD$2=0,INDIRECT(AB9&amp;"!"&amp;AC9&amp;$AG$2),0)</f>
        <v>8323341</v>
      </c>
      <c r="AF9" s="43" t="str">
        <f>+'水洗化人口等'!B9</f>
        <v>14130</v>
      </c>
      <c r="AG9" s="11">
        <v>9</v>
      </c>
      <c r="AI9" s="43" t="s">
        <v>285</v>
      </c>
      <c r="AJ9" s="3" t="s">
        <v>50</v>
      </c>
    </row>
    <row r="10" spans="2:36" ht="16.5" customHeight="1">
      <c r="B10" s="154" t="s">
        <v>286</v>
      </c>
      <c r="C10" s="189" t="s">
        <v>283</v>
      </c>
      <c r="D10" s="22">
        <f>AD9</f>
        <v>8323341</v>
      </c>
      <c r="F10" s="159"/>
      <c r="G10" s="7" t="s">
        <v>188</v>
      </c>
      <c r="H10" s="18">
        <f>AD17</f>
        <v>32282</v>
      </c>
      <c r="I10" s="18">
        <f>AD27</f>
        <v>138768</v>
      </c>
      <c r="J10" s="18">
        <f>SUM(H10:I10)</f>
        <v>171050</v>
      </c>
      <c r="K10" s="19">
        <f>IF(J$13&gt;0,J10/J$13,0)</f>
        <v>0.437289088863892</v>
      </c>
      <c r="L10" s="24" t="s">
        <v>287</v>
      </c>
      <c r="M10" s="25" t="s">
        <v>287</v>
      </c>
      <c r="AA10" s="4" t="s">
        <v>288</v>
      </c>
      <c r="AB10" s="47" t="s">
        <v>277</v>
      </c>
      <c r="AC10" s="47" t="s">
        <v>289</v>
      </c>
      <c r="AD10" s="11">
        <f ca="1">IF(AD$2=0,INDIRECT(AB10&amp;"!"&amp;AC10&amp;$AG$2),0)</f>
        <v>0</v>
      </c>
      <c r="AF10" s="43" t="str">
        <f>+'水洗化人口等'!B10</f>
        <v>14201</v>
      </c>
      <c r="AG10" s="11">
        <v>10</v>
      </c>
      <c r="AI10" s="43" t="s">
        <v>290</v>
      </c>
      <c r="AJ10" s="3" t="s">
        <v>49</v>
      </c>
    </row>
    <row r="11" spans="2:36" ht="16.5" customHeight="1">
      <c r="B11" s="155"/>
      <c r="C11" s="7" t="s">
        <v>288</v>
      </c>
      <c r="D11" s="22">
        <f>AD10</f>
        <v>0</v>
      </c>
      <c r="F11" s="159"/>
      <c r="G11" s="7" t="s">
        <v>190</v>
      </c>
      <c r="H11" s="18">
        <f>AD18</f>
        <v>0</v>
      </c>
      <c r="I11" s="18">
        <f>AD28</f>
        <v>0</v>
      </c>
      <c r="J11" s="18">
        <f>SUM(H11:I11)</f>
        <v>0</v>
      </c>
      <c r="K11" s="19">
        <f>IF(J$13&gt;0,J11/J$13,0)</f>
        <v>0</v>
      </c>
      <c r="L11" s="24" t="s">
        <v>287</v>
      </c>
      <c r="M11" s="25" t="s">
        <v>287</v>
      </c>
      <c r="AA11" s="4" t="s">
        <v>291</v>
      </c>
      <c r="AB11" s="47" t="s">
        <v>277</v>
      </c>
      <c r="AC11" s="47" t="s">
        <v>292</v>
      </c>
      <c r="AD11" s="11">
        <f ca="1">IF(AD$2=0,INDIRECT(AB11&amp;"!"&amp;AC11&amp;$AG$2),0)</f>
        <v>520831</v>
      </c>
      <c r="AF11" s="43" t="str">
        <f>+'水洗化人口等'!B11</f>
        <v>14203</v>
      </c>
      <c r="AG11" s="11">
        <v>11</v>
      </c>
      <c r="AI11" s="43" t="s">
        <v>293</v>
      </c>
      <c r="AJ11" s="3" t="s">
        <v>48</v>
      </c>
    </row>
    <row r="12" spans="2:36" ht="16.5" customHeight="1">
      <c r="B12" s="155"/>
      <c r="C12" s="7" t="s">
        <v>291</v>
      </c>
      <c r="D12" s="22">
        <f>AD11</f>
        <v>520831</v>
      </c>
      <c r="F12" s="159"/>
      <c r="G12" s="7" t="s">
        <v>192</v>
      </c>
      <c r="H12" s="18">
        <f>AD19</f>
        <v>0</v>
      </c>
      <c r="I12" s="18">
        <f>AD29</f>
        <v>0</v>
      </c>
      <c r="J12" s="18">
        <f>SUM(H12:I12)</f>
        <v>0</v>
      </c>
      <c r="K12" s="19">
        <f>IF(J$13&gt;0,J12/J$13,0)</f>
        <v>0</v>
      </c>
      <c r="L12" s="24" t="s">
        <v>287</v>
      </c>
      <c r="M12" s="25" t="s">
        <v>287</v>
      </c>
      <c r="AA12" s="4" t="s">
        <v>294</v>
      </c>
      <c r="AB12" s="47" t="s">
        <v>277</v>
      </c>
      <c r="AC12" s="47" t="s">
        <v>295</v>
      </c>
      <c r="AD12" s="11">
        <f ca="1">IF(AD$2=0,INDIRECT(AB12&amp;"!"&amp;AC12&amp;$AG$2),0)</f>
        <v>150304</v>
      </c>
      <c r="AF12" s="43" t="str">
        <f>+'水洗化人口等'!B12</f>
        <v>14204</v>
      </c>
      <c r="AG12" s="11">
        <v>12</v>
      </c>
      <c r="AI12" s="43" t="s">
        <v>296</v>
      </c>
      <c r="AJ12" s="3" t="s">
        <v>47</v>
      </c>
    </row>
    <row r="13" spans="2:36" ht="16.5" customHeight="1">
      <c r="B13" s="156"/>
      <c r="C13" s="8" t="s">
        <v>282</v>
      </c>
      <c r="D13" s="23">
        <f>SUM(D10:D12)</f>
        <v>8844172</v>
      </c>
      <c r="F13" s="160"/>
      <c r="G13" s="7" t="s">
        <v>282</v>
      </c>
      <c r="H13" s="18">
        <f>SUM(H7:H12)</f>
        <v>64297</v>
      </c>
      <c r="I13" s="18">
        <f>SUM(I7:I12)</f>
        <v>326863</v>
      </c>
      <c r="J13" s="18">
        <f>SUM(J7:J12)</f>
        <v>391160</v>
      </c>
      <c r="K13" s="19">
        <v>1</v>
      </c>
      <c r="L13" s="24" t="s">
        <v>287</v>
      </c>
      <c r="M13" s="25" t="s">
        <v>287</v>
      </c>
      <c r="AA13" s="4" t="s">
        <v>60</v>
      </c>
      <c r="AB13" s="47" t="s">
        <v>277</v>
      </c>
      <c r="AC13" s="47" t="s">
        <v>297</v>
      </c>
      <c r="AD13" s="11">
        <f ca="1">IF(AD$2=0,INDIRECT(AB13&amp;"!"&amp;AC13&amp;$AG$2),0)</f>
        <v>176262</v>
      </c>
      <c r="AF13" s="43" t="str">
        <f>+'水洗化人口等'!B13</f>
        <v>14205</v>
      </c>
      <c r="AG13" s="11">
        <v>13</v>
      </c>
      <c r="AI13" s="43" t="s">
        <v>298</v>
      </c>
      <c r="AJ13" s="3" t="s">
        <v>46</v>
      </c>
    </row>
    <row r="14" spans="2:36" ht="16.5" customHeight="1" thickBot="1">
      <c r="B14" s="157" t="s">
        <v>299</v>
      </c>
      <c r="C14" s="158"/>
      <c r="D14" s="26">
        <f>SUM(D9,D13)</f>
        <v>8904610</v>
      </c>
      <c r="F14" s="161" t="s">
        <v>300</v>
      </c>
      <c r="G14" s="162"/>
      <c r="H14" s="18">
        <f>AD20</f>
        <v>168</v>
      </c>
      <c r="I14" s="18">
        <f>AD30</f>
        <v>1093</v>
      </c>
      <c r="J14" s="18">
        <f>SUM(H14:I14)</f>
        <v>1261</v>
      </c>
      <c r="K14" s="27" t="s">
        <v>287</v>
      </c>
      <c r="L14" s="24" t="s">
        <v>287</v>
      </c>
      <c r="M14" s="25" t="s">
        <v>287</v>
      </c>
      <c r="AA14" s="4" t="s">
        <v>172</v>
      </c>
      <c r="AB14" s="47" t="s">
        <v>301</v>
      </c>
      <c r="AC14" s="47" t="s">
        <v>295</v>
      </c>
      <c r="AD14" s="11">
        <f ca="1">IF(AD$2=0,INDIRECT(AB14&amp;"!"&amp;AC14&amp;$AG$2),0)</f>
        <v>32015</v>
      </c>
      <c r="AF14" s="43" t="str">
        <f>+'水洗化人口等'!B14</f>
        <v>14206</v>
      </c>
      <c r="AG14" s="11">
        <v>14</v>
      </c>
      <c r="AI14" s="43" t="s">
        <v>302</v>
      </c>
      <c r="AJ14" s="3" t="s">
        <v>45</v>
      </c>
    </row>
    <row r="15" spans="2:36" ht="16.5" customHeight="1" thickBot="1">
      <c r="B15" s="157" t="s">
        <v>60</v>
      </c>
      <c r="C15" s="158"/>
      <c r="D15" s="26">
        <f>AD13</f>
        <v>176262</v>
      </c>
      <c r="F15" s="157" t="s">
        <v>54</v>
      </c>
      <c r="G15" s="158"/>
      <c r="H15" s="28">
        <f>SUM(H13:H14)</f>
        <v>64465</v>
      </c>
      <c r="I15" s="28">
        <f>SUM(I13:I14)</f>
        <v>327956</v>
      </c>
      <c r="J15" s="28">
        <f>SUM(J13:J14)</f>
        <v>392421</v>
      </c>
      <c r="K15" s="29" t="s">
        <v>287</v>
      </c>
      <c r="L15" s="30">
        <f>SUM(L7:L9)</f>
        <v>16159</v>
      </c>
      <c r="M15" s="31">
        <f>SUM(M7:M9)</f>
        <v>13</v>
      </c>
      <c r="AA15" s="4" t="s">
        <v>174</v>
      </c>
      <c r="AB15" s="47" t="s">
        <v>301</v>
      </c>
      <c r="AC15" s="47" t="s">
        <v>303</v>
      </c>
      <c r="AD15" s="11">
        <f ca="1">IF(AD$2=0,INDIRECT(AB15&amp;"!"&amp;AC15&amp;$AG$2),0)</f>
        <v>0</v>
      </c>
      <c r="AF15" s="43" t="str">
        <f>+'水洗化人口等'!B15</f>
        <v>14207</v>
      </c>
      <c r="AG15" s="11">
        <v>15</v>
      </c>
      <c r="AI15" s="43" t="s">
        <v>304</v>
      </c>
      <c r="AJ15" s="3" t="s">
        <v>44</v>
      </c>
    </row>
    <row r="16" spans="2:36" ht="16.5" customHeight="1" thickBot="1">
      <c r="B16" s="190" t="s">
        <v>305</v>
      </c>
      <c r="AA16" s="4" t="s">
        <v>1</v>
      </c>
      <c r="AB16" s="47" t="s">
        <v>301</v>
      </c>
      <c r="AC16" s="47" t="s">
        <v>297</v>
      </c>
      <c r="AD16" s="11">
        <f ca="1">IF(AD$2=0,INDIRECT(AB16&amp;"!"&amp;AC16&amp;$AG$2),0)</f>
        <v>0</v>
      </c>
      <c r="AF16" s="43" t="str">
        <f>+'水洗化人口等'!B16</f>
        <v>14208</v>
      </c>
      <c r="AG16" s="11">
        <v>16</v>
      </c>
      <c r="AI16" s="43" t="s">
        <v>306</v>
      </c>
      <c r="AJ16" s="3" t="s">
        <v>43</v>
      </c>
    </row>
    <row r="17" spans="3:36" ht="16.5" customHeight="1" thickBot="1">
      <c r="C17" s="32">
        <f>AD12</f>
        <v>150304</v>
      </c>
      <c r="D17" s="4" t="s">
        <v>307</v>
      </c>
      <c r="J17" s="15"/>
      <c r="AA17" s="4" t="s">
        <v>188</v>
      </c>
      <c r="AB17" s="47" t="s">
        <v>301</v>
      </c>
      <c r="AC17" s="47" t="s">
        <v>308</v>
      </c>
      <c r="AD17" s="11">
        <f ca="1">IF(AD$2=0,INDIRECT(AB17&amp;"!"&amp;AC17&amp;$AG$2),0)</f>
        <v>32282</v>
      </c>
      <c r="AF17" s="43" t="str">
        <f>+'水洗化人口等'!B17</f>
        <v>14209</v>
      </c>
      <c r="AG17" s="11">
        <v>17</v>
      </c>
      <c r="AI17" s="43" t="s">
        <v>309</v>
      </c>
      <c r="AJ17" s="3" t="s">
        <v>42</v>
      </c>
    </row>
    <row r="18" spans="6:36" ht="30" customHeight="1">
      <c r="F18" s="149" t="s">
        <v>310</v>
      </c>
      <c r="G18" s="150"/>
      <c r="H18" s="39" t="s">
        <v>267</v>
      </c>
      <c r="I18" s="39" t="s">
        <v>268</v>
      </c>
      <c r="J18" s="42" t="s">
        <v>269</v>
      </c>
      <c r="AA18" s="4" t="s">
        <v>190</v>
      </c>
      <c r="AB18" s="47" t="s">
        <v>301</v>
      </c>
      <c r="AC18" s="47" t="s">
        <v>311</v>
      </c>
      <c r="AD18" s="11">
        <f ca="1">IF(AD$2=0,INDIRECT(AB18&amp;"!"&amp;AC18&amp;$AG$2),0)</f>
        <v>0</v>
      </c>
      <c r="AF18" s="43" t="str">
        <f>+'水洗化人口等'!B18</f>
        <v>14210</v>
      </c>
      <c r="AG18" s="11">
        <v>18</v>
      </c>
      <c r="AI18" s="43" t="s">
        <v>312</v>
      </c>
      <c r="AJ18" s="3" t="s">
        <v>41</v>
      </c>
    </row>
    <row r="19" spans="3:36" ht="16.5" customHeight="1">
      <c r="C19" s="41" t="s">
        <v>313</v>
      </c>
      <c r="D19" s="10">
        <f>IF(D$14&gt;0,D13/D$14,0)</f>
        <v>0.9932127291369302</v>
      </c>
      <c r="F19" s="161" t="s">
        <v>314</v>
      </c>
      <c r="G19" s="162"/>
      <c r="H19" s="18">
        <f>AD21</f>
        <v>24939</v>
      </c>
      <c r="I19" s="18">
        <f>AD31</f>
        <v>43206</v>
      </c>
      <c r="J19" s="22">
        <f>SUM(H19:I19)</f>
        <v>68145</v>
      </c>
      <c r="AA19" s="4" t="s">
        <v>192</v>
      </c>
      <c r="AB19" s="47" t="s">
        <v>301</v>
      </c>
      <c r="AC19" s="47" t="s">
        <v>315</v>
      </c>
      <c r="AD19" s="11">
        <f ca="1">IF(AD$2=0,INDIRECT(AB19&amp;"!"&amp;AC19&amp;$AG$2),0)</f>
        <v>0</v>
      </c>
      <c r="AF19" s="43" t="str">
        <f>+'水洗化人口等'!B19</f>
        <v>14211</v>
      </c>
      <c r="AG19" s="11">
        <v>19</v>
      </c>
      <c r="AI19" s="43" t="s">
        <v>316</v>
      </c>
      <c r="AJ19" s="3" t="s">
        <v>40</v>
      </c>
    </row>
    <row r="20" spans="3:36" ht="16.5" customHeight="1">
      <c r="C20" s="41" t="s">
        <v>317</v>
      </c>
      <c r="D20" s="10">
        <f>IF(D$14&gt;0,D9/D$14,0)</f>
        <v>0.006787270863069803</v>
      </c>
      <c r="F20" s="161" t="s">
        <v>318</v>
      </c>
      <c r="G20" s="162"/>
      <c r="H20" s="18">
        <f>AD22</f>
        <v>35498</v>
      </c>
      <c r="I20" s="18">
        <f>AD32</f>
        <v>82844</v>
      </c>
      <c r="J20" s="22">
        <f>SUM(H20:I20)</f>
        <v>118342</v>
      </c>
      <c r="AA20" s="4" t="s">
        <v>300</v>
      </c>
      <c r="AB20" s="47" t="s">
        <v>301</v>
      </c>
      <c r="AC20" s="47" t="s">
        <v>319</v>
      </c>
      <c r="AD20" s="11">
        <f ca="1">IF(AD$2=0,INDIRECT(AB20&amp;"!"&amp;AC20&amp;$AG$2),0)</f>
        <v>168</v>
      </c>
      <c r="AF20" s="43" t="str">
        <f>+'水洗化人口等'!B20</f>
        <v>14212</v>
      </c>
      <c r="AG20" s="11">
        <v>20</v>
      </c>
      <c r="AI20" s="43" t="s">
        <v>320</v>
      </c>
      <c r="AJ20" s="3" t="s">
        <v>39</v>
      </c>
    </row>
    <row r="21" spans="3:36" ht="16.5" customHeight="1">
      <c r="C21" s="41" t="s">
        <v>321</v>
      </c>
      <c r="D21" s="10">
        <f>IF(D$14&gt;0,D10/D$14,0)</f>
        <v>0.9347226885849015</v>
      </c>
      <c r="F21" s="161" t="s">
        <v>322</v>
      </c>
      <c r="G21" s="162"/>
      <c r="H21" s="18">
        <f>AD23</f>
        <v>3860</v>
      </c>
      <c r="I21" s="18">
        <f>AD33</f>
        <v>200813</v>
      </c>
      <c r="J21" s="22">
        <f>SUM(H21:I21)</f>
        <v>204673</v>
      </c>
      <c r="AA21" s="4" t="s">
        <v>314</v>
      </c>
      <c r="AB21" s="47" t="s">
        <v>301</v>
      </c>
      <c r="AC21" s="47" t="s">
        <v>323</v>
      </c>
      <c r="AD21" s="11">
        <f ca="1">IF(AD$2=0,INDIRECT(AB21&amp;"!"&amp;AC21&amp;$AG$2),0)</f>
        <v>24939</v>
      </c>
      <c r="AF21" s="43" t="str">
        <f>+'水洗化人口等'!B21</f>
        <v>14213</v>
      </c>
      <c r="AG21" s="11">
        <v>21</v>
      </c>
      <c r="AI21" s="43" t="s">
        <v>324</v>
      </c>
      <c r="AJ21" s="3" t="s">
        <v>38</v>
      </c>
    </row>
    <row r="22" spans="3:36" ht="16.5" customHeight="1" thickBot="1">
      <c r="C22" s="41" t="s">
        <v>325</v>
      </c>
      <c r="D22" s="10">
        <f>IF(D$14&gt;0,D12/D$14,0)</f>
        <v>0.058490040552028666</v>
      </c>
      <c r="F22" s="157" t="s">
        <v>54</v>
      </c>
      <c r="G22" s="158"/>
      <c r="H22" s="28">
        <f>SUM(H19:H21)</f>
        <v>64297</v>
      </c>
      <c r="I22" s="28">
        <f>SUM(I19:I21)</f>
        <v>326863</v>
      </c>
      <c r="J22" s="33">
        <f>SUM(J19:J21)</f>
        <v>391160</v>
      </c>
      <c r="AA22" s="4" t="s">
        <v>318</v>
      </c>
      <c r="AB22" s="47" t="s">
        <v>301</v>
      </c>
      <c r="AC22" s="47" t="s">
        <v>326</v>
      </c>
      <c r="AD22" s="11">
        <f ca="1">IF(AD$2=0,INDIRECT(AB22&amp;"!"&amp;AC22&amp;$AG$2),0)</f>
        <v>35498</v>
      </c>
      <c r="AF22" s="43" t="str">
        <f>+'水洗化人口等'!B22</f>
        <v>14214</v>
      </c>
      <c r="AG22" s="11">
        <v>22</v>
      </c>
      <c r="AI22" s="43" t="s">
        <v>327</v>
      </c>
      <c r="AJ22" s="3" t="s">
        <v>37</v>
      </c>
    </row>
    <row r="23" spans="3:36" ht="16.5" customHeight="1">
      <c r="C23" s="41" t="s">
        <v>328</v>
      </c>
      <c r="D23" s="10">
        <f>IF(D$14&gt;0,C17/D$14,0)</f>
        <v>0.016879346765327173</v>
      </c>
      <c r="F23" s="9"/>
      <c r="J23" s="34"/>
      <c r="AA23" s="4" t="s">
        <v>322</v>
      </c>
      <c r="AB23" s="47" t="s">
        <v>301</v>
      </c>
      <c r="AC23" s="47" t="s">
        <v>329</v>
      </c>
      <c r="AD23" s="11">
        <f ca="1">IF(AD$2=0,INDIRECT(AB23&amp;"!"&amp;AC23&amp;$AG$2),0)</f>
        <v>3860</v>
      </c>
      <c r="AF23" s="43" t="str">
        <f>+'水洗化人口等'!B23</f>
        <v>14215</v>
      </c>
      <c r="AG23" s="11">
        <v>23</v>
      </c>
      <c r="AI23" s="43" t="s">
        <v>330</v>
      </c>
      <c r="AJ23" s="3" t="s">
        <v>36</v>
      </c>
    </row>
    <row r="24" spans="3:36" ht="16.5" customHeight="1" thickBot="1">
      <c r="C24" s="41" t="s">
        <v>331</v>
      </c>
      <c r="D24" s="10">
        <f>IF(D$9&gt;0,D7/D$9,0)</f>
        <v>0.9972699295145439</v>
      </c>
      <c r="J24" s="35" t="s">
        <v>332</v>
      </c>
      <c r="AA24" s="4" t="s">
        <v>172</v>
      </c>
      <c r="AB24" s="47" t="s">
        <v>301</v>
      </c>
      <c r="AC24" s="47" t="s">
        <v>333</v>
      </c>
      <c r="AD24" s="11">
        <f ca="1">IF(AD$2=0,INDIRECT(AB24&amp;"!"&amp;AC24&amp;$AG$2),0)</f>
        <v>188095</v>
      </c>
      <c r="AF24" s="43" t="str">
        <f>+'水洗化人口等'!B24</f>
        <v>14216</v>
      </c>
      <c r="AG24" s="11">
        <v>24</v>
      </c>
      <c r="AI24" s="43" t="s">
        <v>334</v>
      </c>
      <c r="AJ24" s="3" t="s">
        <v>35</v>
      </c>
    </row>
    <row r="25" spans="3:36" ht="16.5" customHeight="1">
      <c r="C25" s="41" t="s">
        <v>335</v>
      </c>
      <c r="D25" s="10">
        <f>IF(D$9&gt;0,D8/D$9,0)</f>
        <v>0.00273007048545617</v>
      </c>
      <c r="F25" s="176" t="s">
        <v>6</v>
      </c>
      <c r="G25" s="177"/>
      <c r="H25" s="177"/>
      <c r="I25" s="169" t="s">
        <v>336</v>
      </c>
      <c r="J25" s="171" t="s">
        <v>337</v>
      </c>
      <c r="AA25" s="4" t="s">
        <v>174</v>
      </c>
      <c r="AB25" s="47" t="s">
        <v>301</v>
      </c>
      <c r="AC25" s="47" t="s">
        <v>338</v>
      </c>
      <c r="AD25" s="11">
        <f ca="1">IF(AD$2=0,INDIRECT(AB25&amp;"!"&amp;AC25&amp;$AG$2),0)</f>
        <v>0</v>
      </c>
      <c r="AF25" s="43" t="str">
        <f>+'水洗化人口等'!B25</f>
        <v>14217</v>
      </c>
      <c r="AG25" s="11">
        <v>25</v>
      </c>
      <c r="AI25" s="43" t="s">
        <v>339</v>
      </c>
      <c r="AJ25" s="3" t="s">
        <v>34</v>
      </c>
    </row>
    <row r="26" spans="6:36" ht="16.5" customHeight="1">
      <c r="F26" s="178"/>
      <c r="G26" s="179"/>
      <c r="H26" s="179"/>
      <c r="I26" s="170"/>
      <c r="J26" s="172"/>
      <c r="AA26" s="4" t="s">
        <v>1</v>
      </c>
      <c r="AB26" s="47" t="s">
        <v>301</v>
      </c>
      <c r="AC26" s="47" t="s">
        <v>340</v>
      </c>
      <c r="AD26" s="11">
        <f ca="1">IF(AD$2=0,INDIRECT(AB26&amp;"!"&amp;AC26&amp;$AG$2),0)</f>
        <v>0</v>
      </c>
      <c r="AF26" s="43" t="str">
        <f>+'水洗化人口等'!B26</f>
        <v>14218</v>
      </c>
      <c r="AG26" s="11">
        <v>26</v>
      </c>
      <c r="AI26" s="43" t="s">
        <v>341</v>
      </c>
      <c r="AJ26" s="3" t="s">
        <v>33</v>
      </c>
    </row>
    <row r="27" spans="6:36" ht="16.5" customHeight="1">
      <c r="F27" s="166" t="s">
        <v>177</v>
      </c>
      <c r="G27" s="167"/>
      <c r="H27" s="168"/>
      <c r="I27" s="20">
        <f>AD40</f>
        <v>398</v>
      </c>
      <c r="J27" s="36">
        <f>AD49</f>
        <v>12</v>
      </c>
      <c r="AA27" s="4" t="s">
        <v>188</v>
      </c>
      <c r="AB27" s="47" t="s">
        <v>301</v>
      </c>
      <c r="AC27" s="47" t="s">
        <v>342</v>
      </c>
      <c r="AD27" s="11">
        <f ca="1">IF(AD$2=0,INDIRECT(AB27&amp;"!"&amp;AC27&amp;$AG$2),0)</f>
        <v>138768</v>
      </c>
      <c r="AF27" s="43" t="str">
        <f>+'水洗化人口等'!B27</f>
        <v>14301</v>
      </c>
      <c r="AG27" s="11">
        <v>27</v>
      </c>
      <c r="AI27" s="43" t="s">
        <v>343</v>
      </c>
      <c r="AJ27" s="3" t="s">
        <v>32</v>
      </c>
    </row>
    <row r="28" spans="6:36" ht="16.5" customHeight="1">
      <c r="F28" s="173" t="s">
        <v>344</v>
      </c>
      <c r="G28" s="174"/>
      <c r="H28" s="175"/>
      <c r="I28" s="20">
        <f>AD41</f>
        <v>344</v>
      </c>
      <c r="J28" s="36">
        <f>AD50</f>
        <v>0</v>
      </c>
      <c r="AA28" s="4" t="s">
        <v>190</v>
      </c>
      <c r="AB28" s="47" t="s">
        <v>301</v>
      </c>
      <c r="AC28" s="47" t="s">
        <v>345</v>
      </c>
      <c r="AD28" s="11">
        <f ca="1">IF(AD$2=0,INDIRECT(AB28&amp;"!"&amp;AC28&amp;$AG$2),0)</f>
        <v>0</v>
      </c>
      <c r="AF28" s="43" t="str">
        <f>+'水洗化人口等'!B28</f>
        <v>14321</v>
      </c>
      <c r="AG28" s="11">
        <v>28</v>
      </c>
      <c r="AI28" s="43" t="s">
        <v>346</v>
      </c>
      <c r="AJ28" s="3" t="s">
        <v>31</v>
      </c>
    </row>
    <row r="29" spans="6:36" ht="16.5" customHeight="1">
      <c r="F29" s="166" t="s">
        <v>0</v>
      </c>
      <c r="G29" s="167"/>
      <c r="H29" s="168"/>
      <c r="I29" s="20">
        <f>AD42</f>
        <v>3978</v>
      </c>
      <c r="J29" s="36">
        <f>AD51</f>
        <v>197</v>
      </c>
      <c r="AA29" s="4" t="s">
        <v>192</v>
      </c>
      <c r="AB29" s="47" t="s">
        <v>301</v>
      </c>
      <c r="AC29" s="47" t="s">
        <v>347</v>
      </c>
      <c r="AD29" s="11">
        <f ca="1">IF(AD$2=0,INDIRECT(AB29&amp;"!"&amp;AC29&amp;$AG$2),0)</f>
        <v>0</v>
      </c>
      <c r="AF29" s="43" t="str">
        <f>+'水洗化人口等'!B29</f>
        <v>14341</v>
      </c>
      <c r="AG29" s="11">
        <v>29</v>
      </c>
      <c r="AI29" s="43" t="s">
        <v>348</v>
      </c>
      <c r="AJ29" s="3" t="s">
        <v>30</v>
      </c>
    </row>
    <row r="30" spans="6:36" ht="16.5" customHeight="1">
      <c r="F30" s="166" t="s">
        <v>174</v>
      </c>
      <c r="G30" s="167"/>
      <c r="H30" s="168"/>
      <c r="I30" s="20">
        <f>AD43</f>
        <v>397</v>
      </c>
      <c r="J30" s="36">
        <f>AD52</f>
        <v>45</v>
      </c>
      <c r="AA30" s="4" t="s">
        <v>300</v>
      </c>
      <c r="AB30" s="47" t="s">
        <v>301</v>
      </c>
      <c r="AC30" s="47" t="s">
        <v>349</v>
      </c>
      <c r="AD30" s="11">
        <f ca="1">IF(AD$2=0,INDIRECT(AB30&amp;"!"&amp;AC30&amp;$AG$2),0)</f>
        <v>1093</v>
      </c>
      <c r="AF30" s="43" t="str">
        <f>+'水洗化人口等'!B30</f>
        <v>14342</v>
      </c>
      <c r="AG30" s="11">
        <v>30</v>
      </c>
      <c r="AI30" s="43" t="s">
        <v>350</v>
      </c>
      <c r="AJ30" s="3" t="s">
        <v>29</v>
      </c>
    </row>
    <row r="31" spans="6:36" ht="16.5" customHeight="1">
      <c r="F31" s="166" t="s">
        <v>1</v>
      </c>
      <c r="G31" s="167"/>
      <c r="H31" s="168"/>
      <c r="I31" s="20">
        <f>AD44</f>
        <v>0</v>
      </c>
      <c r="J31" s="36">
        <f>AD53</f>
        <v>0</v>
      </c>
      <c r="AA31" s="4" t="s">
        <v>314</v>
      </c>
      <c r="AB31" s="47" t="s">
        <v>301</v>
      </c>
      <c r="AC31" s="47" t="s">
        <v>278</v>
      </c>
      <c r="AD31" s="11">
        <f ca="1">IF(AD$2=0,INDIRECT(AB31&amp;"!"&amp;AC31&amp;$AG$2),0)</f>
        <v>43206</v>
      </c>
      <c r="AF31" s="43" t="str">
        <f>+'水洗化人口等'!B31</f>
        <v>14361</v>
      </c>
      <c r="AG31" s="11">
        <v>31</v>
      </c>
      <c r="AI31" s="43" t="s">
        <v>351</v>
      </c>
      <c r="AJ31" s="3" t="s">
        <v>28</v>
      </c>
    </row>
    <row r="32" spans="6:36" ht="16.5" customHeight="1">
      <c r="F32" s="166" t="s">
        <v>2</v>
      </c>
      <c r="G32" s="167"/>
      <c r="H32" s="168"/>
      <c r="I32" s="20">
        <f>AD45</f>
        <v>10692</v>
      </c>
      <c r="J32" s="25" t="s">
        <v>287</v>
      </c>
      <c r="AA32" s="4" t="s">
        <v>318</v>
      </c>
      <c r="AB32" s="47" t="s">
        <v>301</v>
      </c>
      <c r="AC32" s="47" t="s">
        <v>352</v>
      </c>
      <c r="AD32" s="11">
        <f ca="1">IF(AD$2=0,INDIRECT(AB32&amp;"!"&amp;AC32&amp;$AG$2),0)</f>
        <v>82844</v>
      </c>
      <c r="AF32" s="43" t="str">
        <f>+'水洗化人口等'!B32</f>
        <v>14362</v>
      </c>
      <c r="AG32" s="11">
        <v>32</v>
      </c>
      <c r="AI32" s="43" t="s">
        <v>353</v>
      </c>
      <c r="AJ32" s="3" t="s">
        <v>27</v>
      </c>
    </row>
    <row r="33" spans="6:36" ht="16.5" customHeight="1">
      <c r="F33" s="166" t="s">
        <v>3</v>
      </c>
      <c r="G33" s="167"/>
      <c r="H33" s="168"/>
      <c r="I33" s="20">
        <f>AD46</f>
        <v>412</v>
      </c>
      <c r="J33" s="25" t="s">
        <v>287</v>
      </c>
      <c r="AA33" s="4" t="s">
        <v>322</v>
      </c>
      <c r="AB33" s="47" t="s">
        <v>301</v>
      </c>
      <c r="AC33" s="47" t="s">
        <v>289</v>
      </c>
      <c r="AD33" s="11">
        <f ca="1">IF(AD$2=0,INDIRECT(AB33&amp;"!"&amp;AC33&amp;$AG$2),0)</f>
        <v>200813</v>
      </c>
      <c r="AF33" s="43" t="str">
        <f>+'水洗化人口等'!B33</f>
        <v>14363</v>
      </c>
      <c r="AG33" s="11">
        <v>33</v>
      </c>
      <c r="AI33" s="43" t="s">
        <v>354</v>
      </c>
      <c r="AJ33" s="3" t="s">
        <v>26</v>
      </c>
    </row>
    <row r="34" spans="6:36" ht="16.5" customHeight="1">
      <c r="F34" s="166" t="s">
        <v>4</v>
      </c>
      <c r="G34" s="167"/>
      <c r="H34" s="168"/>
      <c r="I34" s="20">
        <f>AD47</f>
        <v>484</v>
      </c>
      <c r="J34" s="25" t="s">
        <v>287</v>
      </c>
      <c r="AA34" s="4" t="s">
        <v>172</v>
      </c>
      <c r="AB34" s="47" t="s">
        <v>301</v>
      </c>
      <c r="AC34" s="47" t="s">
        <v>355</v>
      </c>
      <c r="AD34" s="47">
        <f ca="1">IF(AD$2=0,INDIRECT(AB34&amp;"!"&amp;AC34&amp;$AG$2),0)</f>
        <v>16159</v>
      </c>
      <c r="AF34" s="43" t="str">
        <f>+'水洗化人口等'!B34</f>
        <v>14364</v>
      </c>
      <c r="AG34" s="11">
        <v>34</v>
      </c>
      <c r="AI34" s="43" t="s">
        <v>356</v>
      </c>
      <c r="AJ34" s="3" t="s">
        <v>25</v>
      </c>
    </row>
    <row r="35" spans="6:36" ht="16.5" customHeight="1">
      <c r="F35" s="166" t="s">
        <v>5</v>
      </c>
      <c r="G35" s="167"/>
      <c r="H35" s="168"/>
      <c r="I35" s="20">
        <f>AD48</f>
        <v>184</v>
      </c>
      <c r="J35" s="25" t="s">
        <v>287</v>
      </c>
      <c r="AA35" s="4" t="s">
        <v>174</v>
      </c>
      <c r="AB35" s="47" t="s">
        <v>301</v>
      </c>
      <c r="AC35" s="47" t="s">
        <v>357</v>
      </c>
      <c r="AD35" s="47">
        <f ca="1">IF(AD$2=0,INDIRECT(AB35&amp;"!"&amp;AC35&amp;$AG$2),0)</f>
        <v>0</v>
      </c>
      <c r="AF35" s="43" t="str">
        <f>+'水洗化人口等'!B35</f>
        <v>14366</v>
      </c>
      <c r="AG35" s="11">
        <v>35</v>
      </c>
      <c r="AI35" s="43" t="s">
        <v>358</v>
      </c>
      <c r="AJ35" s="3" t="s">
        <v>24</v>
      </c>
    </row>
    <row r="36" spans="6:36" ht="16.5" customHeight="1" thickBot="1">
      <c r="F36" s="163" t="s">
        <v>54</v>
      </c>
      <c r="G36" s="164"/>
      <c r="H36" s="165"/>
      <c r="I36" s="37">
        <f>SUM(I27:I35)</f>
        <v>16889</v>
      </c>
      <c r="J36" s="38">
        <f>SUM(J27:J31)</f>
        <v>254</v>
      </c>
      <c r="AA36" s="4" t="s">
        <v>1</v>
      </c>
      <c r="AB36" s="47" t="s">
        <v>301</v>
      </c>
      <c r="AC36" s="47" t="s">
        <v>359</v>
      </c>
      <c r="AD36" s="47">
        <f ca="1">IF(AD$2=0,INDIRECT(AB36&amp;"!"&amp;AC36&amp;$AG$2),0)</f>
        <v>0</v>
      </c>
      <c r="AF36" s="43" t="str">
        <f>+'水洗化人口等'!B36</f>
        <v>14382</v>
      </c>
      <c r="AG36" s="11">
        <v>36</v>
      </c>
      <c r="AI36" s="43" t="s">
        <v>360</v>
      </c>
      <c r="AJ36" s="3" t="s">
        <v>23</v>
      </c>
    </row>
    <row r="37" spans="27:36" ht="13.5">
      <c r="AA37" s="4" t="s">
        <v>172</v>
      </c>
      <c r="AB37" s="47" t="s">
        <v>301</v>
      </c>
      <c r="AC37" s="47" t="s">
        <v>361</v>
      </c>
      <c r="AD37" s="47">
        <f ca="1">IF(AD$2=0,INDIRECT(AB37&amp;"!"&amp;AC37&amp;$AG$2),0)</f>
        <v>13</v>
      </c>
      <c r="AF37" s="43" t="str">
        <f>+'水洗化人口等'!B37</f>
        <v>14383</v>
      </c>
      <c r="AG37" s="11">
        <v>37</v>
      </c>
      <c r="AI37" s="43" t="s">
        <v>362</v>
      </c>
      <c r="AJ37" s="3" t="s">
        <v>22</v>
      </c>
    </row>
    <row r="38" spans="27:36" ht="13.5" hidden="1">
      <c r="AA38" s="4" t="s">
        <v>174</v>
      </c>
      <c r="AB38" s="47" t="s">
        <v>301</v>
      </c>
      <c r="AC38" s="47" t="s">
        <v>363</v>
      </c>
      <c r="AD38" s="47">
        <f ca="1">IF(AD$2=0,INDIRECT(AB38&amp;"!"&amp;AC38&amp;$AG$2),0)</f>
        <v>0</v>
      </c>
      <c r="AF38" s="43" t="str">
        <f>+'水洗化人口等'!B38</f>
        <v>14384</v>
      </c>
      <c r="AG38" s="11">
        <v>38</v>
      </c>
      <c r="AI38" s="43" t="s">
        <v>364</v>
      </c>
      <c r="AJ38" s="3" t="s">
        <v>21</v>
      </c>
    </row>
    <row r="39" spans="27:36" ht="13.5" hidden="1">
      <c r="AA39" s="4" t="s">
        <v>1</v>
      </c>
      <c r="AB39" s="47" t="s">
        <v>301</v>
      </c>
      <c r="AC39" s="47" t="s">
        <v>365</v>
      </c>
      <c r="AD39" s="47">
        <f ca="1">IF(AD$2=0,INDIRECT(AB39&amp;"!"&amp;AC39&amp;$AG$2),0)</f>
        <v>0</v>
      </c>
      <c r="AF39" s="43" t="str">
        <f>+'水洗化人口等'!B39</f>
        <v>14401</v>
      </c>
      <c r="AG39" s="11">
        <v>39</v>
      </c>
      <c r="AI39" s="43" t="s">
        <v>366</v>
      </c>
      <c r="AJ39" s="3" t="s">
        <v>20</v>
      </c>
    </row>
    <row r="40" spans="27:36" ht="13.5" hidden="1">
      <c r="AA40" s="4" t="s">
        <v>177</v>
      </c>
      <c r="AB40" s="47" t="s">
        <v>301</v>
      </c>
      <c r="AC40" s="47" t="s">
        <v>367</v>
      </c>
      <c r="AD40" s="47">
        <f ca="1">IF(AD$2=0,INDIRECT(AB40&amp;"!"&amp;AC40&amp;$AG$2),0)</f>
        <v>398</v>
      </c>
      <c r="AF40" s="43" t="str">
        <f>+'水洗化人口等'!B40</f>
        <v>14402</v>
      </c>
      <c r="AG40" s="11">
        <v>40</v>
      </c>
      <c r="AI40" s="43" t="s">
        <v>368</v>
      </c>
      <c r="AJ40" s="3" t="s">
        <v>19</v>
      </c>
    </row>
    <row r="41" spans="27:36" ht="13.5" hidden="1">
      <c r="AA41" s="4" t="s">
        <v>344</v>
      </c>
      <c r="AB41" s="47" t="s">
        <v>301</v>
      </c>
      <c r="AC41" s="47" t="s">
        <v>369</v>
      </c>
      <c r="AD41" s="47">
        <f ca="1">IF(AD$2=0,INDIRECT(AB41&amp;"!"&amp;AC41&amp;$AG$2),0)</f>
        <v>344</v>
      </c>
      <c r="AF41" s="43">
        <f>+'水洗化人口等'!B41</f>
        <v>0</v>
      </c>
      <c r="AG41" s="11">
        <v>41</v>
      </c>
      <c r="AI41" s="43" t="s">
        <v>370</v>
      </c>
      <c r="AJ41" s="3" t="s">
        <v>18</v>
      </c>
    </row>
    <row r="42" spans="27:36" ht="13.5" hidden="1">
      <c r="AA42" s="4" t="s">
        <v>0</v>
      </c>
      <c r="AB42" s="47" t="s">
        <v>301</v>
      </c>
      <c r="AC42" s="47" t="s">
        <v>371</v>
      </c>
      <c r="AD42" s="47">
        <f ca="1">IF(AD$2=0,INDIRECT(AB42&amp;"!"&amp;AC42&amp;$AG$2),0)</f>
        <v>3978</v>
      </c>
      <c r="AF42" s="43">
        <f>+'水洗化人口等'!B42</f>
        <v>0</v>
      </c>
      <c r="AG42" s="11">
        <v>42</v>
      </c>
      <c r="AI42" s="43" t="s">
        <v>372</v>
      </c>
      <c r="AJ42" s="3" t="s">
        <v>17</v>
      </c>
    </row>
    <row r="43" spans="27:36" ht="13.5" hidden="1">
      <c r="AA43" s="4" t="s">
        <v>174</v>
      </c>
      <c r="AB43" s="47" t="s">
        <v>301</v>
      </c>
      <c r="AC43" s="47" t="s">
        <v>373</v>
      </c>
      <c r="AD43" s="47">
        <f ca="1">IF(AD$2=0,INDIRECT(AB43&amp;"!"&amp;AC43&amp;$AG$2),0)</f>
        <v>397</v>
      </c>
      <c r="AF43" s="43">
        <f>+'水洗化人口等'!B43</f>
        <v>0</v>
      </c>
      <c r="AG43" s="11">
        <v>43</v>
      </c>
      <c r="AI43" s="43" t="s">
        <v>374</v>
      </c>
      <c r="AJ43" s="3" t="s">
        <v>16</v>
      </c>
    </row>
    <row r="44" spans="27:36" ht="13.5" hidden="1">
      <c r="AA44" s="4" t="s">
        <v>1</v>
      </c>
      <c r="AB44" s="47" t="s">
        <v>301</v>
      </c>
      <c r="AC44" s="47" t="s">
        <v>375</v>
      </c>
      <c r="AD44" s="47">
        <f ca="1">IF(AD$2=0,INDIRECT(AB44&amp;"!"&amp;AC44&amp;$AG$2),0)</f>
        <v>0</v>
      </c>
      <c r="AF44" s="43">
        <f>+'水洗化人口等'!B44</f>
        <v>0</v>
      </c>
      <c r="AG44" s="11">
        <v>44</v>
      </c>
      <c r="AI44" s="43" t="s">
        <v>376</v>
      </c>
      <c r="AJ44" s="3" t="s">
        <v>15</v>
      </c>
    </row>
    <row r="45" spans="27:36" ht="13.5" hidden="1">
      <c r="AA45" s="4" t="s">
        <v>2</v>
      </c>
      <c r="AB45" s="47" t="s">
        <v>301</v>
      </c>
      <c r="AC45" s="47" t="s">
        <v>377</v>
      </c>
      <c r="AD45" s="47">
        <f ca="1">IF(AD$2=0,INDIRECT(AB45&amp;"!"&amp;AC45&amp;$AG$2),0)</f>
        <v>10692</v>
      </c>
      <c r="AF45" s="43">
        <f>+'水洗化人口等'!B45</f>
        <v>0</v>
      </c>
      <c r="AG45" s="11">
        <v>45</v>
      </c>
      <c r="AI45" s="43" t="s">
        <v>378</v>
      </c>
      <c r="AJ45" s="3" t="s">
        <v>14</v>
      </c>
    </row>
    <row r="46" spans="27:36" ht="13.5" hidden="1">
      <c r="AA46" s="4" t="s">
        <v>3</v>
      </c>
      <c r="AB46" s="47" t="s">
        <v>301</v>
      </c>
      <c r="AC46" s="47" t="s">
        <v>379</v>
      </c>
      <c r="AD46" s="47">
        <f ca="1">IF(AD$2=0,INDIRECT(AB46&amp;"!"&amp;AC46&amp;$AG$2),0)</f>
        <v>412</v>
      </c>
      <c r="AF46" s="43">
        <f>+'水洗化人口等'!B46</f>
        <v>0</v>
      </c>
      <c r="AG46" s="11">
        <v>46</v>
      </c>
      <c r="AI46" s="43" t="s">
        <v>380</v>
      </c>
      <c r="AJ46" s="3" t="s">
        <v>13</v>
      </c>
    </row>
    <row r="47" spans="27:36" ht="13.5" hidden="1">
      <c r="AA47" s="4" t="s">
        <v>4</v>
      </c>
      <c r="AB47" s="47" t="s">
        <v>301</v>
      </c>
      <c r="AC47" s="47" t="s">
        <v>381</v>
      </c>
      <c r="AD47" s="47">
        <f ca="1">IF(AD$2=0,INDIRECT(AB47&amp;"!"&amp;AC47&amp;$AG$2),0)</f>
        <v>484</v>
      </c>
      <c r="AF47" s="43">
        <f>+'水洗化人口等'!B47</f>
        <v>0</v>
      </c>
      <c r="AG47" s="11">
        <v>47</v>
      </c>
      <c r="AI47" s="43" t="s">
        <v>382</v>
      </c>
      <c r="AJ47" s="3" t="s">
        <v>12</v>
      </c>
    </row>
    <row r="48" spans="27:36" ht="13.5" hidden="1">
      <c r="AA48" s="4" t="s">
        <v>5</v>
      </c>
      <c r="AB48" s="47" t="s">
        <v>301</v>
      </c>
      <c r="AC48" s="47" t="s">
        <v>383</v>
      </c>
      <c r="AD48" s="47">
        <f ca="1">IF(AD$2=0,INDIRECT(AB48&amp;"!"&amp;AC48&amp;$AG$2),0)</f>
        <v>184</v>
      </c>
      <c r="AF48" s="43">
        <f>+'水洗化人口等'!B48</f>
        <v>0</v>
      </c>
      <c r="AG48" s="11">
        <v>48</v>
      </c>
      <c r="AI48" s="43" t="s">
        <v>384</v>
      </c>
      <c r="AJ48" s="3" t="s">
        <v>11</v>
      </c>
    </row>
    <row r="49" spans="27:36" ht="13.5" hidden="1">
      <c r="AA49" s="4" t="s">
        <v>177</v>
      </c>
      <c r="AB49" s="47" t="s">
        <v>301</v>
      </c>
      <c r="AC49" s="47" t="s">
        <v>385</v>
      </c>
      <c r="AD49" s="47">
        <f ca="1">IF(AD$2=0,INDIRECT(AB49&amp;"!"&amp;AC49&amp;$AG$2),0)</f>
        <v>12</v>
      </c>
      <c r="AF49" s="43">
        <f>+'水洗化人口等'!B49</f>
        <v>0</v>
      </c>
      <c r="AG49" s="11">
        <v>49</v>
      </c>
      <c r="AI49" s="43" t="s">
        <v>386</v>
      </c>
      <c r="AJ49" s="3" t="s">
        <v>10</v>
      </c>
    </row>
    <row r="50" spans="27:36" ht="13.5" hidden="1">
      <c r="AA50" s="4" t="s">
        <v>344</v>
      </c>
      <c r="AB50" s="47" t="s">
        <v>301</v>
      </c>
      <c r="AC50" s="47" t="s">
        <v>387</v>
      </c>
      <c r="AD50" s="47">
        <f ca="1">IF(AD$2=0,INDIRECT(AB50&amp;"!"&amp;AC50&amp;$AG$2),0)</f>
        <v>0</v>
      </c>
      <c r="AF50" s="43">
        <f>+'水洗化人口等'!B50</f>
        <v>0</v>
      </c>
      <c r="AG50" s="11">
        <v>50</v>
      </c>
      <c r="AI50" s="43" t="s">
        <v>388</v>
      </c>
      <c r="AJ50" s="3" t="s">
        <v>9</v>
      </c>
    </row>
    <row r="51" spans="27:36" ht="13.5" hidden="1">
      <c r="AA51" s="4" t="s">
        <v>0</v>
      </c>
      <c r="AB51" s="47" t="s">
        <v>301</v>
      </c>
      <c r="AC51" s="47" t="s">
        <v>389</v>
      </c>
      <c r="AD51" s="47">
        <f ca="1">IF(AD$2=0,INDIRECT(AB51&amp;"!"&amp;AC51&amp;$AG$2),0)</f>
        <v>197</v>
      </c>
      <c r="AF51" s="43">
        <f>+'水洗化人口等'!B51</f>
        <v>0</v>
      </c>
      <c r="AG51" s="11">
        <v>51</v>
      </c>
      <c r="AI51" s="43" t="s">
        <v>390</v>
      </c>
      <c r="AJ51" s="3" t="s">
        <v>8</v>
      </c>
    </row>
    <row r="52" spans="27:36" ht="13.5" hidden="1">
      <c r="AA52" s="4" t="s">
        <v>174</v>
      </c>
      <c r="AB52" s="47" t="s">
        <v>301</v>
      </c>
      <c r="AC52" s="47" t="s">
        <v>391</v>
      </c>
      <c r="AD52" s="47">
        <f ca="1">IF(AD$2=0,INDIRECT(AB52&amp;"!"&amp;AC52&amp;$AG$2),0)</f>
        <v>45</v>
      </c>
      <c r="AF52" s="43">
        <f>+'水洗化人口等'!B52</f>
        <v>0</v>
      </c>
      <c r="AG52" s="11">
        <v>52</v>
      </c>
      <c r="AI52" s="43" t="s">
        <v>392</v>
      </c>
      <c r="AJ52" s="3" t="s">
        <v>7</v>
      </c>
    </row>
    <row r="53" spans="27:33" ht="13.5" hidden="1">
      <c r="AA53" s="4" t="s">
        <v>1</v>
      </c>
      <c r="AB53" s="47" t="s">
        <v>301</v>
      </c>
      <c r="AC53" s="47" t="s">
        <v>393</v>
      </c>
      <c r="AD53" s="47">
        <f ca="1">IF(AD$2=0,INDIRECT(AB53&amp;"!"&amp;AC53&amp;$AG$2),0)</f>
        <v>0</v>
      </c>
      <c r="AF53" s="43">
        <f>+'水洗化人口等'!B53</f>
        <v>0</v>
      </c>
      <c r="AG53" s="11">
        <v>53</v>
      </c>
    </row>
    <row r="54" spans="32:33" ht="13.5" hidden="1">
      <c r="AF54" s="43">
        <f>+'水洗化人口等'!B54</f>
        <v>0</v>
      </c>
      <c r="AG54" s="11">
        <v>54</v>
      </c>
    </row>
    <row r="55" spans="32:33" ht="13.5" hidden="1">
      <c r="AF55" s="43">
        <f>+'水洗化人口等'!B55</f>
        <v>0</v>
      </c>
      <c r="AG55" s="11">
        <v>55</v>
      </c>
    </row>
    <row r="56" spans="32:33" ht="13.5" hidden="1">
      <c r="AF56" s="43">
        <f>+'水洗化人口等'!B56</f>
        <v>0</v>
      </c>
      <c r="AG56" s="11">
        <v>56</v>
      </c>
    </row>
    <row r="57" spans="32:33" ht="13.5" hidden="1">
      <c r="AF57" s="43">
        <f>+'水洗化人口等'!B57</f>
        <v>0</v>
      </c>
      <c r="AG57" s="11">
        <v>57</v>
      </c>
    </row>
    <row r="58" spans="32:33" ht="13.5" hidden="1">
      <c r="AF58" s="43">
        <f>+'水洗化人口等'!B58</f>
        <v>0</v>
      </c>
      <c r="AG58" s="11">
        <v>58</v>
      </c>
    </row>
    <row r="59" spans="32:33" ht="13.5" hidden="1">
      <c r="AF59" s="43">
        <f>+'水洗化人口等'!B59</f>
        <v>0</v>
      </c>
      <c r="AG59" s="11">
        <v>59</v>
      </c>
    </row>
    <row r="60" spans="32:33" ht="13.5" hidden="1">
      <c r="AF60" s="43">
        <f>+'水洗化人口等'!B60</f>
        <v>0</v>
      </c>
      <c r="AG60" s="11">
        <v>60</v>
      </c>
    </row>
    <row r="61" spans="32:33" ht="13.5" hidden="1">
      <c r="AF61" s="43">
        <f>+'水洗化人口等'!B61</f>
        <v>0</v>
      </c>
      <c r="AG61" s="11">
        <v>61</v>
      </c>
    </row>
    <row r="62" spans="32:33" ht="13.5" hidden="1">
      <c r="AF62" s="43">
        <f>+'水洗化人口等'!B62</f>
        <v>0</v>
      </c>
      <c r="AG62" s="11">
        <v>62</v>
      </c>
    </row>
    <row r="63" spans="32:33" ht="13.5" hidden="1">
      <c r="AF63" s="43">
        <f>+'水洗化人口等'!B63</f>
        <v>0</v>
      </c>
      <c r="AG63" s="11">
        <v>63</v>
      </c>
    </row>
    <row r="64" spans="32:33" ht="13.5" hidden="1">
      <c r="AF64" s="43">
        <f>+'水洗化人口等'!B64</f>
        <v>0</v>
      </c>
      <c r="AG64" s="11">
        <v>64</v>
      </c>
    </row>
    <row r="65" spans="28:33" ht="13.5" hidden="1">
      <c r="AB65" s="4"/>
      <c r="AC65" s="4"/>
      <c r="AD65" s="4"/>
      <c r="AE65" s="4"/>
      <c r="AF65" s="43">
        <f>+'水洗化人口等'!B65</f>
        <v>0</v>
      </c>
      <c r="AG65" s="11">
        <v>65</v>
      </c>
    </row>
    <row r="66" spans="28:33" ht="13.5" hidden="1">
      <c r="AB66" s="4"/>
      <c r="AC66" s="4"/>
      <c r="AD66" s="4"/>
      <c r="AE66" s="4"/>
      <c r="AF66" s="43">
        <f>+'水洗化人口等'!B66</f>
        <v>0</v>
      </c>
      <c r="AG66" s="11">
        <v>66</v>
      </c>
    </row>
    <row r="67" spans="28:33" ht="13.5" hidden="1">
      <c r="AB67" s="4"/>
      <c r="AC67" s="4"/>
      <c r="AD67" s="4"/>
      <c r="AE67" s="4"/>
      <c r="AF67" s="43">
        <f>+'水洗化人口等'!B67</f>
        <v>0</v>
      </c>
      <c r="AG67" s="11">
        <v>67</v>
      </c>
    </row>
    <row r="68" spans="28:33" ht="13.5" hidden="1">
      <c r="AB68" s="4"/>
      <c r="AC68" s="4"/>
      <c r="AD68" s="4"/>
      <c r="AE68" s="4"/>
      <c r="AF68" s="43">
        <f>+'水洗化人口等'!B68</f>
        <v>0</v>
      </c>
      <c r="AG68" s="11">
        <v>68</v>
      </c>
    </row>
    <row r="69" spans="28:33" ht="13.5" hidden="1">
      <c r="AB69" s="4"/>
      <c r="AC69" s="4"/>
      <c r="AD69" s="4"/>
      <c r="AE69" s="4"/>
      <c r="AF69" s="43">
        <f>+'水洗化人口等'!B69</f>
        <v>0</v>
      </c>
      <c r="AG69" s="11">
        <v>69</v>
      </c>
    </row>
    <row r="70" spans="28:33" ht="13.5" hidden="1">
      <c r="AB70" s="4"/>
      <c r="AC70" s="4"/>
      <c r="AD70" s="4"/>
      <c r="AE70" s="4"/>
      <c r="AF70" s="43">
        <f>+'水洗化人口等'!B70</f>
        <v>0</v>
      </c>
      <c r="AG70" s="11">
        <v>70</v>
      </c>
    </row>
    <row r="71" spans="28:33" ht="13.5" hidden="1">
      <c r="AB71" s="4"/>
      <c r="AC71" s="4"/>
      <c r="AD71" s="4"/>
      <c r="AE71" s="4"/>
      <c r="AF71" s="43">
        <f>+'水洗化人口等'!B71</f>
        <v>0</v>
      </c>
      <c r="AG71" s="11">
        <v>71</v>
      </c>
    </row>
    <row r="72" spans="28:33" ht="13.5" hidden="1">
      <c r="AB72" s="4"/>
      <c r="AC72" s="4"/>
      <c r="AD72" s="4"/>
      <c r="AE72" s="4"/>
      <c r="AF72" s="43">
        <f>+'水洗化人口等'!B72</f>
        <v>0</v>
      </c>
      <c r="AG72" s="11">
        <v>72</v>
      </c>
    </row>
    <row r="73" spans="28:33" ht="13.5" hidden="1">
      <c r="AB73" s="4"/>
      <c r="AC73" s="4"/>
      <c r="AD73" s="4"/>
      <c r="AE73" s="4"/>
      <c r="AF73" s="43">
        <f>+'水洗化人口等'!B73</f>
        <v>0</v>
      </c>
      <c r="AG73" s="11">
        <v>73</v>
      </c>
    </row>
    <row r="74" spans="28:33" ht="13.5" hidden="1">
      <c r="AB74" s="4"/>
      <c r="AC74" s="4"/>
      <c r="AD74" s="4"/>
      <c r="AE74" s="4"/>
      <c r="AF74" s="43">
        <f>+'水洗化人口等'!B74</f>
        <v>0</v>
      </c>
      <c r="AG74" s="11">
        <v>74</v>
      </c>
    </row>
    <row r="75" spans="28:33" ht="13.5" hidden="1">
      <c r="AB75" s="4"/>
      <c r="AC75" s="4"/>
      <c r="AD75" s="4"/>
      <c r="AE75" s="4"/>
      <c r="AF75" s="43">
        <f>+'水洗化人口等'!B75</f>
        <v>0</v>
      </c>
      <c r="AG75" s="11">
        <v>75</v>
      </c>
    </row>
    <row r="76" spans="28:33" ht="13.5" hidden="1">
      <c r="AB76" s="4"/>
      <c r="AC76" s="4"/>
      <c r="AD76" s="4"/>
      <c r="AE76" s="4"/>
      <c r="AF76" s="43">
        <f>+'水洗化人口等'!B76</f>
        <v>0</v>
      </c>
      <c r="AG76" s="11">
        <v>76</v>
      </c>
    </row>
    <row r="77" spans="28:33" ht="13.5" hidden="1">
      <c r="AB77" s="4"/>
      <c r="AC77" s="4"/>
      <c r="AD77" s="4"/>
      <c r="AE77" s="4"/>
      <c r="AF77" s="43">
        <f>+'水洗化人口等'!B77</f>
        <v>0</v>
      </c>
      <c r="AG77" s="11">
        <v>77</v>
      </c>
    </row>
    <row r="78" spans="28:33" ht="13.5" hidden="1">
      <c r="AB78" s="4"/>
      <c r="AC78" s="4"/>
      <c r="AD78" s="4"/>
      <c r="AE78" s="4"/>
      <c r="AF78" s="43">
        <f>+'水洗化人口等'!B78</f>
        <v>0</v>
      </c>
      <c r="AG78" s="11">
        <v>78</v>
      </c>
    </row>
    <row r="79" spans="28:33" ht="13.5" hidden="1">
      <c r="AB79" s="4"/>
      <c r="AC79" s="4"/>
      <c r="AD79" s="4"/>
      <c r="AE79" s="4"/>
      <c r="AF79" s="43">
        <f>+'水洗化人口等'!B79</f>
        <v>0</v>
      </c>
      <c r="AG79" s="11">
        <v>79</v>
      </c>
    </row>
    <row r="80" spans="28:33" ht="13.5" hidden="1">
      <c r="AB80" s="4"/>
      <c r="AC80" s="4"/>
      <c r="AD80" s="4"/>
      <c r="AE80" s="4"/>
      <c r="AF80" s="43">
        <f>+'水洗化人口等'!B80</f>
        <v>0</v>
      </c>
      <c r="AG80" s="11">
        <v>80</v>
      </c>
    </row>
    <row r="81" spans="28:33" ht="13.5" hidden="1">
      <c r="AB81" s="4"/>
      <c r="AC81" s="4"/>
      <c r="AD81" s="4"/>
      <c r="AE81" s="4"/>
      <c r="AF81" s="43">
        <f>+'水洗化人口等'!B81</f>
        <v>0</v>
      </c>
      <c r="AG81" s="11">
        <v>81</v>
      </c>
    </row>
    <row r="82" spans="28:33" ht="13.5" hidden="1">
      <c r="AB82" s="4"/>
      <c r="AC82" s="4"/>
      <c r="AD82" s="4"/>
      <c r="AE82" s="4"/>
      <c r="AF82" s="43">
        <f>+'水洗化人口等'!B82</f>
        <v>0</v>
      </c>
      <c r="AG82" s="11">
        <v>82</v>
      </c>
    </row>
    <row r="83" spans="28:33" ht="13.5" hidden="1">
      <c r="AB83" s="4"/>
      <c r="AC83" s="4"/>
      <c r="AD83" s="4"/>
      <c r="AE83" s="4"/>
      <c r="AF83" s="43">
        <f>+'水洗化人口等'!B83</f>
        <v>0</v>
      </c>
      <c r="AG83" s="11">
        <v>83</v>
      </c>
    </row>
    <row r="84" spans="28:33" ht="13.5" hidden="1">
      <c r="AB84" s="4"/>
      <c r="AC84" s="4"/>
      <c r="AD84" s="4"/>
      <c r="AE84" s="4"/>
      <c r="AF84" s="43">
        <f>+'水洗化人口等'!B84</f>
        <v>0</v>
      </c>
      <c r="AG84" s="11">
        <v>84</v>
      </c>
    </row>
    <row r="85" spans="28:33" ht="13.5" hidden="1">
      <c r="AB85" s="4"/>
      <c r="AC85" s="4"/>
      <c r="AD85" s="4"/>
      <c r="AE85" s="4"/>
      <c r="AF85" s="43">
        <f>+'水洗化人口等'!B85</f>
        <v>0</v>
      </c>
      <c r="AG85" s="11">
        <v>85</v>
      </c>
    </row>
    <row r="86" spans="28:33" ht="13.5" hidden="1">
      <c r="AB86" s="4"/>
      <c r="AC86" s="4"/>
      <c r="AD86" s="4"/>
      <c r="AE86" s="4"/>
      <c r="AF86" s="43">
        <f>+'水洗化人口等'!B86</f>
        <v>0</v>
      </c>
      <c r="AG86" s="11">
        <v>86</v>
      </c>
    </row>
    <row r="87" spans="28:33" ht="13.5" hidden="1">
      <c r="AB87" s="4"/>
      <c r="AC87" s="4"/>
      <c r="AD87" s="4"/>
      <c r="AE87" s="4"/>
      <c r="AF87" s="43">
        <f>+'水洗化人口等'!B87</f>
        <v>0</v>
      </c>
      <c r="AG87" s="11">
        <v>87</v>
      </c>
    </row>
    <row r="88" spans="28:33" ht="13.5" hidden="1">
      <c r="AB88" s="4"/>
      <c r="AC88" s="4"/>
      <c r="AD88" s="4"/>
      <c r="AE88" s="4"/>
      <c r="AF88" s="43">
        <f>+'水洗化人口等'!B88</f>
        <v>0</v>
      </c>
      <c r="AG88" s="11">
        <v>88</v>
      </c>
    </row>
    <row r="89" spans="28:33" ht="13.5" hidden="1">
      <c r="AB89" s="4"/>
      <c r="AC89" s="4"/>
      <c r="AD89" s="4"/>
      <c r="AE89" s="4"/>
      <c r="AF89" s="43">
        <f>+'水洗化人口等'!B89</f>
        <v>0</v>
      </c>
      <c r="AG89" s="11">
        <v>89</v>
      </c>
    </row>
    <row r="90" spans="28:33" ht="13.5" hidden="1">
      <c r="AB90" s="4"/>
      <c r="AC90" s="4"/>
      <c r="AD90" s="4"/>
      <c r="AE90" s="4"/>
      <c r="AF90" s="43">
        <f>+'水洗化人口等'!B90</f>
        <v>0</v>
      </c>
      <c r="AG90" s="11">
        <v>90</v>
      </c>
    </row>
    <row r="91" spans="28:33" ht="13.5" hidden="1">
      <c r="AB91" s="4"/>
      <c r="AC91" s="4"/>
      <c r="AD91" s="4"/>
      <c r="AE91" s="4"/>
      <c r="AF91" s="43">
        <f>+'水洗化人口等'!B91</f>
        <v>0</v>
      </c>
      <c r="AG91" s="11">
        <v>91</v>
      </c>
    </row>
    <row r="92" spans="28:33" ht="13.5" hidden="1">
      <c r="AB92" s="4"/>
      <c r="AC92" s="4"/>
      <c r="AD92" s="4"/>
      <c r="AE92" s="4"/>
      <c r="AF92" s="43">
        <f>+'水洗化人口等'!B92</f>
        <v>0</v>
      </c>
      <c r="AG92" s="11">
        <v>92</v>
      </c>
    </row>
    <row r="93" spans="28:33" ht="13.5" hidden="1">
      <c r="AB93" s="4"/>
      <c r="AC93" s="4"/>
      <c r="AD93" s="4"/>
      <c r="AE93" s="4"/>
      <c r="AF93" s="43">
        <f>+'水洗化人口等'!B93</f>
        <v>0</v>
      </c>
      <c r="AG93" s="11">
        <v>93</v>
      </c>
    </row>
    <row r="94" spans="28:33" ht="13.5" hidden="1">
      <c r="AB94" s="4"/>
      <c r="AC94" s="4"/>
      <c r="AD94" s="4"/>
      <c r="AE94" s="4"/>
      <c r="AF94" s="43">
        <f>+'水洗化人口等'!B94</f>
        <v>0</v>
      </c>
      <c r="AG94" s="11">
        <v>94</v>
      </c>
    </row>
    <row r="95" spans="28:33" ht="13.5" hidden="1">
      <c r="AB95" s="4"/>
      <c r="AC95" s="4"/>
      <c r="AD95" s="4"/>
      <c r="AE95" s="4"/>
      <c r="AF95" s="43">
        <f>+'水洗化人口等'!B95</f>
        <v>0</v>
      </c>
      <c r="AG95" s="11">
        <v>95</v>
      </c>
    </row>
    <row r="96" spans="28:33" ht="13.5" hidden="1">
      <c r="AB96" s="4"/>
      <c r="AC96" s="4"/>
      <c r="AD96" s="4"/>
      <c r="AE96" s="4"/>
      <c r="AF96" s="43">
        <f>+'水洗化人口等'!B96</f>
        <v>0</v>
      </c>
      <c r="AG96" s="11">
        <v>96</v>
      </c>
    </row>
    <row r="97" spans="28:33" ht="13.5" hidden="1">
      <c r="AB97" s="4"/>
      <c r="AC97" s="4"/>
      <c r="AD97" s="4"/>
      <c r="AE97" s="4"/>
      <c r="AF97" s="43">
        <f>+'水洗化人口等'!B97</f>
        <v>0</v>
      </c>
      <c r="AG97" s="11">
        <v>97</v>
      </c>
    </row>
    <row r="98" spans="28:33" ht="13.5" hidden="1">
      <c r="AB98" s="4"/>
      <c r="AC98" s="4"/>
      <c r="AD98" s="4"/>
      <c r="AE98" s="4"/>
      <c r="AF98" s="43">
        <f>+'水洗化人口等'!B98</f>
        <v>0</v>
      </c>
      <c r="AG98" s="11">
        <v>98</v>
      </c>
    </row>
    <row r="99" spans="28:33" ht="13.5" hidden="1">
      <c r="AB99" s="4"/>
      <c r="AC99" s="4"/>
      <c r="AD99" s="4"/>
      <c r="AE99" s="4"/>
      <c r="AF99" s="43">
        <f>+'水洗化人口等'!B99</f>
        <v>0</v>
      </c>
      <c r="AG99" s="11">
        <v>99</v>
      </c>
    </row>
    <row r="100" spans="28:33" ht="13.5" hidden="1">
      <c r="AB100" s="4"/>
      <c r="AC100" s="4"/>
      <c r="AD100" s="4"/>
      <c r="AE100" s="4"/>
      <c r="AF100" s="43">
        <f>+'水洗化人口等'!B100</f>
        <v>0</v>
      </c>
      <c r="AG100" s="11">
        <v>100</v>
      </c>
    </row>
    <row r="101" spans="28:33" ht="13.5" hidden="1">
      <c r="AB101" s="4"/>
      <c r="AC101" s="4"/>
      <c r="AD101" s="4"/>
      <c r="AE101" s="4"/>
      <c r="AF101" s="43">
        <f>+'水洗化人口等'!B101</f>
        <v>0</v>
      </c>
      <c r="AG101" s="11">
        <v>101</v>
      </c>
    </row>
    <row r="102" spans="28:33" ht="13.5" hidden="1">
      <c r="AB102" s="4"/>
      <c r="AC102" s="4"/>
      <c r="AD102" s="4"/>
      <c r="AE102" s="4"/>
      <c r="AF102" s="43">
        <f>+'水洗化人口等'!B102</f>
        <v>0</v>
      </c>
      <c r="AG102" s="11">
        <v>102</v>
      </c>
    </row>
    <row r="103" spans="28:33" ht="13.5" hidden="1">
      <c r="AB103" s="4"/>
      <c r="AC103" s="4"/>
      <c r="AD103" s="4"/>
      <c r="AE103" s="4"/>
      <c r="AF103" s="43">
        <f>+'水洗化人口等'!B103</f>
        <v>0</v>
      </c>
      <c r="AG103" s="11">
        <v>103</v>
      </c>
    </row>
    <row r="104" spans="28:33" ht="13.5" hidden="1">
      <c r="AB104" s="4"/>
      <c r="AC104" s="4"/>
      <c r="AD104" s="4"/>
      <c r="AE104" s="4"/>
      <c r="AF104" s="43">
        <f>+'水洗化人口等'!B104</f>
        <v>0</v>
      </c>
      <c r="AG104" s="11">
        <v>104</v>
      </c>
    </row>
    <row r="105" spans="28:33" ht="13.5" hidden="1">
      <c r="AB105" s="4"/>
      <c r="AC105" s="4"/>
      <c r="AD105" s="4"/>
      <c r="AE105" s="4"/>
      <c r="AF105" s="43">
        <f>+'水洗化人口等'!B105</f>
        <v>0</v>
      </c>
      <c r="AG105" s="11">
        <v>105</v>
      </c>
    </row>
    <row r="106" spans="28:33" ht="13.5" hidden="1">
      <c r="AB106" s="4"/>
      <c r="AC106" s="4"/>
      <c r="AD106" s="4"/>
      <c r="AE106" s="4"/>
      <c r="AF106" s="43">
        <f>+'水洗化人口等'!B106</f>
        <v>0</v>
      </c>
      <c r="AG106" s="11">
        <v>106</v>
      </c>
    </row>
    <row r="107" spans="28:33" ht="13.5" hidden="1">
      <c r="AB107" s="4"/>
      <c r="AC107" s="4"/>
      <c r="AD107" s="4"/>
      <c r="AE107" s="4"/>
      <c r="AF107" s="43">
        <f>+'水洗化人口等'!B107</f>
        <v>0</v>
      </c>
      <c r="AG107" s="11">
        <v>107</v>
      </c>
    </row>
    <row r="108" spans="28:33" ht="13.5" hidden="1">
      <c r="AB108" s="4"/>
      <c r="AC108" s="4"/>
      <c r="AD108" s="4"/>
      <c r="AE108" s="4"/>
      <c r="AF108" s="43">
        <f>+'水洗化人口等'!B108</f>
        <v>0</v>
      </c>
      <c r="AG108" s="11">
        <v>108</v>
      </c>
    </row>
    <row r="109" spans="28:33" ht="13.5" hidden="1">
      <c r="AB109" s="4"/>
      <c r="AC109" s="4"/>
      <c r="AD109" s="4"/>
      <c r="AE109" s="4"/>
      <c r="AF109" s="43">
        <f>+'水洗化人口等'!B109</f>
        <v>0</v>
      </c>
      <c r="AG109" s="11">
        <v>109</v>
      </c>
    </row>
    <row r="110" spans="28:33" ht="13.5" hidden="1">
      <c r="AB110" s="4"/>
      <c r="AC110" s="4"/>
      <c r="AD110" s="4"/>
      <c r="AE110" s="4"/>
      <c r="AF110" s="43">
        <f>+'水洗化人口等'!B110</f>
        <v>0</v>
      </c>
      <c r="AG110" s="11">
        <v>110</v>
      </c>
    </row>
    <row r="111" spans="28:33" ht="13.5" hidden="1">
      <c r="AB111" s="4"/>
      <c r="AC111" s="4"/>
      <c r="AD111" s="4"/>
      <c r="AE111" s="4"/>
      <c r="AF111" s="43">
        <f>+'水洗化人口等'!B111</f>
        <v>0</v>
      </c>
      <c r="AG111" s="11">
        <v>111</v>
      </c>
    </row>
    <row r="112" spans="28:33" ht="13.5" hidden="1">
      <c r="AB112" s="4"/>
      <c r="AC112" s="4"/>
      <c r="AD112" s="4"/>
      <c r="AE112" s="4"/>
      <c r="AF112" s="43">
        <f>+'水洗化人口等'!B112</f>
        <v>0</v>
      </c>
      <c r="AG112" s="11">
        <v>112</v>
      </c>
    </row>
    <row r="113" spans="28:33" ht="13.5" hidden="1">
      <c r="AB113" s="4"/>
      <c r="AC113" s="4"/>
      <c r="AD113" s="4"/>
      <c r="AE113" s="4"/>
      <c r="AF113" s="43">
        <f>+'水洗化人口等'!B113</f>
        <v>0</v>
      </c>
      <c r="AG113" s="11">
        <v>113</v>
      </c>
    </row>
    <row r="114" spans="28:33" ht="13.5" hidden="1">
      <c r="AB114" s="4"/>
      <c r="AC114" s="4"/>
      <c r="AD114" s="4"/>
      <c r="AE114" s="4"/>
      <c r="AF114" s="43">
        <f>+'水洗化人口等'!B114</f>
        <v>0</v>
      </c>
      <c r="AG114" s="11">
        <v>114</v>
      </c>
    </row>
    <row r="115" spans="28:33" ht="13.5" hidden="1">
      <c r="AB115" s="4"/>
      <c r="AC115" s="4"/>
      <c r="AD115" s="4"/>
      <c r="AE115" s="4"/>
      <c r="AF115" s="43">
        <f>+'水洗化人口等'!B115</f>
        <v>0</v>
      </c>
      <c r="AG115" s="11">
        <v>115</v>
      </c>
    </row>
    <row r="116" spans="28:33" ht="13.5" hidden="1">
      <c r="AB116" s="4"/>
      <c r="AC116" s="4"/>
      <c r="AD116" s="4"/>
      <c r="AE116" s="4"/>
      <c r="AF116" s="43">
        <f>+'水洗化人口等'!B116</f>
        <v>0</v>
      </c>
      <c r="AG116" s="11">
        <v>116</v>
      </c>
    </row>
    <row r="117" spans="28:33" ht="13.5" hidden="1">
      <c r="AB117" s="4"/>
      <c r="AC117" s="4"/>
      <c r="AD117" s="4"/>
      <c r="AE117" s="4"/>
      <c r="AF117" s="43">
        <f>+'水洗化人口等'!B117</f>
        <v>0</v>
      </c>
      <c r="AG117" s="11">
        <v>117</v>
      </c>
    </row>
    <row r="118" spans="28:33" ht="13.5" hidden="1">
      <c r="AB118" s="4"/>
      <c r="AC118" s="4"/>
      <c r="AD118" s="4"/>
      <c r="AE118" s="4"/>
      <c r="AF118" s="43">
        <f>+'水洗化人口等'!B118</f>
        <v>0</v>
      </c>
      <c r="AG118" s="11">
        <v>118</v>
      </c>
    </row>
    <row r="119" spans="28:33" ht="13.5" hidden="1">
      <c r="AB119" s="4"/>
      <c r="AC119" s="4"/>
      <c r="AD119" s="4"/>
      <c r="AE119" s="4"/>
      <c r="AF119" s="43">
        <f>+'水洗化人口等'!B119</f>
        <v>0</v>
      </c>
      <c r="AG119" s="11">
        <v>119</v>
      </c>
    </row>
    <row r="120" spans="28:33" ht="13.5" hidden="1">
      <c r="AB120" s="4"/>
      <c r="AC120" s="4"/>
      <c r="AD120" s="4"/>
      <c r="AE120" s="4"/>
      <c r="AF120" s="43">
        <f>+'水洗化人口等'!B120</f>
        <v>0</v>
      </c>
      <c r="AG120" s="11">
        <v>120</v>
      </c>
    </row>
    <row r="121" spans="28:33" ht="13.5" hidden="1">
      <c r="AB121" s="4"/>
      <c r="AC121" s="4"/>
      <c r="AD121" s="4"/>
      <c r="AE121" s="4"/>
      <c r="AF121" s="43">
        <f>+'水洗化人口等'!B121</f>
        <v>0</v>
      </c>
      <c r="AG121" s="11">
        <v>121</v>
      </c>
    </row>
    <row r="122" spans="28:33" ht="13.5" hidden="1">
      <c r="AB122" s="4"/>
      <c r="AC122" s="4"/>
      <c r="AD122" s="4"/>
      <c r="AE122" s="4"/>
      <c r="AF122" s="43">
        <f>+'水洗化人口等'!B122</f>
        <v>0</v>
      </c>
      <c r="AG122" s="11">
        <v>122</v>
      </c>
    </row>
    <row r="123" spans="28:33" ht="13.5" hidden="1">
      <c r="AB123" s="4"/>
      <c r="AC123" s="4"/>
      <c r="AD123" s="4"/>
      <c r="AE123" s="4"/>
      <c r="AF123" s="43">
        <f>+'水洗化人口等'!B123</f>
        <v>0</v>
      </c>
      <c r="AG123" s="11">
        <v>123</v>
      </c>
    </row>
    <row r="124" spans="28:33" ht="13.5" hidden="1">
      <c r="AB124" s="4"/>
      <c r="AC124" s="4"/>
      <c r="AD124" s="4"/>
      <c r="AE124" s="4"/>
      <c r="AF124" s="43">
        <f>+'水洗化人口等'!B124</f>
        <v>0</v>
      </c>
      <c r="AG124" s="11">
        <v>124</v>
      </c>
    </row>
    <row r="125" spans="28:33" ht="13.5" hidden="1">
      <c r="AB125" s="4"/>
      <c r="AC125" s="4"/>
      <c r="AD125" s="4"/>
      <c r="AE125" s="4"/>
      <c r="AF125" s="43">
        <f>+'水洗化人口等'!B125</f>
        <v>0</v>
      </c>
      <c r="AG125" s="11">
        <v>125</v>
      </c>
    </row>
    <row r="126" spans="28:33" ht="13.5" hidden="1">
      <c r="AB126" s="4"/>
      <c r="AC126" s="4"/>
      <c r="AD126" s="4"/>
      <c r="AE126" s="4"/>
      <c r="AF126" s="43">
        <f>+'水洗化人口等'!B126</f>
        <v>0</v>
      </c>
      <c r="AG126" s="11">
        <v>126</v>
      </c>
    </row>
    <row r="127" spans="28:33" ht="13.5" hidden="1">
      <c r="AB127" s="4"/>
      <c r="AC127" s="4"/>
      <c r="AD127" s="4"/>
      <c r="AE127" s="4"/>
      <c r="AF127" s="43">
        <f>+'水洗化人口等'!B127</f>
        <v>0</v>
      </c>
      <c r="AG127" s="11">
        <v>127</v>
      </c>
    </row>
    <row r="128" spans="28:33" ht="13.5" hidden="1">
      <c r="AB128" s="4"/>
      <c r="AC128" s="4"/>
      <c r="AD128" s="4"/>
      <c r="AE128" s="4"/>
      <c r="AF128" s="43">
        <f>+'水洗化人口等'!B128</f>
        <v>0</v>
      </c>
      <c r="AG128" s="11">
        <v>128</v>
      </c>
    </row>
    <row r="129" spans="28:33" ht="13.5" hidden="1">
      <c r="AB129" s="4"/>
      <c r="AC129" s="4"/>
      <c r="AD129" s="4"/>
      <c r="AE129" s="4"/>
      <c r="AF129" s="43">
        <f>+'水洗化人口等'!B129</f>
        <v>0</v>
      </c>
      <c r="AG129" s="11">
        <v>129</v>
      </c>
    </row>
    <row r="130" spans="28:33" ht="13.5" hidden="1">
      <c r="AB130" s="4"/>
      <c r="AC130" s="4"/>
      <c r="AD130" s="4"/>
      <c r="AE130" s="4"/>
      <c r="AF130" s="43">
        <f>+'水洗化人口等'!B130</f>
        <v>0</v>
      </c>
      <c r="AG130" s="11">
        <v>130</v>
      </c>
    </row>
    <row r="131" spans="28:33" ht="13.5" hidden="1">
      <c r="AB131" s="4"/>
      <c r="AC131" s="4"/>
      <c r="AD131" s="4"/>
      <c r="AE131" s="4"/>
      <c r="AF131" s="43">
        <f>+'水洗化人口等'!B131</f>
        <v>0</v>
      </c>
      <c r="AG131" s="11">
        <v>131</v>
      </c>
    </row>
    <row r="132" spans="28:33" ht="13.5" hidden="1">
      <c r="AB132" s="4"/>
      <c r="AC132" s="4"/>
      <c r="AD132" s="4"/>
      <c r="AE132" s="4"/>
      <c r="AF132" s="43">
        <f>+'水洗化人口等'!B132</f>
        <v>0</v>
      </c>
      <c r="AG132" s="11">
        <v>132</v>
      </c>
    </row>
    <row r="133" spans="28:33" ht="13.5" hidden="1">
      <c r="AB133" s="4"/>
      <c r="AC133" s="4"/>
      <c r="AD133" s="4"/>
      <c r="AE133" s="4"/>
      <c r="AF133" s="43">
        <f>+'水洗化人口等'!B133</f>
        <v>0</v>
      </c>
      <c r="AG133" s="11">
        <v>133</v>
      </c>
    </row>
    <row r="134" spans="28:33" ht="13.5" hidden="1">
      <c r="AB134" s="4"/>
      <c r="AC134" s="4"/>
      <c r="AD134" s="4"/>
      <c r="AE134" s="4"/>
      <c r="AF134" s="43">
        <f>+'水洗化人口等'!B134</f>
        <v>0</v>
      </c>
      <c r="AG134" s="11">
        <v>134</v>
      </c>
    </row>
    <row r="135" spans="28:33" ht="13.5" hidden="1">
      <c r="AB135" s="4"/>
      <c r="AC135" s="4"/>
      <c r="AD135" s="4"/>
      <c r="AE135" s="4"/>
      <c r="AF135" s="43">
        <f>+'水洗化人口等'!B135</f>
        <v>0</v>
      </c>
      <c r="AG135" s="11">
        <v>135</v>
      </c>
    </row>
    <row r="136" spans="28:33" ht="13.5" hidden="1">
      <c r="AB136" s="4"/>
      <c r="AC136" s="4"/>
      <c r="AD136" s="4"/>
      <c r="AE136" s="4"/>
      <c r="AF136" s="43">
        <f>+'水洗化人口等'!B136</f>
        <v>0</v>
      </c>
      <c r="AG136" s="11">
        <v>136</v>
      </c>
    </row>
    <row r="137" spans="28:33" ht="13.5" hidden="1">
      <c r="AB137" s="4"/>
      <c r="AC137" s="4"/>
      <c r="AD137" s="4"/>
      <c r="AE137" s="4"/>
      <c r="AF137" s="43">
        <f>+'水洗化人口等'!B137</f>
        <v>0</v>
      </c>
      <c r="AG137" s="11">
        <v>137</v>
      </c>
    </row>
    <row r="138" spans="28:33" ht="13.5" hidden="1">
      <c r="AB138" s="4"/>
      <c r="AC138" s="4"/>
      <c r="AD138" s="4"/>
      <c r="AE138" s="4"/>
      <c r="AF138" s="43">
        <f>+'水洗化人口等'!B138</f>
        <v>0</v>
      </c>
      <c r="AG138" s="11">
        <v>138</v>
      </c>
    </row>
    <row r="139" spans="28:33" ht="13.5" hidden="1">
      <c r="AB139" s="4"/>
      <c r="AC139" s="4"/>
      <c r="AD139" s="4"/>
      <c r="AE139" s="4"/>
      <c r="AF139" s="43">
        <f>+'水洗化人口等'!B139</f>
        <v>0</v>
      </c>
      <c r="AG139" s="11">
        <v>139</v>
      </c>
    </row>
    <row r="140" spans="28:33" ht="13.5" hidden="1">
      <c r="AB140" s="4"/>
      <c r="AC140" s="4"/>
      <c r="AD140" s="4"/>
      <c r="AE140" s="4"/>
      <c r="AF140" s="43">
        <f>+'水洗化人口等'!B140</f>
        <v>0</v>
      </c>
      <c r="AG140" s="11">
        <v>140</v>
      </c>
    </row>
    <row r="141" spans="28:33" ht="13.5" hidden="1">
      <c r="AB141" s="4"/>
      <c r="AC141" s="4"/>
      <c r="AD141" s="4"/>
      <c r="AE141" s="4"/>
      <c r="AF141" s="43">
        <f>+'水洗化人口等'!B141</f>
        <v>0</v>
      </c>
      <c r="AG141" s="11">
        <v>141</v>
      </c>
    </row>
    <row r="142" spans="28:33" ht="13.5" hidden="1">
      <c r="AB142" s="4"/>
      <c r="AC142" s="4"/>
      <c r="AD142" s="4"/>
      <c r="AE142" s="4"/>
      <c r="AF142" s="43">
        <f>+'水洗化人口等'!B142</f>
        <v>0</v>
      </c>
      <c r="AG142" s="11">
        <v>142</v>
      </c>
    </row>
    <row r="143" spans="28:33" ht="13.5" hidden="1">
      <c r="AB143" s="4"/>
      <c r="AC143" s="4"/>
      <c r="AD143" s="4"/>
      <c r="AE143" s="4"/>
      <c r="AF143" s="43">
        <f>+'水洗化人口等'!B143</f>
        <v>0</v>
      </c>
      <c r="AG143" s="11">
        <v>143</v>
      </c>
    </row>
    <row r="144" spans="28:33" ht="13.5" hidden="1">
      <c r="AB144" s="4"/>
      <c r="AC144" s="4"/>
      <c r="AD144" s="4"/>
      <c r="AE144" s="4"/>
      <c r="AF144" s="43">
        <f>+'水洗化人口等'!B144</f>
        <v>0</v>
      </c>
      <c r="AG144" s="11">
        <v>144</v>
      </c>
    </row>
    <row r="145" spans="28:33" ht="13.5" hidden="1">
      <c r="AB145" s="4"/>
      <c r="AC145" s="4"/>
      <c r="AD145" s="4"/>
      <c r="AE145" s="4"/>
      <c r="AF145" s="43">
        <f>+'水洗化人口等'!B145</f>
        <v>0</v>
      </c>
      <c r="AG145" s="11">
        <v>145</v>
      </c>
    </row>
    <row r="146" spans="28:33" ht="13.5" hidden="1">
      <c r="AB146" s="4"/>
      <c r="AC146" s="4"/>
      <c r="AD146" s="4"/>
      <c r="AE146" s="4"/>
      <c r="AF146" s="43">
        <f>+'水洗化人口等'!B146</f>
        <v>0</v>
      </c>
      <c r="AG146" s="11">
        <v>146</v>
      </c>
    </row>
    <row r="147" spans="28:33" ht="13.5" hidden="1">
      <c r="AB147" s="4"/>
      <c r="AC147" s="4"/>
      <c r="AD147" s="4"/>
      <c r="AE147" s="4"/>
      <c r="AF147" s="43">
        <f>+'水洗化人口等'!B147</f>
        <v>0</v>
      </c>
      <c r="AG147" s="11">
        <v>147</v>
      </c>
    </row>
    <row r="148" spans="28:33" ht="13.5" hidden="1">
      <c r="AB148" s="4"/>
      <c r="AC148" s="4"/>
      <c r="AD148" s="4"/>
      <c r="AE148" s="4"/>
      <c r="AF148" s="43">
        <f>+'水洗化人口等'!B148</f>
        <v>0</v>
      </c>
      <c r="AG148" s="11">
        <v>148</v>
      </c>
    </row>
    <row r="149" spans="28:33" ht="13.5" hidden="1">
      <c r="AB149" s="4"/>
      <c r="AC149" s="4"/>
      <c r="AD149" s="4"/>
      <c r="AE149" s="4"/>
      <c r="AF149" s="43">
        <f>+'水洗化人口等'!B149</f>
        <v>0</v>
      </c>
      <c r="AG149" s="11">
        <v>149</v>
      </c>
    </row>
    <row r="150" spans="28:33" ht="13.5" hidden="1">
      <c r="AB150" s="4"/>
      <c r="AC150" s="4"/>
      <c r="AD150" s="4"/>
      <c r="AE150" s="4"/>
      <c r="AF150" s="43">
        <f>+'水洗化人口等'!B150</f>
        <v>0</v>
      </c>
      <c r="AG150" s="11">
        <v>150</v>
      </c>
    </row>
    <row r="151" spans="28:33" ht="13.5" hidden="1">
      <c r="AB151" s="4"/>
      <c r="AC151" s="4"/>
      <c r="AD151" s="4"/>
      <c r="AE151" s="4"/>
      <c r="AF151" s="43">
        <f>+'水洗化人口等'!B151</f>
        <v>0</v>
      </c>
      <c r="AG151" s="11">
        <v>151</v>
      </c>
    </row>
    <row r="152" spans="28:33" ht="13.5" hidden="1">
      <c r="AB152" s="4"/>
      <c r="AC152" s="4"/>
      <c r="AD152" s="4"/>
      <c r="AE152" s="4"/>
      <c r="AF152" s="43">
        <f>+'水洗化人口等'!B152</f>
        <v>0</v>
      </c>
      <c r="AG152" s="11">
        <v>152</v>
      </c>
    </row>
    <row r="153" spans="28:33" ht="13.5" hidden="1">
      <c r="AB153" s="4"/>
      <c r="AC153" s="4"/>
      <c r="AD153" s="4"/>
      <c r="AE153" s="4"/>
      <c r="AF153" s="43">
        <f>+'水洗化人口等'!B153</f>
        <v>0</v>
      </c>
      <c r="AG153" s="11">
        <v>153</v>
      </c>
    </row>
    <row r="154" spans="28:33" ht="13.5" hidden="1">
      <c r="AB154" s="4"/>
      <c r="AC154" s="4"/>
      <c r="AD154" s="4"/>
      <c r="AE154" s="4"/>
      <c r="AF154" s="43">
        <f>+'水洗化人口等'!B154</f>
        <v>0</v>
      </c>
      <c r="AG154" s="11">
        <v>154</v>
      </c>
    </row>
    <row r="155" spans="28:33" ht="13.5" hidden="1">
      <c r="AB155" s="4"/>
      <c r="AC155" s="4"/>
      <c r="AD155" s="4"/>
      <c r="AE155" s="4"/>
      <c r="AF155" s="43">
        <f>+'水洗化人口等'!B155</f>
        <v>0</v>
      </c>
      <c r="AG155" s="11">
        <v>155</v>
      </c>
    </row>
    <row r="156" spans="28:33" ht="13.5" hidden="1">
      <c r="AB156" s="4"/>
      <c r="AC156" s="4"/>
      <c r="AD156" s="4"/>
      <c r="AE156" s="4"/>
      <c r="AF156" s="43">
        <f>+'水洗化人口等'!B156</f>
        <v>0</v>
      </c>
      <c r="AG156" s="11">
        <v>156</v>
      </c>
    </row>
    <row r="157" spans="28:33" ht="13.5" hidden="1">
      <c r="AB157" s="4"/>
      <c r="AC157" s="4"/>
      <c r="AD157" s="4"/>
      <c r="AE157" s="4"/>
      <c r="AF157" s="43">
        <f>+'水洗化人口等'!B157</f>
        <v>0</v>
      </c>
      <c r="AG157" s="11">
        <v>157</v>
      </c>
    </row>
    <row r="158" spans="28:33" ht="13.5" hidden="1">
      <c r="AB158" s="4"/>
      <c r="AC158" s="4"/>
      <c r="AD158" s="4"/>
      <c r="AE158" s="4"/>
      <c r="AF158" s="43">
        <f>+'水洗化人口等'!B158</f>
        <v>0</v>
      </c>
      <c r="AG158" s="11">
        <v>158</v>
      </c>
    </row>
    <row r="159" spans="28:33" ht="13.5" hidden="1">
      <c r="AB159" s="4"/>
      <c r="AC159" s="4"/>
      <c r="AD159" s="4"/>
      <c r="AE159" s="4"/>
      <c r="AF159" s="43">
        <f>+'水洗化人口等'!B159</f>
        <v>0</v>
      </c>
      <c r="AG159" s="11">
        <v>159</v>
      </c>
    </row>
    <row r="160" spans="28:33" ht="13.5" hidden="1">
      <c r="AB160" s="4"/>
      <c r="AC160" s="4"/>
      <c r="AD160" s="4"/>
      <c r="AE160" s="4"/>
      <c r="AF160" s="43">
        <f>+'水洗化人口等'!B160</f>
        <v>0</v>
      </c>
      <c r="AG160" s="11">
        <v>160</v>
      </c>
    </row>
    <row r="161" spans="28:33" ht="13.5" hidden="1">
      <c r="AB161" s="4"/>
      <c r="AC161" s="4"/>
      <c r="AD161" s="4"/>
      <c r="AE161" s="4"/>
      <c r="AF161" s="43">
        <f>+'水洗化人口等'!B161</f>
        <v>0</v>
      </c>
      <c r="AG161" s="11">
        <v>161</v>
      </c>
    </row>
    <row r="162" spans="28:33" ht="13.5" hidden="1">
      <c r="AB162" s="4"/>
      <c r="AC162" s="4"/>
      <c r="AD162" s="4"/>
      <c r="AE162" s="4"/>
      <c r="AF162" s="43">
        <f>+'水洗化人口等'!B162</f>
        <v>0</v>
      </c>
      <c r="AG162" s="11">
        <v>162</v>
      </c>
    </row>
    <row r="163" spans="28:33" ht="13.5" hidden="1">
      <c r="AB163" s="4"/>
      <c r="AC163" s="4"/>
      <c r="AD163" s="4"/>
      <c r="AE163" s="4"/>
      <c r="AF163" s="43">
        <f>+'水洗化人口等'!B163</f>
        <v>0</v>
      </c>
      <c r="AG163" s="11">
        <v>163</v>
      </c>
    </row>
    <row r="164" spans="28:33" ht="13.5" hidden="1">
      <c r="AB164" s="4"/>
      <c r="AC164" s="4"/>
      <c r="AD164" s="4"/>
      <c r="AE164" s="4"/>
      <c r="AF164" s="43">
        <f>+'水洗化人口等'!B164</f>
        <v>0</v>
      </c>
      <c r="AG164" s="11">
        <v>164</v>
      </c>
    </row>
    <row r="165" spans="28:33" ht="13.5" hidden="1">
      <c r="AB165" s="4"/>
      <c r="AC165" s="4"/>
      <c r="AD165" s="4"/>
      <c r="AE165" s="4"/>
      <c r="AF165" s="43">
        <f>+'水洗化人口等'!B165</f>
        <v>0</v>
      </c>
      <c r="AG165" s="11">
        <v>165</v>
      </c>
    </row>
    <row r="166" spans="28:33" ht="13.5" hidden="1">
      <c r="AB166" s="4"/>
      <c r="AC166" s="4"/>
      <c r="AD166" s="4"/>
      <c r="AE166" s="4"/>
      <c r="AF166" s="43">
        <f>+'水洗化人口等'!B166</f>
        <v>0</v>
      </c>
      <c r="AG166" s="11">
        <v>166</v>
      </c>
    </row>
    <row r="167" spans="28:33" ht="13.5" hidden="1">
      <c r="AB167" s="4"/>
      <c r="AC167" s="4"/>
      <c r="AD167" s="4"/>
      <c r="AE167" s="4"/>
      <c r="AF167" s="43">
        <f>+'水洗化人口等'!B167</f>
        <v>0</v>
      </c>
      <c r="AG167" s="11">
        <v>167</v>
      </c>
    </row>
    <row r="168" spans="28:33" ht="13.5" hidden="1">
      <c r="AB168" s="4"/>
      <c r="AC168" s="4"/>
      <c r="AD168" s="4"/>
      <c r="AE168" s="4"/>
      <c r="AF168" s="43">
        <f>+'水洗化人口等'!B168</f>
        <v>0</v>
      </c>
      <c r="AG168" s="11">
        <v>168</v>
      </c>
    </row>
    <row r="169" spans="28:33" ht="13.5" hidden="1">
      <c r="AB169" s="4"/>
      <c r="AC169" s="4"/>
      <c r="AD169" s="4"/>
      <c r="AE169" s="4"/>
      <c r="AF169" s="43">
        <f>+'水洗化人口等'!B169</f>
        <v>0</v>
      </c>
      <c r="AG169" s="11">
        <v>169</v>
      </c>
    </row>
    <row r="170" spans="28:33" ht="13.5" hidden="1">
      <c r="AB170" s="4"/>
      <c r="AC170" s="4"/>
      <c r="AD170" s="4"/>
      <c r="AE170" s="4"/>
      <c r="AF170" s="43">
        <f>+'水洗化人口等'!B170</f>
        <v>0</v>
      </c>
      <c r="AG170" s="11">
        <v>170</v>
      </c>
    </row>
    <row r="171" spans="28:33" ht="13.5" hidden="1">
      <c r="AB171" s="4"/>
      <c r="AC171" s="4"/>
      <c r="AD171" s="4"/>
      <c r="AE171" s="4"/>
      <c r="AF171" s="43">
        <f>+'水洗化人口等'!B171</f>
        <v>0</v>
      </c>
      <c r="AG171" s="11">
        <v>171</v>
      </c>
    </row>
    <row r="172" spans="28:33" ht="13.5" hidden="1">
      <c r="AB172" s="4"/>
      <c r="AC172" s="4"/>
      <c r="AD172" s="4"/>
      <c r="AE172" s="4"/>
      <c r="AF172" s="43">
        <f>+'水洗化人口等'!B172</f>
        <v>0</v>
      </c>
      <c r="AG172" s="11">
        <v>172</v>
      </c>
    </row>
    <row r="173" spans="28:33" ht="13.5" hidden="1">
      <c r="AB173" s="4"/>
      <c r="AC173" s="4"/>
      <c r="AD173" s="4"/>
      <c r="AE173" s="4"/>
      <c r="AF173" s="43">
        <f>+'水洗化人口等'!B173</f>
        <v>0</v>
      </c>
      <c r="AG173" s="11">
        <v>173</v>
      </c>
    </row>
    <row r="174" spans="28:33" ht="13.5" hidden="1">
      <c r="AB174" s="4"/>
      <c r="AC174" s="4"/>
      <c r="AD174" s="4"/>
      <c r="AE174" s="4"/>
      <c r="AF174" s="43">
        <f>+'水洗化人口等'!B174</f>
        <v>0</v>
      </c>
      <c r="AG174" s="11">
        <v>174</v>
      </c>
    </row>
    <row r="175" spans="28:33" ht="13.5" hidden="1">
      <c r="AB175" s="4"/>
      <c r="AC175" s="4"/>
      <c r="AD175" s="4"/>
      <c r="AE175" s="4"/>
      <c r="AF175" s="43">
        <f>+'水洗化人口等'!B175</f>
        <v>0</v>
      </c>
      <c r="AG175" s="11">
        <v>175</v>
      </c>
    </row>
    <row r="176" spans="28:33" ht="13.5" hidden="1">
      <c r="AB176" s="4"/>
      <c r="AC176" s="4"/>
      <c r="AD176" s="4"/>
      <c r="AE176" s="4"/>
      <c r="AF176" s="43">
        <f>+'水洗化人口等'!B176</f>
        <v>0</v>
      </c>
      <c r="AG176" s="11">
        <v>176</v>
      </c>
    </row>
    <row r="177" spans="28:33" ht="13.5" hidden="1">
      <c r="AB177" s="4"/>
      <c r="AC177" s="4"/>
      <c r="AD177" s="4"/>
      <c r="AE177" s="4"/>
      <c r="AF177" s="43">
        <f>+'水洗化人口等'!B177</f>
        <v>0</v>
      </c>
      <c r="AG177" s="11">
        <v>177</v>
      </c>
    </row>
    <row r="178" spans="28:33" ht="13.5" hidden="1">
      <c r="AB178" s="4"/>
      <c r="AC178" s="4"/>
      <c r="AD178" s="4"/>
      <c r="AE178" s="4"/>
      <c r="AF178" s="43">
        <f>+'水洗化人口等'!B178</f>
        <v>0</v>
      </c>
      <c r="AG178" s="11">
        <v>178</v>
      </c>
    </row>
    <row r="179" spans="28:33" ht="13.5" hidden="1">
      <c r="AB179" s="4"/>
      <c r="AC179" s="4"/>
      <c r="AD179" s="4"/>
      <c r="AE179" s="4"/>
      <c r="AF179" s="43">
        <f>+'水洗化人口等'!B179</f>
        <v>0</v>
      </c>
      <c r="AG179" s="11">
        <v>179</v>
      </c>
    </row>
    <row r="180" spans="28:33" ht="13.5" hidden="1">
      <c r="AB180" s="4"/>
      <c r="AC180" s="4"/>
      <c r="AD180" s="4"/>
      <c r="AE180" s="4"/>
      <c r="AF180" s="43">
        <f>+'水洗化人口等'!B180</f>
        <v>0</v>
      </c>
      <c r="AG180" s="11">
        <v>180</v>
      </c>
    </row>
    <row r="181" spans="28:33" ht="13.5" hidden="1">
      <c r="AB181" s="4"/>
      <c r="AC181" s="4"/>
      <c r="AD181" s="4"/>
      <c r="AE181" s="4"/>
      <c r="AF181" s="43">
        <f>+'水洗化人口等'!B181</f>
        <v>0</v>
      </c>
      <c r="AG181" s="11">
        <v>181</v>
      </c>
    </row>
    <row r="182" spans="28:33" ht="13.5" hidden="1">
      <c r="AB182" s="4"/>
      <c r="AC182" s="4"/>
      <c r="AD182" s="4"/>
      <c r="AE182" s="4"/>
      <c r="AF182" s="43">
        <f>+'水洗化人口等'!B182</f>
        <v>0</v>
      </c>
      <c r="AG182" s="11">
        <v>182</v>
      </c>
    </row>
    <row r="183" spans="28:33" ht="13.5" hidden="1">
      <c r="AB183" s="4"/>
      <c r="AC183" s="4"/>
      <c r="AD183" s="4"/>
      <c r="AE183" s="4"/>
      <c r="AF183" s="43">
        <f>+'水洗化人口等'!B183</f>
        <v>0</v>
      </c>
      <c r="AG183" s="11">
        <v>183</v>
      </c>
    </row>
    <row r="184" spans="28:33" ht="13.5" hidden="1">
      <c r="AB184" s="4"/>
      <c r="AC184" s="4"/>
      <c r="AD184" s="4"/>
      <c r="AE184" s="4"/>
      <c r="AF184" s="43">
        <f>+'水洗化人口等'!B184</f>
        <v>0</v>
      </c>
      <c r="AG184" s="11">
        <v>184</v>
      </c>
    </row>
    <row r="185" spans="28:33" ht="13.5" hidden="1">
      <c r="AB185" s="4"/>
      <c r="AC185" s="4"/>
      <c r="AD185" s="4"/>
      <c r="AE185" s="4"/>
      <c r="AF185" s="43">
        <f>+'水洗化人口等'!B185</f>
        <v>0</v>
      </c>
      <c r="AG185" s="11">
        <v>185</v>
      </c>
    </row>
    <row r="186" spans="28:33" ht="13.5" hidden="1">
      <c r="AB186" s="4"/>
      <c r="AC186" s="4"/>
      <c r="AD186" s="4"/>
      <c r="AE186" s="4"/>
      <c r="AF186" s="43">
        <f>+'水洗化人口等'!B186</f>
        <v>0</v>
      </c>
      <c r="AG186" s="11">
        <v>186</v>
      </c>
    </row>
    <row r="187" spans="28:33" ht="13.5" hidden="1">
      <c r="AB187" s="4"/>
      <c r="AC187" s="4"/>
      <c r="AD187" s="4"/>
      <c r="AE187" s="4"/>
      <c r="AF187" s="43">
        <f>+'水洗化人口等'!B187</f>
        <v>0</v>
      </c>
      <c r="AG187" s="11">
        <v>187</v>
      </c>
    </row>
    <row r="188" spans="28:33" ht="13.5" hidden="1">
      <c r="AB188" s="4"/>
      <c r="AC188" s="4"/>
      <c r="AD188" s="4"/>
      <c r="AE188" s="4"/>
      <c r="AF188" s="43">
        <f>+'水洗化人口等'!B188</f>
        <v>0</v>
      </c>
      <c r="AG188" s="11">
        <v>188</v>
      </c>
    </row>
    <row r="189" spans="28:33" ht="13.5" hidden="1">
      <c r="AB189" s="4"/>
      <c r="AC189" s="4"/>
      <c r="AD189" s="4"/>
      <c r="AE189" s="4"/>
      <c r="AF189" s="43">
        <f>+'水洗化人口等'!B189</f>
        <v>0</v>
      </c>
      <c r="AG189" s="11">
        <v>189</v>
      </c>
    </row>
    <row r="190" spans="28:33" ht="13.5" hidden="1">
      <c r="AB190" s="4"/>
      <c r="AC190" s="4"/>
      <c r="AD190" s="4"/>
      <c r="AE190" s="4"/>
      <c r="AF190" s="43">
        <f>+'水洗化人口等'!B190</f>
        <v>0</v>
      </c>
      <c r="AG190" s="11">
        <v>190</v>
      </c>
    </row>
    <row r="191" spans="28:33" ht="13.5" hidden="1">
      <c r="AB191" s="4"/>
      <c r="AC191" s="4"/>
      <c r="AD191" s="4"/>
      <c r="AE191" s="4"/>
      <c r="AF191" s="43">
        <f>+'水洗化人口等'!B191</f>
        <v>0</v>
      </c>
      <c r="AG191" s="11">
        <v>191</v>
      </c>
    </row>
    <row r="192" spans="28:33" ht="13.5" hidden="1">
      <c r="AB192" s="4"/>
      <c r="AC192" s="4"/>
      <c r="AD192" s="4"/>
      <c r="AE192" s="4"/>
      <c r="AF192" s="43">
        <f>+'水洗化人口等'!B192</f>
        <v>0</v>
      </c>
      <c r="AG192" s="11">
        <v>192</v>
      </c>
    </row>
    <row r="193" spans="28:33" ht="13.5" hidden="1">
      <c r="AB193" s="4"/>
      <c r="AC193" s="4"/>
      <c r="AD193" s="4"/>
      <c r="AE193" s="4"/>
      <c r="AF193" s="43">
        <f>+'水洗化人口等'!B193</f>
        <v>0</v>
      </c>
      <c r="AG193" s="11">
        <v>193</v>
      </c>
    </row>
    <row r="194" spans="28:33" ht="13.5" hidden="1">
      <c r="AB194" s="4"/>
      <c r="AC194" s="4"/>
      <c r="AD194" s="4"/>
      <c r="AE194" s="4"/>
      <c r="AF194" s="43">
        <f>+'水洗化人口等'!B194</f>
        <v>0</v>
      </c>
      <c r="AG194" s="11">
        <v>194</v>
      </c>
    </row>
    <row r="195" spans="28:33" ht="13.5" hidden="1">
      <c r="AB195" s="4"/>
      <c r="AC195" s="4"/>
      <c r="AD195" s="4"/>
      <c r="AE195" s="4"/>
      <c r="AF195" s="43">
        <f>+'水洗化人口等'!B195</f>
        <v>0</v>
      </c>
      <c r="AG195" s="11">
        <v>195</v>
      </c>
    </row>
    <row r="196" spans="28:33" ht="13.5" hidden="1">
      <c r="AB196" s="4"/>
      <c r="AC196" s="4"/>
      <c r="AD196" s="4"/>
      <c r="AE196" s="4"/>
      <c r="AF196" s="43">
        <f>+'水洗化人口等'!B196</f>
        <v>0</v>
      </c>
      <c r="AG196" s="11">
        <v>196</v>
      </c>
    </row>
    <row r="197" spans="28:33" ht="13.5" hidden="1">
      <c r="AB197" s="4"/>
      <c r="AC197" s="4"/>
      <c r="AD197" s="4"/>
      <c r="AE197" s="4"/>
      <c r="AF197" s="43">
        <f>+'水洗化人口等'!B197</f>
        <v>0</v>
      </c>
      <c r="AG197" s="11">
        <v>197</v>
      </c>
    </row>
    <row r="198" spans="28:33" ht="13.5" hidden="1">
      <c r="AB198" s="4"/>
      <c r="AC198" s="4"/>
      <c r="AD198" s="4"/>
      <c r="AE198" s="4"/>
      <c r="AF198" s="43">
        <f>+'水洗化人口等'!B198</f>
        <v>0</v>
      </c>
      <c r="AG198" s="11">
        <v>198</v>
      </c>
    </row>
    <row r="199" spans="28:33" ht="13.5" hidden="1">
      <c r="AB199" s="4"/>
      <c r="AC199" s="4"/>
      <c r="AD199" s="4"/>
      <c r="AE199" s="4"/>
      <c r="AF199" s="43">
        <f>+'水洗化人口等'!B199</f>
        <v>0</v>
      </c>
      <c r="AG199" s="11">
        <v>199</v>
      </c>
    </row>
    <row r="200" spans="28:33" ht="13.5" hidden="1">
      <c r="AB200" s="4"/>
      <c r="AC200" s="4"/>
      <c r="AD200" s="4"/>
      <c r="AE200" s="4"/>
      <c r="AF200" s="43">
        <f>+'水洗化人口等'!B200</f>
        <v>0</v>
      </c>
      <c r="AG200" s="11">
        <v>200</v>
      </c>
    </row>
    <row r="201" spans="28:33" ht="13.5" hidden="1">
      <c r="AB201" s="4"/>
      <c r="AC201" s="4"/>
      <c r="AD201" s="4"/>
      <c r="AE201" s="4"/>
      <c r="AF201" s="43">
        <f>+'水洗化人口等'!B201</f>
        <v>0</v>
      </c>
      <c r="AG201" s="11">
        <v>201</v>
      </c>
    </row>
    <row r="202" spans="28:33" ht="13.5" hidden="1">
      <c r="AB202" s="4"/>
      <c r="AC202" s="4"/>
      <c r="AD202" s="4"/>
      <c r="AE202" s="4"/>
      <c r="AF202" s="43">
        <f>+'水洗化人口等'!B202</f>
        <v>0</v>
      </c>
      <c r="AG202" s="11">
        <v>202</v>
      </c>
    </row>
    <row r="203" spans="28:33" ht="13.5" hidden="1">
      <c r="AB203" s="4"/>
      <c r="AC203" s="4"/>
      <c r="AD203" s="4"/>
      <c r="AE203" s="4"/>
      <c r="AF203" s="43">
        <f>+'水洗化人口等'!B203</f>
        <v>0</v>
      </c>
      <c r="AG203" s="11">
        <v>203</v>
      </c>
    </row>
    <row r="204" spans="28:33" ht="13.5" hidden="1">
      <c r="AB204" s="4"/>
      <c r="AC204" s="4"/>
      <c r="AD204" s="4"/>
      <c r="AE204" s="4"/>
      <c r="AF204" s="43">
        <f>+'水洗化人口等'!B204</f>
        <v>0</v>
      </c>
      <c r="AG204" s="11">
        <v>204</v>
      </c>
    </row>
    <row r="205" spans="28:33" ht="13.5" hidden="1">
      <c r="AB205" s="4"/>
      <c r="AC205" s="4"/>
      <c r="AD205" s="4"/>
      <c r="AE205" s="4"/>
      <c r="AF205" s="43">
        <f>+'水洗化人口等'!B205</f>
        <v>0</v>
      </c>
      <c r="AG205" s="11">
        <v>205</v>
      </c>
    </row>
    <row r="206" spans="28:33" ht="13.5" hidden="1">
      <c r="AB206" s="4"/>
      <c r="AC206" s="4"/>
      <c r="AD206" s="4"/>
      <c r="AE206" s="4"/>
      <c r="AF206" s="43">
        <f>+'水洗化人口等'!B206</f>
        <v>0</v>
      </c>
      <c r="AG206" s="11">
        <v>206</v>
      </c>
    </row>
    <row r="207" spans="28:33" ht="13.5" hidden="1">
      <c r="AB207" s="4"/>
      <c r="AC207" s="4"/>
      <c r="AD207" s="4"/>
      <c r="AE207" s="4"/>
      <c r="AF207" s="43">
        <f>+'水洗化人口等'!B207</f>
        <v>0</v>
      </c>
      <c r="AG207" s="11">
        <v>207</v>
      </c>
    </row>
    <row r="208" spans="28:33" ht="13.5" hidden="1">
      <c r="AB208" s="4"/>
      <c r="AC208" s="4"/>
      <c r="AD208" s="4"/>
      <c r="AE208" s="4"/>
      <c r="AF208" s="43">
        <f>+'水洗化人口等'!B208</f>
        <v>0</v>
      </c>
      <c r="AG208" s="11">
        <v>208</v>
      </c>
    </row>
    <row r="209" spans="28:33" ht="13.5" hidden="1">
      <c r="AB209" s="4"/>
      <c r="AC209" s="4"/>
      <c r="AD209" s="4"/>
      <c r="AE209" s="4"/>
      <c r="AF209" s="43">
        <f>+'水洗化人口等'!B209</f>
        <v>0</v>
      </c>
      <c r="AG209" s="11">
        <v>209</v>
      </c>
    </row>
    <row r="210" spans="28:33" ht="13.5" hidden="1">
      <c r="AB210" s="4"/>
      <c r="AC210" s="4"/>
      <c r="AD210" s="4"/>
      <c r="AE210" s="4"/>
      <c r="AF210" s="43">
        <f>+'水洗化人口等'!B210</f>
        <v>0</v>
      </c>
      <c r="AG210" s="11">
        <v>210</v>
      </c>
    </row>
    <row r="211" spans="28:33" ht="13.5" hidden="1">
      <c r="AB211" s="4"/>
      <c r="AC211" s="4"/>
      <c r="AD211" s="4"/>
      <c r="AE211" s="4"/>
      <c r="AF211" s="43">
        <f>+'水洗化人口等'!B211</f>
        <v>0</v>
      </c>
      <c r="AG211" s="11">
        <v>211</v>
      </c>
    </row>
    <row r="212" spans="28:33" ht="13.5" hidden="1">
      <c r="AB212" s="4"/>
      <c r="AC212" s="4"/>
      <c r="AD212" s="4"/>
      <c r="AE212" s="4"/>
      <c r="AF212" s="43">
        <f>+'水洗化人口等'!B212</f>
        <v>0</v>
      </c>
      <c r="AG212" s="11">
        <v>212</v>
      </c>
    </row>
    <row r="213" spans="28:33" ht="13.5" hidden="1">
      <c r="AB213" s="4"/>
      <c r="AC213" s="4"/>
      <c r="AD213" s="4"/>
      <c r="AE213" s="4"/>
      <c r="AF213" s="43">
        <f>+'水洗化人口等'!B213</f>
        <v>0</v>
      </c>
      <c r="AG213" s="11">
        <v>213</v>
      </c>
    </row>
    <row r="214" spans="28:33" ht="13.5" hidden="1">
      <c r="AB214" s="4"/>
      <c r="AC214" s="4"/>
      <c r="AD214" s="4"/>
      <c r="AE214" s="4"/>
      <c r="AF214" s="43">
        <f>+'水洗化人口等'!B214</f>
        <v>0</v>
      </c>
      <c r="AG214" s="11">
        <v>214</v>
      </c>
    </row>
    <row r="215" spans="28:33" ht="13.5" hidden="1">
      <c r="AB215" s="4"/>
      <c r="AC215" s="4"/>
      <c r="AD215" s="4"/>
      <c r="AE215" s="4"/>
      <c r="AF215" s="43">
        <f>+'水洗化人口等'!B215</f>
        <v>0</v>
      </c>
      <c r="AG215" s="11">
        <v>215</v>
      </c>
    </row>
    <row r="216" spans="28:33" ht="13.5" hidden="1">
      <c r="AB216" s="4"/>
      <c r="AC216" s="4"/>
      <c r="AD216" s="4"/>
      <c r="AE216" s="4"/>
      <c r="AF216" s="43">
        <f>+'水洗化人口等'!B216</f>
        <v>0</v>
      </c>
      <c r="AG216" s="11">
        <v>216</v>
      </c>
    </row>
    <row r="217" spans="28:33" ht="13.5" hidden="1">
      <c r="AB217" s="4"/>
      <c r="AC217" s="4"/>
      <c r="AD217" s="4"/>
      <c r="AE217" s="4"/>
      <c r="AF217" s="43">
        <f>+'水洗化人口等'!B217</f>
        <v>0</v>
      </c>
      <c r="AG217" s="11">
        <v>217</v>
      </c>
    </row>
    <row r="218" spans="28:33" ht="13.5" hidden="1">
      <c r="AB218" s="4"/>
      <c r="AC218" s="4"/>
      <c r="AD218" s="4"/>
      <c r="AE218" s="4"/>
      <c r="AF218" s="43">
        <f>+'水洗化人口等'!B218</f>
        <v>0</v>
      </c>
      <c r="AG218" s="11">
        <v>218</v>
      </c>
    </row>
    <row r="219" spans="28:33" ht="13.5" hidden="1">
      <c r="AB219" s="4"/>
      <c r="AC219" s="4"/>
      <c r="AD219" s="4"/>
      <c r="AE219" s="4"/>
      <c r="AF219" s="43">
        <f>+'水洗化人口等'!B219</f>
        <v>0</v>
      </c>
      <c r="AG219" s="11">
        <v>219</v>
      </c>
    </row>
    <row r="220" spans="28:33" ht="13.5" hidden="1">
      <c r="AB220" s="4"/>
      <c r="AC220" s="4"/>
      <c r="AD220" s="4"/>
      <c r="AE220" s="4"/>
      <c r="AF220" s="43">
        <f>+'水洗化人口等'!B220</f>
        <v>0</v>
      </c>
      <c r="AG220" s="11">
        <v>220</v>
      </c>
    </row>
    <row r="221" spans="28:33" ht="13.5" hidden="1">
      <c r="AB221" s="4"/>
      <c r="AC221" s="4"/>
      <c r="AD221" s="4"/>
      <c r="AE221" s="4"/>
      <c r="AF221" s="43">
        <f>+'水洗化人口等'!B221</f>
        <v>0</v>
      </c>
      <c r="AG221" s="11">
        <v>221</v>
      </c>
    </row>
    <row r="222" spans="28:33" ht="13.5" hidden="1">
      <c r="AB222" s="4"/>
      <c r="AC222" s="4"/>
      <c r="AD222" s="4"/>
      <c r="AE222" s="4"/>
      <c r="AF222" s="43">
        <f>+'水洗化人口等'!B222</f>
        <v>0</v>
      </c>
      <c r="AG222" s="11">
        <v>222</v>
      </c>
    </row>
    <row r="223" spans="28:33" ht="13.5" hidden="1">
      <c r="AB223" s="4"/>
      <c r="AC223" s="4"/>
      <c r="AD223" s="4"/>
      <c r="AE223" s="4"/>
      <c r="AF223" s="43">
        <f>+'水洗化人口等'!B223</f>
        <v>0</v>
      </c>
      <c r="AG223" s="11">
        <v>223</v>
      </c>
    </row>
    <row r="224" spans="28:33" ht="13.5" hidden="1">
      <c r="AB224" s="4"/>
      <c r="AC224" s="4"/>
      <c r="AD224" s="4"/>
      <c r="AE224" s="4"/>
      <c r="AF224" s="43">
        <f>+'水洗化人口等'!B224</f>
        <v>0</v>
      </c>
      <c r="AG224" s="11">
        <v>224</v>
      </c>
    </row>
    <row r="225" spans="28:33" ht="13.5" hidden="1">
      <c r="AB225" s="4"/>
      <c r="AC225" s="4"/>
      <c r="AD225" s="4"/>
      <c r="AE225" s="4"/>
      <c r="AF225" s="43">
        <f>+'水洗化人口等'!B225</f>
        <v>0</v>
      </c>
      <c r="AG225" s="11">
        <v>225</v>
      </c>
    </row>
    <row r="226" spans="28:33" ht="13.5" hidden="1">
      <c r="AB226" s="4"/>
      <c r="AC226" s="4"/>
      <c r="AD226" s="4"/>
      <c r="AE226" s="4"/>
      <c r="AF226" s="43">
        <f>+'水洗化人口等'!B226</f>
        <v>0</v>
      </c>
      <c r="AG226" s="11">
        <v>226</v>
      </c>
    </row>
    <row r="227" spans="28:33" ht="13.5" hidden="1">
      <c r="AB227" s="4"/>
      <c r="AC227" s="4"/>
      <c r="AD227" s="4"/>
      <c r="AE227" s="4"/>
      <c r="AF227" s="43">
        <f>+'水洗化人口等'!B227</f>
        <v>0</v>
      </c>
      <c r="AG227" s="11">
        <v>227</v>
      </c>
    </row>
    <row r="228" spans="28:33" ht="13.5" hidden="1">
      <c r="AB228" s="4"/>
      <c r="AC228" s="4"/>
      <c r="AD228" s="4"/>
      <c r="AE228" s="4"/>
      <c r="AF228" s="43">
        <f>+'水洗化人口等'!B228</f>
        <v>0</v>
      </c>
      <c r="AG228" s="11">
        <v>228</v>
      </c>
    </row>
    <row r="229" spans="28:33" ht="13.5" hidden="1">
      <c r="AB229" s="4"/>
      <c r="AC229" s="4"/>
      <c r="AD229" s="4"/>
      <c r="AE229" s="4"/>
      <c r="AF229" s="43">
        <f>+'水洗化人口等'!B229</f>
        <v>0</v>
      </c>
      <c r="AG229" s="11">
        <v>229</v>
      </c>
    </row>
    <row r="230" spans="28:33" ht="13.5" hidden="1">
      <c r="AB230" s="4"/>
      <c r="AC230" s="4"/>
      <c r="AD230" s="4"/>
      <c r="AE230" s="4"/>
      <c r="AF230" s="43">
        <f>+'水洗化人口等'!B230</f>
        <v>0</v>
      </c>
      <c r="AG230" s="11">
        <v>230</v>
      </c>
    </row>
    <row r="231" spans="28:33" ht="13.5" hidden="1">
      <c r="AB231" s="4"/>
      <c r="AC231" s="4"/>
      <c r="AD231" s="4"/>
      <c r="AE231" s="4"/>
      <c r="AF231" s="43">
        <f>+'水洗化人口等'!B231</f>
        <v>0</v>
      </c>
      <c r="AG231" s="11">
        <v>231</v>
      </c>
    </row>
    <row r="232" spans="28:33" ht="13.5" hidden="1">
      <c r="AB232" s="4"/>
      <c r="AC232" s="4"/>
      <c r="AD232" s="4"/>
      <c r="AE232" s="4"/>
      <c r="AF232" s="43">
        <f>+'水洗化人口等'!B232</f>
        <v>0</v>
      </c>
      <c r="AG232" s="11">
        <v>232</v>
      </c>
    </row>
    <row r="233" spans="28:33" ht="13.5" hidden="1">
      <c r="AB233" s="4"/>
      <c r="AC233" s="4"/>
      <c r="AD233" s="4"/>
      <c r="AE233" s="4"/>
      <c r="AF233" s="43">
        <f>+'水洗化人口等'!B233</f>
        <v>0</v>
      </c>
      <c r="AG233" s="11">
        <v>233</v>
      </c>
    </row>
    <row r="234" spans="28:33" ht="13.5" hidden="1">
      <c r="AB234" s="4"/>
      <c r="AC234" s="4"/>
      <c r="AD234" s="4"/>
      <c r="AE234" s="4"/>
      <c r="AF234" s="43">
        <f>+'水洗化人口等'!B234</f>
        <v>0</v>
      </c>
      <c r="AG234" s="11">
        <v>234</v>
      </c>
    </row>
    <row r="235" spans="28:33" ht="13.5" hidden="1">
      <c r="AB235" s="4"/>
      <c r="AC235" s="4"/>
      <c r="AD235" s="4"/>
      <c r="AE235" s="4"/>
      <c r="AF235" s="43">
        <f>+'水洗化人口等'!B235</f>
        <v>0</v>
      </c>
      <c r="AG235" s="11">
        <v>235</v>
      </c>
    </row>
    <row r="236" spans="28:33" ht="13.5" hidden="1">
      <c r="AB236" s="4"/>
      <c r="AC236" s="4"/>
      <c r="AD236" s="4"/>
      <c r="AE236" s="4"/>
      <c r="AF236" s="43">
        <f>+'水洗化人口等'!B236</f>
        <v>0</v>
      </c>
      <c r="AG236" s="11">
        <v>236</v>
      </c>
    </row>
    <row r="237" spans="28:33" ht="13.5" hidden="1">
      <c r="AB237" s="4"/>
      <c r="AC237" s="4"/>
      <c r="AD237" s="4"/>
      <c r="AE237" s="4"/>
      <c r="AF237" s="43">
        <f>+'水洗化人口等'!B237</f>
        <v>0</v>
      </c>
      <c r="AG237" s="11">
        <v>237</v>
      </c>
    </row>
    <row r="238" spans="28:33" ht="13.5" hidden="1">
      <c r="AB238" s="4"/>
      <c r="AC238" s="4"/>
      <c r="AD238" s="4"/>
      <c r="AE238" s="4"/>
      <c r="AF238" s="43">
        <f>+'水洗化人口等'!B238</f>
        <v>0</v>
      </c>
      <c r="AG238" s="11">
        <v>238</v>
      </c>
    </row>
    <row r="239" spans="28:33" ht="13.5" hidden="1">
      <c r="AB239" s="4"/>
      <c r="AC239" s="4"/>
      <c r="AD239" s="4"/>
      <c r="AE239" s="4"/>
      <c r="AF239" s="43">
        <f>+'水洗化人口等'!B239</f>
        <v>0</v>
      </c>
      <c r="AG239" s="11">
        <v>239</v>
      </c>
    </row>
    <row r="240" spans="28:33" ht="13.5" hidden="1">
      <c r="AB240" s="4"/>
      <c r="AC240" s="4"/>
      <c r="AD240" s="4"/>
      <c r="AE240" s="4"/>
      <c r="AF240" s="43">
        <f>+'水洗化人口等'!B240</f>
        <v>0</v>
      </c>
      <c r="AG240" s="11">
        <v>240</v>
      </c>
    </row>
    <row r="241" spans="28:33" ht="13.5" hidden="1">
      <c r="AB241" s="4"/>
      <c r="AC241" s="4"/>
      <c r="AD241" s="4"/>
      <c r="AE241" s="4"/>
      <c r="AF241" s="43">
        <f>+'水洗化人口等'!B241</f>
        <v>0</v>
      </c>
      <c r="AG241" s="11">
        <v>241</v>
      </c>
    </row>
    <row r="242" spans="28:33" ht="13.5" hidden="1">
      <c r="AB242" s="4"/>
      <c r="AC242" s="4"/>
      <c r="AD242" s="4"/>
      <c r="AE242" s="4"/>
      <c r="AF242" s="43">
        <f>+'水洗化人口等'!B242</f>
        <v>0</v>
      </c>
      <c r="AG242" s="11">
        <v>242</v>
      </c>
    </row>
    <row r="243" spans="28:33" ht="13.5" hidden="1">
      <c r="AB243" s="4"/>
      <c r="AC243" s="4"/>
      <c r="AD243" s="4"/>
      <c r="AE243" s="4"/>
      <c r="AF243" s="43">
        <f>+'水洗化人口等'!B243</f>
        <v>0</v>
      </c>
      <c r="AG243" s="11">
        <v>243</v>
      </c>
    </row>
    <row r="244" spans="28:33" ht="13.5" hidden="1">
      <c r="AB244" s="4"/>
      <c r="AC244" s="4"/>
      <c r="AD244" s="4"/>
      <c r="AE244" s="4"/>
      <c r="AF244" s="43">
        <f>+'水洗化人口等'!B244</f>
        <v>0</v>
      </c>
      <c r="AG244" s="11">
        <v>244</v>
      </c>
    </row>
    <row r="245" spans="28:33" ht="13.5" hidden="1">
      <c r="AB245" s="4"/>
      <c r="AC245" s="4"/>
      <c r="AD245" s="4"/>
      <c r="AE245" s="4"/>
      <c r="AF245" s="43">
        <f>+'水洗化人口等'!B245</f>
        <v>0</v>
      </c>
      <c r="AG245" s="11">
        <v>245</v>
      </c>
    </row>
    <row r="246" spans="28:33" ht="13.5" hidden="1">
      <c r="AB246" s="4"/>
      <c r="AC246" s="4"/>
      <c r="AD246" s="4"/>
      <c r="AE246" s="4"/>
      <c r="AF246" s="43">
        <f>+'水洗化人口等'!B246</f>
        <v>0</v>
      </c>
      <c r="AG246" s="11">
        <v>246</v>
      </c>
    </row>
    <row r="247" spans="28:33" ht="13.5" hidden="1">
      <c r="AB247" s="4"/>
      <c r="AC247" s="4"/>
      <c r="AD247" s="4"/>
      <c r="AE247" s="4"/>
      <c r="AF247" s="43">
        <f>+'水洗化人口等'!B247</f>
        <v>0</v>
      </c>
      <c r="AG247" s="11">
        <v>247</v>
      </c>
    </row>
    <row r="248" spans="28:33" ht="13.5" hidden="1">
      <c r="AB248" s="4"/>
      <c r="AC248" s="4"/>
      <c r="AD248" s="4"/>
      <c r="AE248" s="4"/>
      <c r="AF248" s="43">
        <f>+'水洗化人口等'!B248</f>
        <v>0</v>
      </c>
      <c r="AG248" s="11">
        <v>248</v>
      </c>
    </row>
    <row r="249" spans="28:33" ht="13.5" hidden="1">
      <c r="AB249" s="4"/>
      <c r="AC249" s="4"/>
      <c r="AD249" s="4"/>
      <c r="AE249" s="4"/>
      <c r="AF249" s="43">
        <f>+'水洗化人口等'!B249</f>
        <v>0</v>
      </c>
      <c r="AG249" s="11">
        <v>249</v>
      </c>
    </row>
    <row r="250" spans="28:33" ht="13.5" hidden="1">
      <c r="AB250" s="4"/>
      <c r="AC250" s="4"/>
      <c r="AD250" s="4"/>
      <c r="AE250" s="4"/>
      <c r="AF250" s="43">
        <f>+'水洗化人口等'!B250</f>
        <v>0</v>
      </c>
      <c r="AG250" s="11">
        <v>250</v>
      </c>
    </row>
    <row r="251" spans="28:33" ht="13.5" hidden="1">
      <c r="AB251" s="4"/>
      <c r="AC251" s="4"/>
      <c r="AD251" s="4"/>
      <c r="AE251" s="4"/>
      <c r="AF251" s="43">
        <f>+'水洗化人口等'!B251</f>
        <v>0</v>
      </c>
      <c r="AG251" s="11">
        <v>251</v>
      </c>
    </row>
    <row r="252" spans="28:33" ht="13.5" hidden="1">
      <c r="AB252" s="4"/>
      <c r="AC252" s="4"/>
      <c r="AD252" s="4"/>
      <c r="AE252" s="4"/>
      <c r="AF252" s="43">
        <f>+'水洗化人口等'!B252</f>
        <v>0</v>
      </c>
      <c r="AG252" s="11">
        <v>252</v>
      </c>
    </row>
    <row r="253" spans="28:33" ht="13.5" hidden="1">
      <c r="AB253" s="4"/>
      <c r="AC253" s="4"/>
      <c r="AD253" s="4"/>
      <c r="AE253" s="4"/>
      <c r="AF253" s="43">
        <f>+'水洗化人口等'!B253</f>
        <v>0</v>
      </c>
      <c r="AG253" s="11">
        <v>253</v>
      </c>
    </row>
    <row r="254" spans="28:33" ht="13.5" hidden="1">
      <c r="AB254" s="4"/>
      <c r="AC254" s="4"/>
      <c r="AD254" s="4"/>
      <c r="AE254" s="4"/>
      <c r="AF254" s="43">
        <f>+'水洗化人口等'!B254</f>
        <v>0</v>
      </c>
      <c r="AG254" s="11">
        <v>254</v>
      </c>
    </row>
    <row r="255" spans="28:33" ht="13.5" hidden="1">
      <c r="AB255" s="4"/>
      <c r="AC255" s="4"/>
      <c r="AD255" s="4"/>
      <c r="AE255" s="4"/>
      <c r="AF255" s="43">
        <f>+'水洗化人口等'!B255</f>
        <v>0</v>
      </c>
      <c r="AG255" s="11">
        <v>255</v>
      </c>
    </row>
    <row r="256" spans="28:33" ht="13.5" hidden="1">
      <c r="AB256" s="4"/>
      <c r="AC256" s="4"/>
      <c r="AD256" s="4"/>
      <c r="AE256" s="4"/>
      <c r="AF256" s="43">
        <f>+'水洗化人口等'!B256</f>
        <v>0</v>
      </c>
      <c r="AG256" s="11">
        <v>256</v>
      </c>
    </row>
    <row r="257" spans="28:33" ht="13.5" hidden="1">
      <c r="AB257" s="4"/>
      <c r="AC257" s="4"/>
      <c r="AD257" s="4"/>
      <c r="AE257" s="4"/>
      <c r="AF257" s="43">
        <f>+'水洗化人口等'!B257</f>
        <v>0</v>
      </c>
      <c r="AG257" s="11">
        <v>257</v>
      </c>
    </row>
    <row r="258" spans="28:33" ht="13.5" hidden="1">
      <c r="AB258" s="4"/>
      <c r="AC258" s="4"/>
      <c r="AD258" s="4"/>
      <c r="AE258" s="4"/>
      <c r="AF258" s="43">
        <f>+'水洗化人口等'!B258</f>
        <v>0</v>
      </c>
      <c r="AG258" s="11">
        <v>258</v>
      </c>
    </row>
    <row r="259" spans="28:33" ht="13.5" hidden="1">
      <c r="AB259" s="4"/>
      <c r="AC259" s="4"/>
      <c r="AD259" s="4"/>
      <c r="AE259" s="4"/>
      <c r="AF259" s="43">
        <f>+'水洗化人口等'!B259</f>
        <v>0</v>
      </c>
      <c r="AG259" s="11">
        <v>259</v>
      </c>
    </row>
    <row r="260" spans="28:33" ht="13.5" hidden="1">
      <c r="AB260" s="4"/>
      <c r="AC260" s="4"/>
      <c r="AD260" s="4"/>
      <c r="AE260" s="4"/>
      <c r="AF260" s="43">
        <f>+'水洗化人口等'!B260</f>
        <v>0</v>
      </c>
      <c r="AG260" s="11">
        <v>260</v>
      </c>
    </row>
    <row r="261" spans="28:33" ht="13.5" hidden="1">
      <c r="AB261" s="4"/>
      <c r="AC261" s="4"/>
      <c r="AD261" s="4"/>
      <c r="AE261" s="4"/>
      <c r="AF261" s="43">
        <f>+'水洗化人口等'!B261</f>
        <v>0</v>
      </c>
      <c r="AG261" s="11">
        <v>261</v>
      </c>
    </row>
    <row r="262" spans="28:33" ht="13.5" hidden="1">
      <c r="AB262" s="4"/>
      <c r="AC262" s="4"/>
      <c r="AD262" s="4"/>
      <c r="AE262" s="4"/>
      <c r="AF262" s="43">
        <f>+'水洗化人口等'!B262</f>
        <v>0</v>
      </c>
      <c r="AG262" s="11">
        <v>262</v>
      </c>
    </row>
    <row r="263" spans="28:33" ht="13.5" hidden="1">
      <c r="AB263" s="4"/>
      <c r="AC263" s="4"/>
      <c r="AD263" s="4"/>
      <c r="AE263" s="4"/>
      <c r="AF263" s="43">
        <f>+'水洗化人口等'!B263</f>
        <v>0</v>
      </c>
      <c r="AG263" s="11">
        <v>263</v>
      </c>
    </row>
    <row r="264" spans="28:33" ht="13.5" hidden="1">
      <c r="AB264" s="4"/>
      <c r="AC264" s="4"/>
      <c r="AD264" s="4"/>
      <c r="AE264" s="4"/>
      <c r="AF264" s="43">
        <f>+'水洗化人口等'!B264</f>
        <v>0</v>
      </c>
      <c r="AG264" s="11">
        <v>264</v>
      </c>
    </row>
    <row r="265" spans="28:33" ht="13.5" hidden="1">
      <c r="AB265" s="4"/>
      <c r="AC265" s="4"/>
      <c r="AD265" s="4"/>
      <c r="AE265" s="4"/>
      <c r="AF265" s="43">
        <f>+'水洗化人口等'!B265</f>
        <v>0</v>
      </c>
      <c r="AG265" s="11">
        <v>265</v>
      </c>
    </row>
    <row r="266" spans="28:33" ht="13.5" hidden="1">
      <c r="AB266" s="4"/>
      <c r="AC266" s="4"/>
      <c r="AD266" s="4"/>
      <c r="AE266" s="4"/>
      <c r="AF266" s="43">
        <f>+'水洗化人口等'!B266</f>
        <v>0</v>
      </c>
      <c r="AG266" s="11">
        <v>266</v>
      </c>
    </row>
    <row r="267" spans="28:33" ht="13.5" hidden="1">
      <c r="AB267" s="4"/>
      <c r="AC267" s="4"/>
      <c r="AD267" s="4"/>
      <c r="AE267" s="4"/>
      <c r="AF267" s="43">
        <f>+'水洗化人口等'!B267</f>
        <v>0</v>
      </c>
      <c r="AG267" s="11">
        <v>267</v>
      </c>
    </row>
    <row r="268" spans="28:33" ht="13.5" hidden="1">
      <c r="AB268" s="4"/>
      <c r="AC268" s="4"/>
      <c r="AD268" s="4"/>
      <c r="AE268" s="4"/>
      <c r="AF268" s="43">
        <f>+'水洗化人口等'!B268</f>
        <v>0</v>
      </c>
      <c r="AG268" s="11">
        <v>268</v>
      </c>
    </row>
    <row r="269" spans="28:33" ht="13.5" hidden="1">
      <c r="AB269" s="4"/>
      <c r="AC269" s="4"/>
      <c r="AD269" s="4"/>
      <c r="AE269" s="4"/>
      <c r="AF269" s="43">
        <f>+'水洗化人口等'!B269</f>
        <v>0</v>
      </c>
      <c r="AG269" s="11">
        <v>269</v>
      </c>
    </row>
    <row r="270" spans="28:33" ht="13.5" hidden="1">
      <c r="AB270" s="4"/>
      <c r="AC270" s="4"/>
      <c r="AD270" s="4"/>
      <c r="AE270" s="4"/>
      <c r="AF270" s="43">
        <f>+'水洗化人口等'!B270</f>
        <v>0</v>
      </c>
      <c r="AG270" s="11">
        <v>270</v>
      </c>
    </row>
    <row r="271" spans="28:33" ht="13.5" hidden="1">
      <c r="AB271" s="4"/>
      <c r="AC271" s="4"/>
      <c r="AD271" s="4"/>
      <c r="AE271" s="4"/>
      <c r="AF271" s="43">
        <f>+'水洗化人口等'!B271</f>
        <v>0</v>
      </c>
      <c r="AG271" s="11">
        <v>271</v>
      </c>
    </row>
    <row r="272" spans="28:33" ht="13.5" hidden="1">
      <c r="AB272" s="4"/>
      <c r="AC272" s="4"/>
      <c r="AD272" s="4"/>
      <c r="AE272" s="4"/>
      <c r="AF272" s="43">
        <f>+'水洗化人口等'!B272</f>
        <v>0</v>
      </c>
      <c r="AG272" s="11">
        <v>272</v>
      </c>
    </row>
    <row r="273" spans="28:33" ht="13.5" hidden="1">
      <c r="AB273" s="4"/>
      <c r="AC273" s="4"/>
      <c r="AD273" s="4"/>
      <c r="AE273" s="4"/>
      <c r="AF273" s="43">
        <f>+'水洗化人口等'!B273</f>
        <v>0</v>
      </c>
      <c r="AG273" s="11">
        <v>273</v>
      </c>
    </row>
    <row r="274" spans="28:33" ht="13.5" hidden="1">
      <c r="AB274" s="4"/>
      <c r="AC274" s="4"/>
      <c r="AD274" s="4"/>
      <c r="AE274" s="4"/>
      <c r="AF274" s="43">
        <f>+'水洗化人口等'!B274</f>
        <v>0</v>
      </c>
      <c r="AG274" s="11">
        <v>274</v>
      </c>
    </row>
    <row r="275" spans="28:33" ht="13.5" hidden="1">
      <c r="AB275" s="4"/>
      <c r="AC275" s="4"/>
      <c r="AD275" s="4"/>
      <c r="AE275" s="4"/>
      <c r="AF275" s="43">
        <f>+'水洗化人口等'!B275</f>
        <v>0</v>
      </c>
      <c r="AG275" s="11">
        <v>275</v>
      </c>
    </row>
    <row r="276" spans="28:33" ht="13.5" hidden="1">
      <c r="AB276" s="4"/>
      <c r="AC276" s="4"/>
      <c r="AD276" s="4"/>
      <c r="AE276" s="4"/>
      <c r="AF276" s="43">
        <f>+'水洗化人口等'!B276</f>
        <v>0</v>
      </c>
      <c r="AG276" s="11">
        <v>276</v>
      </c>
    </row>
    <row r="277" spans="28:33" ht="13.5" hidden="1">
      <c r="AB277" s="4"/>
      <c r="AC277" s="4"/>
      <c r="AD277" s="4"/>
      <c r="AE277" s="4"/>
      <c r="AF277" s="43">
        <f>+'水洗化人口等'!B277</f>
        <v>0</v>
      </c>
      <c r="AG277" s="11">
        <v>277</v>
      </c>
    </row>
    <row r="278" spans="28:33" ht="13.5" hidden="1">
      <c r="AB278" s="4"/>
      <c r="AC278" s="4"/>
      <c r="AD278" s="4"/>
      <c r="AE278" s="4"/>
      <c r="AF278" s="43">
        <f>+'水洗化人口等'!B278</f>
        <v>0</v>
      </c>
      <c r="AG278" s="11">
        <v>278</v>
      </c>
    </row>
    <row r="279" spans="28:33" ht="13.5" hidden="1">
      <c r="AB279" s="4"/>
      <c r="AC279" s="4"/>
      <c r="AD279" s="4"/>
      <c r="AE279" s="4"/>
      <c r="AF279" s="43">
        <f>+'水洗化人口等'!B279</f>
        <v>0</v>
      </c>
      <c r="AG279" s="11">
        <v>279</v>
      </c>
    </row>
    <row r="280" spans="28:33" ht="13.5" hidden="1">
      <c r="AB280" s="4"/>
      <c r="AC280" s="4"/>
      <c r="AD280" s="4"/>
      <c r="AE280" s="4"/>
      <c r="AF280" s="43">
        <f>+'水洗化人口等'!B280</f>
        <v>0</v>
      </c>
      <c r="AG280" s="11">
        <v>280</v>
      </c>
    </row>
    <row r="281" spans="28:33" ht="13.5" hidden="1">
      <c r="AB281" s="4"/>
      <c r="AC281" s="4"/>
      <c r="AD281" s="4"/>
      <c r="AE281" s="4"/>
      <c r="AF281" s="43">
        <f>+'水洗化人口等'!B281</f>
        <v>0</v>
      </c>
      <c r="AG281" s="11">
        <v>281</v>
      </c>
    </row>
    <row r="282" spans="28:33" ht="13.5" hidden="1">
      <c r="AB282" s="4"/>
      <c r="AC282" s="4"/>
      <c r="AD282" s="4"/>
      <c r="AE282" s="4"/>
      <c r="AF282" s="43">
        <f>+'水洗化人口等'!B282</f>
        <v>0</v>
      </c>
      <c r="AG282" s="11">
        <v>282</v>
      </c>
    </row>
    <row r="283" spans="28:33" ht="13.5" hidden="1">
      <c r="AB283" s="4"/>
      <c r="AC283" s="4"/>
      <c r="AD283" s="4"/>
      <c r="AE283" s="4"/>
      <c r="AF283" s="43">
        <f>+'水洗化人口等'!B283</f>
        <v>0</v>
      </c>
      <c r="AG283" s="11">
        <v>283</v>
      </c>
    </row>
    <row r="284" spans="28:33" ht="13.5" hidden="1">
      <c r="AB284" s="4"/>
      <c r="AC284" s="4"/>
      <c r="AD284" s="4"/>
      <c r="AE284" s="4"/>
      <c r="AF284" s="43">
        <f>+'水洗化人口等'!B284</f>
        <v>0</v>
      </c>
      <c r="AG284" s="11">
        <v>284</v>
      </c>
    </row>
    <row r="285" spans="28:33" ht="13.5" hidden="1">
      <c r="AB285" s="4"/>
      <c r="AC285" s="4"/>
      <c r="AD285" s="4"/>
      <c r="AE285" s="4"/>
      <c r="AF285" s="43">
        <f>+'水洗化人口等'!B285</f>
        <v>0</v>
      </c>
      <c r="AG285" s="11">
        <v>285</v>
      </c>
    </row>
    <row r="286" spans="28:33" ht="13.5" hidden="1">
      <c r="AB286" s="4"/>
      <c r="AC286" s="4"/>
      <c r="AD286" s="4"/>
      <c r="AE286" s="4"/>
      <c r="AF286" s="43">
        <f>+'水洗化人口等'!B286</f>
        <v>0</v>
      </c>
      <c r="AG286" s="11">
        <v>286</v>
      </c>
    </row>
    <row r="287" spans="28:33" ht="13.5" hidden="1">
      <c r="AB287" s="4"/>
      <c r="AC287" s="4"/>
      <c r="AD287" s="4"/>
      <c r="AE287" s="4"/>
      <c r="AF287" s="43">
        <f>+'水洗化人口等'!B287</f>
        <v>0</v>
      </c>
      <c r="AG287" s="11">
        <v>287</v>
      </c>
    </row>
    <row r="288" spans="28:33" ht="13.5" hidden="1">
      <c r="AB288" s="4"/>
      <c r="AC288" s="4"/>
      <c r="AD288" s="4"/>
      <c r="AE288" s="4"/>
      <c r="AF288" s="43">
        <f>+'水洗化人口等'!B288</f>
        <v>0</v>
      </c>
      <c r="AG288" s="11">
        <v>288</v>
      </c>
    </row>
    <row r="289" spans="28:33" ht="13.5" hidden="1">
      <c r="AB289" s="4"/>
      <c r="AC289" s="4"/>
      <c r="AD289" s="4"/>
      <c r="AE289" s="4"/>
      <c r="AF289" s="43">
        <f>+'水洗化人口等'!B289</f>
        <v>0</v>
      </c>
      <c r="AG289" s="11">
        <v>289</v>
      </c>
    </row>
    <row r="290" spans="28:33" ht="13.5" hidden="1">
      <c r="AB290" s="4"/>
      <c r="AC290" s="4"/>
      <c r="AD290" s="4"/>
      <c r="AE290" s="4"/>
      <c r="AF290" s="43">
        <f>+'水洗化人口等'!B290</f>
        <v>0</v>
      </c>
      <c r="AG290" s="11">
        <v>290</v>
      </c>
    </row>
    <row r="291" spans="28:33" ht="13.5" hidden="1">
      <c r="AB291" s="4"/>
      <c r="AC291" s="4"/>
      <c r="AD291" s="4"/>
      <c r="AE291" s="4"/>
      <c r="AF291" s="43">
        <f>+'水洗化人口等'!B291</f>
        <v>0</v>
      </c>
      <c r="AG291" s="11">
        <v>291</v>
      </c>
    </row>
    <row r="292" spans="28:33" ht="13.5" hidden="1">
      <c r="AB292" s="4"/>
      <c r="AC292" s="4"/>
      <c r="AD292" s="4"/>
      <c r="AE292" s="4"/>
      <c r="AF292" s="43">
        <f>+'水洗化人口等'!B292</f>
        <v>0</v>
      </c>
      <c r="AG292" s="11">
        <v>292</v>
      </c>
    </row>
    <row r="293" spans="28:33" ht="13.5" hidden="1">
      <c r="AB293" s="4"/>
      <c r="AC293" s="4"/>
      <c r="AD293" s="4"/>
      <c r="AE293" s="4"/>
      <c r="AF293" s="43">
        <f>+'水洗化人口等'!B293</f>
        <v>0</v>
      </c>
      <c r="AG293" s="11">
        <v>293</v>
      </c>
    </row>
    <row r="294" spans="28:33" ht="13.5" hidden="1">
      <c r="AB294" s="4"/>
      <c r="AC294" s="4"/>
      <c r="AD294" s="4"/>
      <c r="AE294" s="4"/>
      <c r="AF294" s="43">
        <f>+'水洗化人口等'!B294</f>
        <v>0</v>
      </c>
      <c r="AG294" s="11">
        <v>294</v>
      </c>
    </row>
    <row r="295" spans="28:33" ht="13.5" hidden="1">
      <c r="AB295" s="4"/>
      <c r="AC295" s="4"/>
      <c r="AD295" s="4"/>
      <c r="AE295" s="4"/>
      <c r="AF295" s="43">
        <f>+'水洗化人口等'!B295</f>
        <v>0</v>
      </c>
      <c r="AG295" s="11">
        <v>295</v>
      </c>
    </row>
    <row r="296" spans="28:33" ht="13.5" hidden="1">
      <c r="AB296" s="4"/>
      <c r="AC296" s="4"/>
      <c r="AD296" s="4"/>
      <c r="AE296" s="4"/>
      <c r="AF296" s="43">
        <f>+'水洗化人口等'!B296</f>
        <v>0</v>
      </c>
      <c r="AG296" s="11">
        <v>296</v>
      </c>
    </row>
    <row r="297" spans="28:33" ht="13.5" hidden="1">
      <c r="AB297" s="4"/>
      <c r="AC297" s="4"/>
      <c r="AD297" s="4"/>
      <c r="AE297" s="4"/>
      <c r="AF297" s="43">
        <f>+'水洗化人口等'!B297</f>
        <v>0</v>
      </c>
      <c r="AG297" s="11">
        <v>297</v>
      </c>
    </row>
    <row r="298" spans="28:33" ht="13.5" hidden="1">
      <c r="AB298" s="4"/>
      <c r="AC298" s="4"/>
      <c r="AD298" s="4"/>
      <c r="AE298" s="4"/>
      <c r="AF298" s="43">
        <f>+'水洗化人口等'!B298</f>
        <v>0</v>
      </c>
      <c r="AG298" s="11">
        <v>298</v>
      </c>
    </row>
    <row r="299" spans="28:33" ht="13.5" hidden="1">
      <c r="AB299" s="4"/>
      <c r="AC299" s="4"/>
      <c r="AD299" s="4"/>
      <c r="AE299" s="4"/>
      <c r="AF299" s="43">
        <f>+'水洗化人口等'!B299</f>
        <v>0</v>
      </c>
      <c r="AG299" s="11">
        <v>299</v>
      </c>
    </row>
    <row r="300" spans="28:33" ht="13.5" hidden="1">
      <c r="AB300" s="4"/>
      <c r="AC300" s="4"/>
      <c r="AD300" s="4"/>
      <c r="AE300" s="4"/>
      <c r="AF300" s="43">
        <f>+'水洗化人口等'!B300</f>
        <v>0</v>
      </c>
      <c r="AG300" s="11">
        <v>300</v>
      </c>
    </row>
    <row r="301" spans="28:31" ht="13.5" hidden="1">
      <c r="AB301" s="4"/>
      <c r="AC301" s="4"/>
      <c r="AD301" s="4"/>
      <c r="AE301" s="4"/>
    </row>
    <row r="302" spans="28:31" ht="13.5" hidden="1">
      <c r="AB302" s="4"/>
      <c r="AC302" s="4"/>
      <c r="AD302" s="4"/>
      <c r="AE302" s="4"/>
    </row>
    <row r="303" spans="28:31" ht="13.5" hidden="1">
      <c r="AB303" s="4"/>
      <c r="AC303" s="4"/>
      <c r="AD303" s="4"/>
      <c r="AE303" s="4"/>
    </row>
    <row r="304" spans="28:31" ht="13.5" hidden="1">
      <c r="AB304" s="4"/>
      <c r="AC304" s="4"/>
      <c r="AD304" s="4"/>
      <c r="AE304" s="4"/>
    </row>
    <row r="305" spans="28:33" ht="13.5" hidden="1">
      <c r="AB305" s="4"/>
      <c r="AC305" s="4"/>
      <c r="AD305" s="4"/>
      <c r="AE305" s="4"/>
      <c r="AF305" s="47"/>
      <c r="AG305" s="4"/>
    </row>
    <row r="306" spans="28:33" ht="13.5" hidden="1">
      <c r="AB306" s="4"/>
      <c r="AC306" s="4"/>
      <c r="AD306" s="4"/>
      <c r="AE306" s="4"/>
      <c r="AF306" s="47"/>
      <c r="AG306" s="4"/>
    </row>
    <row r="307" spans="28:33" ht="13.5" hidden="1">
      <c r="AB307" s="4"/>
      <c r="AC307" s="4"/>
      <c r="AD307" s="4"/>
      <c r="AE307" s="4"/>
      <c r="AF307" s="47"/>
      <c r="AG307" s="4"/>
    </row>
    <row r="308" spans="28:33" ht="13.5" hidden="1">
      <c r="AB308" s="4"/>
      <c r="AC308" s="4"/>
      <c r="AD308" s="4"/>
      <c r="AE308" s="4"/>
      <c r="AF308" s="47"/>
      <c r="AG308" s="4"/>
    </row>
    <row r="309" spans="28:33" ht="13.5" hidden="1">
      <c r="AB309" s="4"/>
      <c r="AC309" s="4"/>
      <c r="AD309" s="4"/>
      <c r="AE309" s="4"/>
      <c r="AF309" s="47"/>
      <c r="AG309" s="4"/>
    </row>
    <row r="310" spans="28:33" ht="13.5" hidden="1">
      <c r="AB310" s="4"/>
      <c r="AC310" s="4"/>
      <c r="AD310" s="4"/>
      <c r="AE310" s="4"/>
      <c r="AF310" s="47"/>
      <c r="AG310" s="4"/>
    </row>
    <row r="311" spans="28:33" ht="13.5" hidden="1">
      <c r="AB311" s="4"/>
      <c r="AC311" s="4"/>
      <c r="AD311" s="4"/>
      <c r="AE311" s="4"/>
      <c r="AF311" s="47"/>
      <c r="AG311" s="4"/>
    </row>
    <row r="312" spans="28:33" ht="13.5" hidden="1">
      <c r="AB312" s="4"/>
      <c r="AC312" s="4"/>
      <c r="AD312" s="4"/>
      <c r="AE312" s="4"/>
      <c r="AF312" s="47"/>
      <c r="AG312" s="4"/>
    </row>
    <row r="313" spans="28:33" ht="13.5" hidden="1">
      <c r="AB313" s="4"/>
      <c r="AC313" s="4"/>
      <c r="AD313" s="4"/>
      <c r="AE313" s="4"/>
      <c r="AF313" s="47"/>
      <c r="AG313" s="4"/>
    </row>
    <row r="314" spans="28:33" ht="13.5" hidden="1">
      <c r="AB314" s="4"/>
      <c r="AC314" s="4"/>
      <c r="AD314" s="4"/>
      <c r="AE314" s="4"/>
      <c r="AF314" s="47"/>
      <c r="AG314" s="4"/>
    </row>
    <row r="315" spans="28:33" ht="13.5" hidden="1">
      <c r="AB315" s="4"/>
      <c r="AC315" s="4"/>
      <c r="AD315" s="4"/>
      <c r="AE315" s="4"/>
      <c r="AF315" s="47"/>
      <c r="AG315" s="4"/>
    </row>
    <row r="316" spans="28:33" ht="13.5" hidden="1">
      <c r="AB316" s="4"/>
      <c r="AC316" s="4"/>
      <c r="AD316" s="4"/>
      <c r="AE316" s="4"/>
      <c r="AF316" s="47"/>
      <c r="AG316" s="4"/>
    </row>
    <row r="317" spans="28:33" ht="13.5" hidden="1">
      <c r="AB317" s="4"/>
      <c r="AC317" s="4"/>
      <c r="AD317" s="4"/>
      <c r="AE317" s="4"/>
      <c r="AF317" s="47"/>
      <c r="AG317" s="4"/>
    </row>
    <row r="318" spans="28:33" ht="13.5" hidden="1">
      <c r="AB318" s="4"/>
      <c r="AC318" s="4"/>
      <c r="AD318" s="4"/>
      <c r="AE318" s="4"/>
      <c r="AF318" s="47"/>
      <c r="AG318" s="4"/>
    </row>
    <row r="319" spans="28:33" ht="13.5" hidden="1">
      <c r="AB319" s="4"/>
      <c r="AC319" s="4"/>
      <c r="AD319" s="4"/>
      <c r="AE319" s="4"/>
      <c r="AF319" s="47"/>
      <c r="AG319" s="4"/>
    </row>
    <row r="320" spans="28:33" ht="13.5" hidden="1">
      <c r="AB320" s="4"/>
      <c r="AC320" s="4"/>
      <c r="AD320" s="4"/>
      <c r="AE320" s="4"/>
      <c r="AF320" s="47"/>
      <c r="AG320" s="4"/>
    </row>
    <row r="321" spans="28:33" ht="13.5" hidden="1">
      <c r="AB321" s="4"/>
      <c r="AC321" s="4"/>
      <c r="AD321" s="4"/>
      <c r="AE321" s="4"/>
      <c r="AF321" s="47"/>
      <c r="AG321" s="4"/>
    </row>
    <row r="322" spans="28:33" ht="13.5" hidden="1">
      <c r="AB322" s="4"/>
      <c r="AC322" s="4"/>
      <c r="AD322" s="4"/>
      <c r="AE322" s="4"/>
      <c r="AF322" s="47"/>
      <c r="AG322" s="4"/>
    </row>
    <row r="323" spans="28:33" ht="13.5" hidden="1">
      <c r="AB323" s="4"/>
      <c r="AC323" s="4"/>
      <c r="AD323" s="4"/>
      <c r="AE323" s="4"/>
      <c r="AF323" s="47"/>
      <c r="AG323" s="4"/>
    </row>
    <row r="324" spans="28:33" ht="13.5" hidden="1">
      <c r="AB324" s="4"/>
      <c r="AC324" s="4"/>
      <c r="AD324" s="4"/>
      <c r="AE324" s="4"/>
      <c r="AF324" s="47"/>
      <c r="AG324" s="4"/>
    </row>
    <row r="325" spans="28:33" ht="13.5" hidden="1">
      <c r="AB325" s="4"/>
      <c r="AC325" s="4"/>
      <c r="AD325" s="4"/>
      <c r="AE325" s="4"/>
      <c r="AF325" s="47"/>
      <c r="AG325" s="4"/>
    </row>
    <row r="326" spans="28:33" ht="13.5" hidden="1">
      <c r="AB326" s="4"/>
      <c r="AC326" s="4"/>
      <c r="AD326" s="4"/>
      <c r="AE326" s="4"/>
      <c r="AF326" s="47"/>
      <c r="AG326" s="4"/>
    </row>
    <row r="327" spans="28:33" ht="13.5" hidden="1">
      <c r="AB327" s="4"/>
      <c r="AC327" s="4"/>
      <c r="AD327" s="4"/>
      <c r="AE327" s="4"/>
      <c r="AF327" s="47"/>
      <c r="AG327" s="4"/>
    </row>
    <row r="328" spans="28:33" ht="13.5" hidden="1">
      <c r="AB328" s="4"/>
      <c r="AC328" s="4"/>
      <c r="AD328" s="4"/>
      <c r="AE328" s="4"/>
      <c r="AF328" s="47"/>
      <c r="AG328" s="4"/>
    </row>
    <row r="329" spans="28:33" ht="13.5" hidden="1">
      <c r="AB329" s="4"/>
      <c r="AC329" s="4"/>
      <c r="AD329" s="4"/>
      <c r="AE329" s="4"/>
      <c r="AF329" s="47"/>
      <c r="AG329" s="4"/>
    </row>
    <row r="330" spans="28:33" ht="13.5" hidden="1">
      <c r="AB330" s="4"/>
      <c r="AC330" s="4"/>
      <c r="AD330" s="4"/>
      <c r="AE330" s="4"/>
      <c r="AF330" s="47"/>
      <c r="AG330" s="4"/>
    </row>
    <row r="331" spans="28:33" ht="13.5" hidden="1">
      <c r="AB331" s="4"/>
      <c r="AC331" s="4"/>
      <c r="AD331" s="4"/>
      <c r="AE331" s="4"/>
      <c r="AF331" s="47"/>
      <c r="AG331" s="4"/>
    </row>
    <row r="332" spans="28:33" ht="13.5" hidden="1">
      <c r="AB332" s="4"/>
      <c r="AC332" s="4"/>
      <c r="AD332" s="4"/>
      <c r="AE332" s="4"/>
      <c r="AF332" s="47"/>
      <c r="AG332" s="4"/>
    </row>
    <row r="333" spans="28:33" ht="13.5" hidden="1">
      <c r="AB333" s="4"/>
      <c r="AC333" s="4"/>
      <c r="AD333" s="4"/>
      <c r="AE333" s="4"/>
      <c r="AF333" s="47"/>
      <c r="AG333" s="4"/>
    </row>
    <row r="334" spans="28:33" ht="13.5" hidden="1">
      <c r="AB334" s="4"/>
      <c r="AC334" s="4"/>
      <c r="AD334" s="4"/>
      <c r="AE334" s="4"/>
      <c r="AF334" s="47"/>
      <c r="AG334" s="4"/>
    </row>
    <row r="335" spans="28:33" ht="13.5" hidden="1">
      <c r="AB335" s="4"/>
      <c r="AC335" s="4"/>
      <c r="AD335" s="4"/>
      <c r="AE335" s="4"/>
      <c r="AF335" s="47"/>
      <c r="AG335" s="4"/>
    </row>
    <row r="336" spans="28:33" ht="13.5" hidden="1">
      <c r="AB336" s="4"/>
      <c r="AC336" s="4"/>
      <c r="AD336" s="4"/>
      <c r="AE336" s="4"/>
      <c r="AF336" s="47"/>
      <c r="AG336" s="4"/>
    </row>
    <row r="337" spans="28:33" ht="13.5" hidden="1">
      <c r="AB337" s="4"/>
      <c r="AC337" s="4"/>
      <c r="AD337" s="4"/>
      <c r="AE337" s="4"/>
      <c r="AF337" s="47"/>
      <c r="AG337" s="4"/>
    </row>
    <row r="338" spans="28:33" ht="13.5" hidden="1">
      <c r="AB338" s="4"/>
      <c r="AC338" s="4"/>
      <c r="AD338" s="4"/>
      <c r="AE338" s="4"/>
      <c r="AF338" s="47"/>
      <c r="AG338" s="4"/>
    </row>
    <row r="339" spans="28:33" ht="13.5" hidden="1">
      <c r="AB339" s="4"/>
      <c r="AC339" s="4"/>
      <c r="AD339" s="4"/>
      <c r="AE339" s="4"/>
      <c r="AF339" s="47"/>
      <c r="AG339" s="4"/>
    </row>
    <row r="340" spans="28:33" ht="13.5" hidden="1">
      <c r="AB340" s="4"/>
      <c r="AC340" s="4"/>
      <c r="AD340" s="4"/>
      <c r="AE340" s="4"/>
      <c r="AF340" s="47"/>
      <c r="AG340" s="4"/>
    </row>
    <row r="341" spans="28:33" ht="13.5" hidden="1">
      <c r="AB341" s="4"/>
      <c r="AC341" s="4"/>
      <c r="AD341" s="4"/>
      <c r="AE341" s="4"/>
      <c r="AF341" s="47"/>
      <c r="AG341" s="4"/>
    </row>
    <row r="342" spans="28:33" ht="13.5" hidden="1">
      <c r="AB342" s="4"/>
      <c r="AC342" s="4"/>
      <c r="AD342" s="4"/>
      <c r="AE342" s="4"/>
      <c r="AF342" s="47"/>
      <c r="AG342" s="4"/>
    </row>
    <row r="343" spans="28:33" ht="13.5" hidden="1">
      <c r="AB343" s="4"/>
      <c r="AC343" s="4"/>
      <c r="AD343" s="4"/>
      <c r="AE343" s="4"/>
      <c r="AF343" s="47"/>
      <c r="AG343" s="4"/>
    </row>
    <row r="344" spans="28:33" ht="13.5" hidden="1">
      <c r="AB344" s="4"/>
      <c r="AC344" s="4"/>
      <c r="AD344" s="4"/>
      <c r="AE344" s="4"/>
      <c r="AF344" s="47"/>
      <c r="AG344" s="4"/>
    </row>
    <row r="345" spans="28:33" ht="13.5" hidden="1">
      <c r="AB345" s="4"/>
      <c r="AC345" s="4"/>
      <c r="AD345" s="4"/>
      <c r="AE345" s="4"/>
      <c r="AF345" s="47"/>
      <c r="AG345" s="4"/>
    </row>
    <row r="346" spans="28:33" ht="13.5" hidden="1">
      <c r="AB346" s="4"/>
      <c r="AC346" s="4"/>
      <c r="AD346" s="4"/>
      <c r="AE346" s="4"/>
      <c r="AF346" s="47"/>
      <c r="AG346" s="4"/>
    </row>
    <row r="347" spans="28:33" ht="13.5" hidden="1">
      <c r="AB347" s="4"/>
      <c r="AC347" s="4"/>
      <c r="AD347" s="4"/>
      <c r="AE347" s="4"/>
      <c r="AF347" s="47"/>
      <c r="AG347" s="4"/>
    </row>
    <row r="348" spans="28:33" ht="13.5" hidden="1">
      <c r="AB348" s="4"/>
      <c r="AC348" s="4"/>
      <c r="AD348" s="4"/>
      <c r="AE348" s="4"/>
      <c r="AF348" s="47"/>
      <c r="AG348" s="4"/>
    </row>
    <row r="349" spans="28:33" ht="13.5" hidden="1">
      <c r="AB349" s="4"/>
      <c r="AC349" s="4"/>
      <c r="AD349" s="4"/>
      <c r="AE349" s="4"/>
      <c r="AF349" s="47"/>
      <c r="AG349" s="4"/>
    </row>
    <row r="350" spans="28:33" ht="13.5" hidden="1">
      <c r="AB350" s="4"/>
      <c r="AC350" s="4"/>
      <c r="AD350" s="4"/>
      <c r="AE350" s="4"/>
      <c r="AF350" s="47"/>
      <c r="AG350" s="4"/>
    </row>
    <row r="351" spans="28:33" ht="13.5" hidden="1">
      <c r="AB351" s="4"/>
      <c r="AC351" s="4"/>
      <c r="AD351" s="4"/>
      <c r="AE351" s="4"/>
      <c r="AF351" s="47"/>
      <c r="AG351" s="4"/>
    </row>
    <row r="352" spans="28:33" ht="13.5" hidden="1">
      <c r="AB352" s="4"/>
      <c r="AC352" s="4"/>
      <c r="AD352" s="4"/>
      <c r="AE352" s="4"/>
      <c r="AF352" s="47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  <row r="2010" ht="13.5" hidden="1"/>
    <row r="2011" ht="13.5" hidden="1"/>
    <row r="2012" ht="13.5" hidden="1"/>
    <row r="2013" ht="13.5" hidden="1"/>
    <row r="2014" ht="13.5" hidden="1"/>
    <row r="2015" ht="13.5" hidden="1"/>
    <row r="2016" ht="13.5" hidden="1"/>
    <row r="2017" ht="13.5" hidden="1"/>
    <row r="2018" ht="13.5" hidden="1"/>
    <row r="2019" ht="13.5" hidden="1"/>
    <row r="2020" ht="13.5" hidden="1"/>
    <row r="2021" ht="13.5" hidden="1"/>
    <row r="2022" ht="13.5" hidden="1"/>
    <row r="2023" ht="13.5" hidden="1"/>
    <row r="2024" ht="13.5" hidden="1"/>
    <row r="2025" ht="13.5" hidden="1"/>
    <row r="2026" ht="13.5" hidden="1"/>
    <row r="2027" ht="13.5" hidden="1"/>
    <row r="2028" ht="13.5" hidden="1"/>
    <row r="2029" ht="13.5" hidden="1"/>
    <row r="2030" ht="13.5" hidden="1"/>
    <row r="2031" ht="13.5" hidden="1"/>
    <row r="2032" ht="13.5" hidden="1"/>
    <row r="2033" ht="13.5" hidden="1"/>
    <row r="2034" ht="13.5" hidden="1"/>
    <row r="2035" ht="13.5" hidden="1"/>
    <row r="2036" ht="13.5" hidden="1"/>
    <row r="2037" ht="13.5" hidden="1"/>
    <row r="2038" ht="13.5" hidden="1"/>
    <row r="2039" ht="13.5" hidden="1"/>
    <row r="2040" ht="13.5" hidden="1"/>
    <row r="2041" ht="13.5" hidden="1"/>
    <row r="2042" ht="13.5" hidden="1"/>
    <row r="2043" ht="13.5" hidden="1"/>
    <row r="2044" ht="13.5" hidden="1"/>
    <row r="2045" ht="13.5" hidden="1"/>
    <row r="2046" ht="13.5" hidden="1"/>
    <row r="2047" ht="13.5" hidden="1"/>
    <row r="2048" ht="13.5" hidden="1"/>
    <row r="2049" ht="13.5" hidden="1"/>
    <row r="2050" ht="13.5" hidden="1"/>
    <row r="2051" ht="13.5" hidden="1"/>
    <row r="2052" ht="13.5" hidden="1"/>
    <row r="2053" ht="13.5" hidden="1"/>
    <row r="2054" ht="13.5" hidden="1"/>
    <row r="2055" ht="13.5" hidden="1"/>
    <row r="2056" ht="13.5" hidden="1"/>
    <row r="2057" ht="13.5" hidden="1"/>
    <row r="2058" ht="13.5" hidden="1"/>
    <row r="2059" ht="13.5" hidden="1"/>
    <row r="2060" ht="13.5" hidden="1"/>
    <row r="2061" ht="13.5" hidden="1"/>
    <row r="2062" ht="13.5" hidden="1"/>
    <row r="2063" ht="13.5" hidden="1"/>
    <row r="2064" ht="13.5" hidden="1"/>
    <row r="2065" ht="13.5" hidden="1"/>
    <row r="2066" ht="13.5" hidden="1"/>
    <row r="2067" ht="13.5" hidden="1"/>
    <row r="2068" ht="13.5" hidden="1"/>
    <row r="2069" ht="13.5" hidden="1"/>
    <row r="2070" ht="13.5" hidden="1"/>
    <row r="2071" ht="13.5" hidden="1"/>
    <row r="2072" ht="13.5" hidden="1"/>
    <row r="2073" ht="13.5" hidden="1"/>
    <row r="2074" ht="13.5" hidden="1"/>
    <row r="2075" ht="13.5" hidden="1"/>
    <row r="2076" ht="13.5" hidden="1"/>
    <row r="2077" ht="13.5" hidden="1"/>
    <row r="2078" ht="13.5" hidden="1"/>
    <row r="2079" ht="13.5" hidden="1"/>
    <row r="2080" ht="13.5" hidden="1"/>
    <row r="2081" ht="13.5" hidden="1"/>
    <row r="2082" ht="13.5" hidden="1"/>
    <row r="2083" ht="13.5" hidden="1"/>
    <row r="2084" ht="13.5" hidden="1"/>
    <row r="2085" ht="13.5" hidden="1"/>
    <row r="2086" ht="13.5" hidden="1"/>
    <row r="2087" ht="13.5" hidden="1"/>
    <row r="2088" ht="13.5" hidden="1"/>
    <row r="2089" ht="13.5" hidden="1"/>
    <row r="2090" ht="13.5" hidden="1"/>
    <row r="2091" ht="13.5" hidden="1"/>
    <row r="2092" ht="13.5" hidden="1"/>
    <row r="2093" ht="13.5" hidden="1"/>
    <row r="2094" ht="13.5" hidden="1"/>
    <row r="2095" ht="13.5" hidden="1"/>
    <row r="2096" ht="13.5" hidden="1"/>
    <row r="2097" ht="13.5" hidden="1"/>
    <row r="2098" ht="13.5" hidden="1"/>
    <row r="2099" ht="13.5" hidden="1"/>
    <row r="2100" ht="13.5" hidden="1"/>
    <row r="2101" ht="13.5" hidden="1"/>
    <row r="2102" ht="13.5" hidden="1"/>
    <row r="2103" ht="13.5" hidden="1"/>
    <row r="2104" ht="13.5" hidden="1"/>
    <row r="2105" ht="13.5" hidden="1"/>
    <row r="2106" ht="13.5" hidden="1"/>
    <row r="2107" ht="13.5" hidden="1"/>
    <row r="2108" ht="13.5" hidden="1"/>
    <row r="2109" ht="13.5" hidden="1"/>
    <row r="2110" ht="13.5" hidden="1"/>
    <row r="2111" ht="13.5" hidden="1"/>
    <row r="2112" ht="13.5" hidden="1"/>
    <row r="2113" ht="13.5" hidden="1"/>
    <row r="2114" ht="13.5" hidden="1"/>
    <row r="2115" ht="13.5" hidden="1"/>
    <row r="2116" ht="13.5" hidden="1"/>
    <row r="2117" ht="13.5" hidden="1"/>
    <row r="2118" ht="13.5" hidden="1"/>
    <row r="2119" ht="13.5" hidden="1"/>
    <row r="2120" ht="13.5" hidden="1"/>
    <row r="2121" ht="13.5" hidden="1"/>
    <row r="2122" ht="13.5" hidden="1"/>
    <row r="2123" ht="13.5" hidden="1"/>
    <row r="2124" ht="13.5" hidden="1"/>
    <row r="2125" ht="13.5" hidden="1"/>
    <row r="2126" ht="13.5" hidden="1"/>
    <row r="2127" ht="13.5" hidden="1"/>
    <row r="2128" ht="13.5" hidden="1"/>
    <row r="2129" ht="13.5" hidden="1"/>
    <row r="2130" ht="13.5" hidden="1"/>
    <row r="2131" ht="13.5" hidden="1"/>
    <row r="2132" ht="13.5" hidden="1"/>
    <row r="2133" ht="13.5" hidden="1"/>
    <row r="2134" ht="13.5" hidden="1"/>
    <row r="2135" ht="13.5" hidden="1"/>
    <row r="2136" ht="13.5" hidden="1"/>
    <row r="2137" ht="13.5" hidden="1"/>
    <row r="2138" ht="13.5" hidden="1"/>
    <row r="2139" ht="13.5" hidden="1"/>
    <row r="2140" ht="13.5" hidden="1"/>
    <row r="2141" ht="13.5" hidden="1"/>
    <row r="2142" ht="13.5" hidden="1"/>
    <row r="2143" ht="13.5" hidden="1"/>
    <row r="2144" ht="13.5" hidden="1"/>
    <row r="2145" ht="13.5" hidden="1"/>
    <row r="2146" ht="13.5" hidden="1"/>
    <row r="2147" ht="13.5" hidden="1"/>
    <row r="2148" ht="13.5" hidden="1"/>
    <row r="2149" ht="13.5" hidden="1"/>
    <row r="2150" ht="13.5" hidden="1"/>
    <row r="2151" ht="13.5" hidden="1"/>
    <row r="2152" ht="13.5" hidden="1"/>
    <row r="2153" ht="13.5" hidden="1"/>
    <row r="2154" ht="13.5" hidden="1"/>
    <row r="2155" ht="13.5" hidden="1"/>
    <row r="2156" ht="13.5" hidden="1"/>
    <row r="2157" ht="13.5" hidden="1"/>
    <row r="2158" ht="13.5" hidden="1"/>
    <row r="2159" ht="13.5" hidden="1"/>
    <row r="2160" ht="13.5" hidden="1"/>
    <row r="2161" ht="13.5" hidden="1"/>
    <row r="2162" ht="13.5" hidden="1"/>
    <row r="2163" ht="13.5" hidden="1"/>
    <row r="2164" ht="13.5" hidden="1"/>
    <row r="2165" ht="13.5" hidden="1"/>
    <row r="2166" ht="13.5" hidden="1"/>
    <row r="2167" ht="13.5" hidden="1"/>
    <row r="2168" ht="13.5" hidden="1"/>
    <row r="2169" ht="13.5" hidden="1"/>
    <row r="2170" ht="13.5" hidden="1"/>
    <row r="2171" ht="13.5" hidden="1"/>
    <row r="2172" ht="13.5" hidden="1"/>
    <row r="2173" ht="13.5" hidden="1"/>
    <row r="2174" ht="13.5" hidden="1"/>
    <row r="2175" ht="13.5" hidden="1"/>
    <row r="2176" ht="13.5" hidden="1"/>
    <row r="2177" ht="13.5" hidden="1"/>
    <row r="2178" ht="13.5" hidden="1"/>
    <row r="2179" ht="13.5" hidden="1"/>
    <row r="2180" ht="13.5" hidden="1"/>
    <row r="2181" ht="13.5" hidden="1"/>
    <row r="2182" ht="13.5" hidden="1"/>
    <row r="2183" ht="13.5" hidden="1"/>
    <row r="2184" ht="13.5" hidden="1"/>
    <row r="2185" ht="13.5" hidden="1"/>
    <row r="2186" ht="13.5" hidden="1"/>
    <row r="2187" ht="13.5" hidden="1"/>
    <row r="2188" ht="13.5" hidden="1"/>
    <row r="2189" ht="13.5" hidden="1"/>
    <row r="2190" ht="13.5" hidden="1"/>
    <row r="2191" ht="13.5" hidden="1"/>
    <row r="2192" ht="13.5" hidden="1"/>
    <row r="2193" ht="13.5" hidden="1"/>
    <row r="2194" ht="13.5" hidden="1"/>
    <row r="2195" ht="13.5" hidden="1"/>
    <row r="2196" ht="13.5" hidden="1"/>
    <row r="2197" ht="13.5" hidden="1"/>
    <row r="2198" ht="13.5" hidden="1"/>
    <row r="2199" ht="13.5" hidden="1"/>
    <row r="2200" ht="13.5" hidden="1"/>
    <row r="2201" ht="13.5" hidden="1"/>
    <row r="2202" ht="13.5" hidden="1"/>
    <row r="2203" ht="13.5" hidden="1"/>
    <row r="2204" ht="13.5" hidden="1"/>
    <row r="2205" ht="13.5" hidden="1"/>
    <row r="2206" ht="13.5" hidden="1"/>
    <row r="2207" ht="13.5" hidden="1"/>
    <row r="2208" ht="13.5" hidden="1"/>
    <row r="2209" ht="13.5" hidden="1"/>
    <row r="2210" ht="13.5" hidden="1"/>
    <row r="2211" ht="13.5" hidden="1"/>
    <row r="2212" ht="13.5" hidden="1"/>
    <row r="2213" ht="13.5" hidden="1"/>
    <row r="2214" ht="13.5" hidden="1"/>
    <row r="2215" ht="13.5" hidden="1"/>
    <row r="2216" ht="13.5" hidden="1"/>
    <row r="2217" ht="13.5" hidden="1"/>
    <row r="2218" ht="13.5" hidden="1"/>
    <row r="2219" ht="13.5" hidden="1"/>
    <row r="2220" ht="13.5" hidden="1"/>
    <row r="2221" ht="13.5" hidden="1"/>
    <row r="2222" ht="13.5" hidden="1"/>
    <row r="2223" ht="13.5" hidden="1"/>
    <row r="2224" ht="13.5" hidden="1"/>
    <row r="2225" ht="13.5" hidden="1"/>
    <row r="2226" ht="13.5" hidden="1"/>
    <row r="2227" ht="13.5" hidden="1"/>
    <row r="2228" ht="13.5" hidden="1"/>
    <row r="2229" ht="13.5" hidden="1"/>
    <row r="2230" ht="13.5" hidden="1"/>
    <row r="2231" ht="13.5" hidden="1"/>
    <row r="2232" ht="13.5" hidden="1"/>
    <row r="2233" ht="13.5" hidden="1"/>
    <row r="2234" ht="13.5" hidden="1"/>
    <row r="2235" ht="13.5" hidden="1"/>
    <row r="2236" ht="13.5" hidden="1"/>
    <row r="2237" ht="13.5" hidden="1"/>
    <row r="2238" ht="13.5" hidden="1"/>
    <row r="2239" ht="13.5" hidden="1"/>
    <row r="2240" ht="13.5" hidden="1"/>
    <row r="2241" ht="13.5" hidden="1"/>
    <row r="2242" ht="13.5" hidden="1"/>
    <row r="2243" ht="13.5" hidden="1"/>
    <row r="2244" ht="13.5" hidden="1"/>
    <row r="2245" ht="13.5" hidden="1"/>
    <row r="2246" ht="13.5" hidden="1"/>
    <row r="2247" ht="13.5" hidden="1"/>
    <row r="2248" ht="13.5" hidden="1"/>
    <row r="2249" ht="13.5" hidden="1"/>
    <row r="2250" ht="13.5" hidden="1"/>
    <row r="2251" ht="13.5" hidden="1"/>
    <row r="2252" ht="13.5" hidden="1"/>
    <row r="2253" ht="13.5" hidden="1"/>
    <row r="2254" ht="13.5" hidden="1"/>
    <row r="2255" ht="13.5" hidden="1"/>
    <row r="2256" ht="13.5" hidden="1"/>
    <row r="2257" ht="13.5" hidden="1"/>
    <row r="2258" ht="13.5" hidden="1"/>
    <row r="2259" ht="13.5" hidden="1"/>
    <row r="2260" ht="13.5" hidden="1"/>
    <row r="2261" ht="13.5" hidden="1"/>
    <row r="2262" ht="13.5" hidden="1"/>
    <row r="2263" ht="13.5" hidden="1"/>
    <row r="2264" ht="13.5" hidden="1"/>
    <row r="2265" ht="13.5" hidden="1"/>
    <row r="2266" ht="13.5" hidden="1"/>
    <row r="2267" ht="13.5" hidden="1"/>
    <row r="2268" ht="13.5" hidden="1"/>
    <row r="2269" ht="13.5" hidden="1"/>
    <row r="2270" ht="13.5" hidden="1"/>
    <row r="2271" ht="13.5" hidden="1"/>
    <row r="2272" ht="13.5" hidden="1"/>
    <row r="2273" ht="13.5" hidden="1"/>
    <row r="2274" ht="13.5" hidden="1"/>
    <row r="2275" ht="13.5" hidden="1"/>
    <row r="2276" ht="13.5" hidden="1"/>
    <row r="2277" ht="13.5" hidden="1"/>
    <row r="2278" ht="13.5" hidden="1"/>
    <row r="2279" ht="13.5" hidden="1"/>
    <row r="2280" ht="13.5" hidden="1"/>
    <row r="2281" ht="13.5" hidden="1"/>
    <row r="2282" ht="13.5" hidden="1"/>
    <row r="2283" ht="13.5" hidden="1"/>
    <row r="2284" ht="13.5" hidden="1"/>
    <row r="2285" ht="13.5" hidden="1"/>
    <row r="2286" ht="13.5" hidden="1"/>
    <row r="2287" ht="13.5" hidden="1"/>
    <row r="2288" ht="13.5" hidden="1"/>
    <row r="2289" ht="13.5" hidden="1"/>
    <row r="2290" ht="13.5" hidden="1"/>
    <row r="2291" ht="13.5" hidden="1"/>
    <row r="2292" ht="13.5" hidden="1"/>
    <row r="2293" ht="13.5" hidden="1"/>
    <row r="2294" ht="13.5" hidden="1"/>
    <row r="2295" ht="13.5" hidden="1"/>
    <row r="2296" ht="13.5" hidden="1"/>
    <row r="2297" ht="13.5" hidden="1"/>
    <row r="2298" ht="13.5" hidden="1"/>
    <row r="2299" ht="13.5" hidden="1"/>
    <row r="2300" ht="13.5" hidden="1"/>
    <row r="2301" ht="13.5" hidden="1"/>
    <row r="2302" ht="13.5" hidden="1"/>
    <row r="2303" ht="13.5" hidden="1"/>
    <row r="2304" ht="13.5" hidden="1"/>
    <row r="2305" ht="13.5" hidden="1"/>
    <row r="2306" ht="13.5" hidden="1"/>
    <row r="2307" ht="13.5" hidden="1"/>
    <row r="2308" ht="13.5" hidden="1"/>
    <row r="2309" ht="13.5" hidden="1"/>
    <row r="2310" ht="13.5" hidden="1"/>
    <row r="2311" ht="13.5" hidden="1"/>
    <row r="2312" ht="13.5" hidden="1"/>
    <row r="2313" ht="13.5" hidden="1"/>
    <row r="2314" ht="13.5" hidden="1"/>
    <row r="2315" ht="13.5" hidden="1"/>
    <row r="2316" ht="13.5" hidden="1"/>
    <row r="2317" ht="13.5" hidden="1"/>
    <row r="2318" ht="13.5" hidden="1"/>
    <row r="2319" ht="13.5" hidden="1"/>
    <row r="2320" ht="13.5" hidden="1"/>
    <row r="2321" ht="13.5" hidden="1"/>
    <row r="2322" ht="13.5" hidden="1"/>
    <row r="2323" ht="13.5" hidden="1"/>
    <row r="2324" ht="13.5" hidden="1"/>
    <row r="2325" ht="13.5" hidden="1"/>
    <row r="2326" ht="13.5" hidden="1"/>
    <row r="2327" ht="13.5" hidden="1"/>
    <row r="2328" ht="13.5" hidden="1"/>
    <row r="2329" ht="13.5" hidden="1"/>
    <row r="2330" ht="13.5" hidden="1"/>
    <row r="2331" ht="13.5" hidden="1"/>
    <row r="2332" ht="13.5" hidden="1"/>
    <row r="2333" ht="13.5" hidden="1"/>
    <row r="2334" ht="13.5" hidden="1"/>
    <row r="2335" ht="13.5" hidden="1"/>
    <row r="2336" ht="13.5" hidden="1"/>
    <row r="2337" ht="13.5" hidden="1"/>
    <row r="2338" ht="13.5" hidden="1"/>
    <row r="2339" ht="13.5" hidden="1"/>
    <row r="2340" ht="13.5" hidden="1"/>
    <row r="2341" ht="13.5" hidden="1"/>
    <row r="2342" ht="13.5" hidden="1"/>
    <row r="2343" ht="13.5" hidden="1"/>
    <row r="2344" ht="13.5" hidden="1"/>
    <row r="2345" ht="13.5" hidden="1"/>
    <row r="2346" ht="13.5" hidden="1"/>
    <row r="2347" ht="13.5" hidden="1"/>
    <row r="2348" ht="13.5" hidden="1"/>
    <row r="2349" ht="13.5" hidden="1"/>
    <row r="2350" ht="13.5" hidden="1"/>
    <row r="2351" ht="13.5" hidden="1"/>
    <row r="2352" ht="13.5" hidden="1"/>
    <row r="2353" ht="13.5" hidden="1"/>
    <row r="2354" ht="13.5" hidden="1"/>
    <row r="2355" ht="13.5" hidden="1"/>
    <row r="2356" ht="13.5" hidden="1"/>
    <row r="2357" ht="13.5" hidden="1"/>
    <row r="2358" ht="13.5" hidden="1"/>
    <row r="2359" ht="13.5" hidden="1"/>
    <row r="2360" ht="13.5" hidden="1"/>
    <row r="2361" ht="13.5" hidden="1"/>
    <row r="2362" ht="13.5" hidden="1"/>
    <row r="2363" ht="13.5" hidden="1"/>
    <row r="2364" ht="13.5" hidden="1"/>
    <row r="2365" ht="13.5" hidden="1"/>
    <row r="2366" ht="13.5" hidden="1"/>
    <row r="2367" ht="13.5" hidden="1"/>
    <row r="2368" ht="13.5" hidden="1"/>
    <row r="2369" ht="13.5" hidden="1"/>
    <row r="2370" ht="13.5" hidden="1"/>
    <row r="2371" ht="13.5" hidden="1"/>
    <row r="2372" ht="13.5" hidden="1"/>
    <row r="2373" ht="13.5" hidden="1"/>
    <row r="2374" ht="13.5" hidden="1"/>
    <row r="2375" ht="13.5" hidden="1"/>
    <row r="2376" ht="13.5" hidden="1"/>
    <row r="2377" ht="13.5" hidden="1"/>
    <row r="2378" ht="13.5" hidden="1"/>
    <row r="2379" ht="13.5" hidden="1"/>
    <row r="2380" ht="13.5" hidden="1"/>
    <row r="2381" ht="13.5" hidden="1"/>
    <row r="2382" ht="13.5" hidden="1"/>
    <row r="2383" ht="13.5" hidden="1"/>
    <row r="2384" ht="13.5" hidden="1"/>
    <row r="2385" ht="13.5" hidden="1"/>
    <row r="2386" ht="13.5" hidden="1"/>
    <row r="2387" ht="13.5" hidden="1"/>
    <row r="2388" ht="13.5" hidden="1"/>
    <row r="2389" ht="13.5" hidden="1"/>
    <row r="2390" ht="13.5" hidden="1"/>
    <row r="2391" ht="13.5" hidden="1"/>
    <row r="2392" ht="13.5" hidden="1"/>
    <row r="2393" ht="13.5" hidden="1"/>
    <row r="2394" ht="13.5" hidden="1"/>
    <row r="2395" ht="13.5" hidden="1"/>
    <row r="2396" ht="13.5" hidden="1"/>
    <row r="2397" ht="13.5" hidden="1"/>
    <row r="2398" ht="13.5" hidden="1"/>
    <row r="2399" ht="13.5" hidden="1"/>
    <row r="2400" ht="13.5" hidden="1"/>
    <row r="2401" ht="13.5" hidden="1"/>
    <row r="2402" ht="13.5" hidden="1"/>
    <row r="2403" ht="13.5" hidden="1"/>
    <row r="2404" ht="13.5" hidden="1"/>
    <row r="2405" ht="13.5" hidden="1"/>
    <row r="2406" ht="13.5" hidden="1"/>
    <row r="2407" ht="13.5" hidden="1"/>
    <row r="2408" ht="13.5" hidden="1"/>
    <row r="2409" ht="13.5" hidden="1"/>
    <row r="2410" ht="13.5" hidden="1"/>
    <row r="2411" ht="13.5" hidden="1"/>
    <row r="2412" ht="13.5" hidden="1"/>
    <row r="2413" ht="13.5" hidden="1"/>
    <row r="2414" ht="13.5" hidden="1"/>
    <row r="2415" ht="13.5" hidden="1"/>
    <row r="2416" ht="13.5" hidden="1"/>
    <row r="2417" ht="13.5" hidden="1"/>
    <row r="2418" ht="13.5" hidden="1"/>
    <row r="2419" ht="13.5" hidden="1"/>
    <row r="2420" ht="13.5" hidden="1"/>
    <row r="2421" ht="13.5" hidden="1"/>
    <row r="2422" ht="13.5" hidden="1"/>
    <row r="2423" ht="13.5" hidden="1"/>
    <row r="2424" ht="13.5" hidden="1"/>
    <row r="2425" ht="13.5" hidden="1"/>
    <row r="2426" ht="13.5" hidden="1"/>
    <row r="2427" ht="13.5" hidden="1"/>
    <row r="2428" ht="13.5" hidden="1"/>
    <row r="2429" ht="13.5" hidden="1"/>
    <row r="2430" ht="13.5" hidden="1"/>
    <row r="2431" ht="13.5" hidden="1"/>
    <row r="2432" ht="13.5" hidden="1"/>
    <row r="2433" ht="13.5" hidden="1"/>
    <row r="2434" ht="13.5" hidden="1"/>
    <row r="2435" ht="13.5" hidden="1"/>
    <row r="2436" ht="13.5" hidden="1"/>
    <row r="2437" ht="13.5" hidden="1"/>
    <row r="2438" ht="13.5" hidden="1"/>
    <row r="2439" ht="13.5" hidden="1"/>
    <row r="2440" ht="13.5" hidden="1"/>
    <row r="2441" ht="13.5" hidden="1"/>
    <row r="2442" ht="13.5" hidden="1"/>
    <row r="2443" ht="13.5" hidden="1"/>
    <row r="2444" ht="13.5" hidden="1"/>
    <row r="2445" ht="13.5" hidden="1"/>
    <row r="2446" ht="13.5" hidden="1"/>
    <row r="2447" ht="13.5" hidden="1"/>
    <row r="2448" ht="13.5" hidden="1"/>
    <row r="2449" ht="13.5" hidden="1"/>
    <row r="2450" ht="13.5" hidden="1"/>
    <row r="2451" ht="13.5" hidden="1"/>
    <row r="2452" ht="13.5" hidden="1"/>
    <row r="2453" ht="13.5" hidden="1"/>
    <row r="2454" ht="13.5" hidden="1"/>
    <row r="2455" ht="13.5" hidden="1"/>
    <row r="2456" ht="13.5" hidden="1"/>
    <row r="2457" ht="13.5" hidden="1"/>
    <row r="2458" ht="13.5" hidden="1"/>
    <row r="2459" ht="13.5" hidden="1"/>
    <row r="2460" ht="13.5" hidden="1"/>
    <row r="2461" ht="13.5" hidden="1"/>
    <row r="2462" ht="13.5" hidden="1"/>
    <row r="2463" ht="13.5" hidden="1"/>
    <row r="2464" ht="13.5" hidden="1"/>
    <row r="2465" ht="13.5" hidden="1"/>
    <row r="2466" ht="13.5" hidden="1"/>
    <row r="2467" ht="13.5" hidden="1"/>
    <row r="2468" ht="13.5" hidden="1"/>
    <row r="2469" ht="13.5" hidden="1"/>
    <row r="2470" ht="13.5" hidden="1"/>
    <row r="2471" ht="13.5" hidden="1"/>
    <row r="2472" ht="13.5" hidden="1"/>
    <row r="2473" ht="13.5" hidden="1"/>
    <row r="2474" ht="13.5" hidden="1"/>
    <row r="2475" ht="13.5" hidden="1"/>
    <row r="2476" ht="13.5" hidden="1"/>
    <row r="2477" ht="13.5" hidden="1"/>
    <row r="2478" ht="13.5" hidden="1"/>
    <row r="2479" ht="13.5" hidden="1"/>
    <row r="2480" ht="13.5" hidden="1"/>
    <row r="2481" ht="13.5" hidden="1"/>
    <row r="2482" ht="13.5" hidden="1"/>
    <row r="2483" ht="13.5" hidden="1"/>
    <row r="2484" ht="13.5" hidden="1"/>
    <row r="2485" ht="13.5" hidden="1"/>
    <row r="2486" ht="13.5" hidden="1"/>
    <row r="2487" ht="13.5" hidden="1"/>
    <row r="2488" ht="13.5" hidden="1"/>
    <row r="2489" ht="13.5" hidden="1"/>
    <row r="2490" ht="13.5" hidden="1"/>
    <row r="2491" ht="13.5" hidden="1"/>
    <row r="2492" ht="13.5" hidden="1"/>
    <row r="2493" ht="13.5" hidden="1"/>
    <row r="2494" ht="13.5" hidden="1"/>
    <row r="2495" ht="13.5" hidden="1"/>
    <row r="2496" ht="13.5" hidden="1"/>
    <row r="2497" ht="13.5" hidden="1"/>
    <row r="2498" ht="13.5" hidden="1"/>
    <row r="2499" ht="13.5" hidden="1"/>
    <row r="2500" ht="13.5" hidden="1"/>
    <row r="2501" ht="13.5" hidden="1"/>
    <row r="2502" ht="13.5" hidden="1"/>
    <row r="2503" ht="13.5" hidden="1"/>
    <row r="2504" ht="13.5" hidden="1"/>
    <row r="2505" ht="13.5" hidden="1"/>
    <row r="2506" ht="13.5" hidden="1"/>
    <row r="2507" ht="13.5" hidden="1"/>
    <row r="2508" ht="13.5" hidden="1"/>
    <row r="2509" ht="13.5" hidden="1"/>
    <row r="2510" ht="13.5" hidden="1"/>
    <row r="2511" ht="13.5" hidden="1"/>
    <row r="2512" ht="13.5" hidden="1"/>
    <row r="2513" ht="13.5" hidden="1"/>
    <row r="2514" ht="13.5" hidden="1"/>
    <row r="2515" ht="13.5" hidden="1"/>
    <row r="2516" ht="13.5" hidden="1"/>
    <row r="2517" ht="13.5" hidden="1"/>
    <row r="2518" ht="13.5" hidden="1"/>
    <row r="2519" ht="13.5" hidden="1"/>
    <row r="2520" ht="13.5" hidden="1"/>
    <row r="2521" ht="13.5" hidden="1"/>
    <row r="2522" ht="13.5" hidden="1"/>
    <row r="2523" ht="13.5" hidden="1"/>
    <row r="2524" ht="13.5" hidden="1"/>
    <row r="2525" ht="13.5" hidden="1"/>
    <row r="2526" ht="13.5" hidden="1"/>
    <row r="2527" ht="13.5" hidden="1"/>
    <row r="2528" ht="13.5" hidden="1"/>
    <row r="2529" ht="13.5" hidden="1"/>
    <row r="2530" ht="13.5" hidden="1"/>
    <row r="2531" ht="13.5" hidden="1"/>
    <row r="2532" ht="13.5" hidden="1"/>
    <row r="2533" ht="13.5" hidden="1"/>
    <row r="2534" ht="13.5" hidden="1"/>
    <row r="2535" ht="13.5" hidden="1"/>
    <row r="2536" ht="13.5" hidden="1"/>
    <row r="2537" ht="13.5" hidden="1"/>
    <row r="2538" ht="13.5" hidden="1"/>
    <row r="2539" ht="13.5" hidden="1"/>
    <row r="2540" ht="13.5" hidden="1"/>
    <row r="2541" ht="13.5" hidden="1"/>
    <row r="2542" ht="13.5" hidden="1"/>
    <row r="2543" ht="13.5" hidden="1"/>
    <row r="2544" ht="13.5" hidden="1"/>
    <row r="2545" ht="13.5" hidden="1"/>
    <row r="2546" ht="13.5" hidden="1"/>
    <row r="2547" ht="13.5" hidden="1"/>
    <row r="2548" ht="13.5" hidden="1"/>
    <row r="2549" ht="13.5" hidden="1"/>
    <row r="2550" ht="13.5" hidden="1"/>
    <row r="2551" ht="13.5" hidden="1"/>
    <row r="2552" ht="13.5" hidden="1"/>
    <row r="2553" ht="13.5" hidden="1"/>
    <row r="2554" ht="13.5" hidden="1"/>
    <row r="2555" ht="13.5" hidden="1"/>
    <row r="2556" ht="13.5" hidden="1"/>
    <row r="2557" ht="13.5" hidden="1"/>
    <row r="2558" ht="13.5" hidden="1"/>
    <row r="2559" ht="13.5" hidden="1"/>
    <row r="2560" ht="13.5" hidden="1"/>
    <row r="2561" ht="13.5" hidden="1"/>
    <row r="2562" ht="13.5" hidden="1"/>
    <row r="2563" ht="13.5" hidden="1"/>
    <row r="2564" ht="13.5" hidden="1"/>
    <row r="2565" ht="13.5" hidden="1"/>
    <row r="2566" ht="13.5" hidden="1"/>
    <row r="2567" ht="13.5" hidden="1"/>
    <row r="2568" ht="13.5" hidden="1"/>
    <row r="2569" ht="13.5" hidden="1"/>
    <row r="2570" ht="13.5" hidden="1"/>
    <row r="2571" ht="13.5" hidden="1"/>
    <row r="2572" ht="13.5" hidden="1"/>
    <row r="2573" ht="13.5" hidden="1"/>
    <row r="2574" ht="13.5" hidden="1"/>
    <row r="2575" ht="13.5" hidden="1"/>
    <row r="2576" ht="13.5" hidden="1"/>
    <row r="2577" ht="13.5" hidden="1"/>
    <row r="2578" ht="13.5" hidden="1"/>
    <row r="2579" ht="13.5" hidden="1"/>
    <row r="2580" ht="13.5" hidden="1"/>
    <row r="2581" ht="13.5" hidden="1"/>
    <row r="2582" ht="13.5" hidden="1"/>
    <row r="2583" ht="13.5" hidden="1"/>
    <row r="2584" ht="13.5" hidden="1"/>
    <row r="2585" ht="13.5" hidden="1"/>
    <row r="2586" ht="13.5" hidden="1"/>
    <row r="2587" ht="13.5" hidden="1"/>
    <row r="2588" ht="13.5" hidden="1"/>
    <row r="2589" ht="13.5" hidden="1"/>
    <row r="2590" ht="13.5" hidden="1"/>
    <row r="2591" ht="13.5" hidden="1"/>
    <row r="2592" ht="13.5" hidden="1"/>
    <row r="2593" ht="13.5" hidden="1"/>
    <row r="2594" ht="13.5" hidden="1"/>
    <row r="2595" ht="13.5" hidden="1"/>
    <row r="2596" ht="13.5" hidden="1"/>
    <row r="2597" ht="13.5" hidden="1"/>
    <row r="2598" ht="13.5" hidden="1"/>
    <row r="2599" ht="13.5" hidden="1"/>
    <row r="2600" ht="13.5" hidden="1"/>
    <row r="2601" ht="13.5" hidden="1"/>
    <row r="2602" ht="13.5" hidden="1"/>
    <row r="2603" ht="13.5" hidden="1"/>
    <row r="2604" ht="13.5" hidden="1"/>
    <row r="2605" ht="13.5" hidden="1"/>
    <row r="2606" ht="13.5" hidden="1"/>
    <row r="2607" ht="13.5" hidden="1"/>
    <row r="2608" ht="13.5" hidden="1"/>
    <row r="2609" ht="13.5" hidden="1"/>
    <row r="2610" ht="13.5" hidden="1"/>
    <row r="2611" ht="13.5" hidden="1"/>
    <row r="2612" ht="13.5" hidden="1"/>
    <row r="2613" ht="13.5" hidden="1"/>
    <row r="2614" ht="13.5" hidden="1"/>
    <row r="2615" ht="13.5" hidden="1"/>
    <row r="2616" ht="13.5" hidden="1"/>
    <row r="2617" ht="13.5" hidden="1"/>
    <row r="2618" ht="13.5" hidden="1"/>
    <row r="2619" ht="13.5" hidden="1"/>
    <row r="2620" ht="13.5" hidden="1"/>
    <row r="2621" ht="13.5" hidden="1"/>
    <row r="2622" ht="13.5" hidden="1"/>
    <row r="2623" ht="13.5" hidden="1"/>
    <row r="2624" ht="13.5" hidden="1"/>
    <row r="2625" ht="13.5" hidden="1"/>
    <row r="2626" ht="13.5" hidden="1"/>
    <row r="2627" ht="13.5" hidden="1"/>
    <row r="2628" ht="13.5" hidden="1"/>
    <row r="2629" ht="13.5" hidden="1"/>
    <row r="2630" ht="13.5" hidden="1"/>
    <row r="2631" ht="13.5" hidden="1"/>
    <row r="2632" ht="13.5" hidden="1"/>
    <row r="2633" ht="13.5" hidden="1"/>
    <row r="2634" ht="13.5" hidden="1"/>
    <row r="2635" ht="13.5" hidden="1"/>
    <row r="2636" ht="13.5" hidden="1"/>
    <row r="2637" ht="13.5" hidden="1"/>
    <row r="2638" ht="13.5" hidden="1"/>
    <row r="2639" ht="13.5" hidden="1"/>
    <row r="2640" ht="13.5" hidden="1"/>
    <row r="2641" ht="13.5" hidden="1"/>
    <row r="2642" ht="13.5" hidden="1"/>
    <row r="2643" ht="13.5" hidden="1"/>
    <row r="2644" ht="13.5" hidden="1"/>
    <row r="2645" ht="13.5" hidden="1"/>
    <row r="2646" ht="13.5" hidden="1"/>
    <row r="2647" ht="13.5" hidden="1"/>
    <row r="2648" ht="13.5" hidden="1"/>
    <row r="2649" ht="13.5" hidden="1"/>
    <row r="2650" ht="13.5" hidden="1"/>
    <row r="2651" ht="13.5" hidden="1"/>
    <row r="2652" ht="13.5" hidden="1"/>
    <row r="2653" ht="13.5" hidden="1"/>
    <row r="2654" ht="13.5" hidden="1"/>
    <row r="2655" ht="13.5" hidden="1"/>
    <row r="2656" ht="13.5" hidden="1"/>
    <row r="2657" ht="13.5" hidden="1"/>
    <row r="2658" ht="13.5" hidden="1"/>
    <row r="2659" ht="13.5" hidden="1"/>
    <row r="2660" ht="13.5" hidden="1"/>
    <row r="2661" ht="13.5" hidden="1"/>
    <row r="2662" ht="13.5" hidden="1"/>
    <row r="2663" ht="13.5" hidden="1"/>
    <row r="2664" ht="13.5" hidden="1"/>
    <row r="2665" ht="13.5" hidden="1"/>
    <row r="2666" ht="13.5" hidden="1"/>
    <row r="2667" ht="13.5" hidden="1"/>
    <row r="2668" ht="13.5" hidden="1"/>
    <row r="2669" ht="13.5" hidden="1"/>
    <row r="2670" ht="13.5" hidden="1"/>
    <row r="2671" ht="13.5" hidden="1"/>
    <row r="2672" ht="13.5" hidden="1"/>
    <row r="2673" ht="13.5" hidden="1"/>
    <row r="2674" ht="13.5" hidden="1"/>
    <row r="2675" ht="13.5" hidden="1"/>
    <row r="2676" ht="13.5" hidden="1"/>
    <row r="2677" ht="13.5" hidden="1"/>
    <row r="2678" ht="13.5" hidden="1"/>
    <row r="2679" ht="13.5" hidden="1"/>
    <row r="2680" ht="13.5" hidden="1"/>
    <row r="2681" ht="13.5" hidden="1"/>
    <row r="2682" ht="13.5" hidden="1"/>
    <row r="2683" ht="13.5" hidden="1"/>
    <row r="2684" ht="13.5" hidden="1"/>
    <row r="2685" ht="13.5" hidden="1"/>
    <row r="2686" ht="13.5" hidden="1"/>
    <row r="2687" ht="13.5" hidden="1"/>
    <row r="2688" ht="13.5" hidden="1"/>
    <row r="2689" ht="13.5" hidden="1"/>
    <row r="2690" ht="13.5" hidden="1"/>
    <row r="2691" ht="13.5" hidden="1"/>
    <row r="2692" ht="13.5" hidden="1"/>
    <row r="2693" ht="13.5" hidden="1"/>
    <row r="2694" ht="13.5" hidden="1"/>
    <row r="2695" ht="13.5" hidden="1"/>
    <row r="2696" ht="13.5" hidden="1"/>
    <row r="2697" ht="13.5" hidden="1"/>
    <row r="2698" ht="13.5" hidden="1"/>
    <row r="2699" ht="13.5" hidden="1"/>
    <row r="2700" ht="13.5" hidden="1"/>
    <row r="2701" ht="13.5" hidden="1"/>
    <row r="2702" ht="13.5" hidden="1"/>
    <row r="2703" ht="13.5" hidden="1"/>
    <row r="2704" ht="13.5" hidden="1"/>
    <row r="2705" ht="13.5" hidden="1"/>
    <row r="2706" ht="13.5" hidden="1"/>
    <row r="2707" ht="13.5" hidden="1"/>
    <row r="2708" ht="13.5" hidden="1"/>
    <row r="2709" ht="13.5" hidden="1"/>
    <row r="2710" ht="13.5" hidden="1"/>
    <row r="2711" ht="13.5" hidden="1"/>
    <row r="2712" ht="13.5" hidden="1"/>
    <row r="2713" ht="13.5" hidden="1"/>
    <row r="2714" ht="13.5" hidden="1"/>
    <row r="2715" ht="13.5" hidden="1"/>
    <row r="2716" ht="13.5" hidden="1"/>
    <row r="2717" ht="13.5" hidden="1"/>
    <row r="2718" ht="13.5" hidden="1"/>
    <row r="2719" ht="13.5" hidden="1"/>
    <row r="2720" ht="13.5" hidden="1"/>
    <row r="2721" ht="13.5" hidden="1"/>
    <row r="2722" ht="13.5" hidden="1"/>
    <row r="2723" ht="13.5" hidden="1"/>
    <row r="2724" ht="13.5" hidden="1"/>
    <row r="2725" ht="13.5" hidden="1"/>
    <row r="2726" ht="13.5" hidden="1"/>
    <row r="2727" ht="13.5" hidden="1"/>
    <row r="2728" ht="13.5" hidden="1"/>
    <row r="2729" ht="13.5" hidden="1"/>
    <row r="2730" ht="13.5" hidden="1"/>
    <row r="2731" ht="13.5" hidden="1"/>
    <row r="2732" ht="13.5" hidden="1"/>
    <row r="2733" ht="13.5" hidden="1"/>
    <row r="2734" ht="13.5" hidden="1"/>
    <row r="2735" ht="13.5" hidden="1"/>
    <row r="2736" ht="13.5" hidden="1"/>
    <row r="2737" ht="13.5" hidden="1"/>
    <row r="2738" ht="13.5" hidden="1"/>
    <row r="2739" ht="13.5" hidden="1"/>
    <row r="2740" ht="13.5" hidden="1"/>
    <row r="2741" ht="13.5" hidden="1"/>
    <row r="2742" ht="13.5" hidden="1"/>
    <row r="2743" ht="13.5" hidden="1"/>
    <row r="2744" ht="13.5" hidden="1"/>
    <row r="2745" ht="13.5" hidden="1"/>
    <row r="2746" ht="13.5" hidden="1"/>
    <row r="2747" ht="13.5" hidden="1"/>
    <row r="2748" ht="13.5" hidden="1"/>
    <row r="2749" ht="13.5" hidden="1"/>
    <row r="2750" ht="13.5" hidden="1"/>
    <row r="2751" ht="13.5" hidden="1"/>
    <row r="2752" ht="13.5" hidden="1"/>
    <row r="2753" ht="13.5" hidden="1"/>
    <row r="2754" ht="13.5" hidden="1"/>
    <row r="2755" ht="13.5" hidden="1"/>
    <row r="2756" ht="13.5" hidden="1"/>
    <row r="2757" ht="13.5" hidden="1"/>
    <row r="2758" ht="13.5" hidden="1"/>
    <row r="2759" ht="13.5" hidden="1"/>
    <row r="2760" ht="13.5" hidden="1"/>
    <row r="2761" ht="13.5" hidden="1"/>
    <row r="2762" ht="13.5" hidden="1"/>
    <row r="2763" ht="13.5" hidden="1"/>
    <row r="2764" ht="13.5" hidden="1"/>
    <row r="2765" ht="13.5" hidden="1"/>
    <row r="2766" ht="13.5" hidden="1"/>
    <row r="2767" ht="13.5" hidden="1"/>
    <row r="2768" ht="13.5" hidden="1"/>
    <row r="2769" ht="13.5" hidden="1"/>
    <row r="2770" ht="13.5" hidden="1"/>
    <row r="2771" ht="13.5" hidden="1"/>
    <row r="2772" ht="13.5" hidden="1"/>
    <row r="2773" ht="13.5" hidden="1"/>
    <row r="2774" ht="13.5" hidden="1"/>
    <row r="2775" ht="13.5" hidden="1"/>
    <row r="2776" ht="13.5" hidden="1"/>
    <row r="2777" ht="13.5" hidden="1"/>
    <row r="2778" ht="13.5" hidden="1"/>
    <row r="2779" ht="13.5" hidden="1"/>
    <row r="2780" ht="13.5" hidden="1"/>
    <row r="2781" ht="13.5" hidden="1"/>
    <row r="2782" ht="13.5" hidden="1"/>
    <row r="2783" ht="13.5" hidden="1"/>
    <row r="2784" ht="13.5" hidden="1"/>
    <row r="2785" ht="13.5" hidden="1"/>
    <row r="2786" ht="13.5" hidden="1"/>
    <row r="2787" ht="13.5" hidden="1"/>
    <row r="2788" ht="13.5" hidden="1"/>
    <row r="2789" ht="13.5" hidden="1"/>
    <row r="2790" ht="13.5" hidden="1"/>
    <row r="2791" ht="13.5" hidden="1"/>
    <row r="2792" ht="13.5" hidden="1"/>
    <row r="2793" ht="13.5" hidden="1"/>
    <row r="2794" ht="13.5" hidden="1"/>
    <row r="2795" ht="13.5" hidden="1"/>
    <row r="2796" ht="13.5" hidden="1"/>
    <row r="2797" ht="13.5" hidden="1"/>
    <row r="2798" ht="13.5" hidden="1"/>
    <row r="2799" ht="13.5" hidden="1"/>
    <row r="2800" ht="13.5" hidden="1"/>
    <row r="2801" ht="13.5" hidden="1"/>
    <row r="2802" ht="13.5" hidden="1"/>
    <row r="2803" ht="13.5" hidden="1"/>
    <row r="2804" ht="13.5" hidden="1"/>
    <row r="2805" ht="13.5" hidden="1"/>
    <row r="2806" ht="13.5" hidden="1"/>
    <row r="2807" ht="13.5" hidden="1"/>
    <row r="2808" ht="13.5" hidden="1"/>
    <row r="2809" ht="13.5" hidden="1"/>
    <row r="2810" ht="13.5" hidden="1"/>
    <row r="2811" ht="13.5" hidden="1"/>
    <row r="2812" ht="13.5" hidden="1"/>
    <row r="2813" ht="13.5" hidden="1"/>
    <row r="2814" ht="13.5" hidden="1"/>
    <row r="2815" ht="13.5" hidden="1"/>
    <row r="2816" ht="13.5" hidden="1"/>
    <row r="2817" ht="13.5" hidden="1"/>
    <row r="2818" ht="13.5" hidden="1"/>
    <row r="2819" ht="13.5" hidden="1"/>
    <row r="2820" ht="13.5" hidden="1"/>
    <row r="2821" ht="13.5" hidden="1"/>
    <row r="2822" ht="13.5" hidden="1"/>
    <row r="2823" ht="13.5" hidden="1"/>
    <row r="2824" ht="13.5" hidden="1"/>
    <row r="2825" ht="13.5" hidden="1"/>
    <row r="2826" ht="13.5" hidden="1"/>
    <row r="2827" ht="13.5" hidden="1"/>
    <row r="2828" ht="13.5" hidden="1"/>
    <row r="2829" ht="13.5" hidden="1"/>
    <row r="2830" ht="13.5" hidden="1"/>
    <row r="2831" ht="13.5" hidden="1"/>
    <row r="2832" ht="13.5" hidden="1"/>
    <row r="2833" ht="13.5" hidden="1"/>
    <row r="2834" ht="13.5" hidden="1"/>
    <row r="2835" ht="13.5" hidden="1"/>
    <row r="2836" ht="13.5" hidden="1"/>
    <row r="2837" ht="13.5" hidden="1"/>
    <row r="2838" ht="13.5" hidden="1"/>
    <row r="2839" ht="13.5" hidden="1"/>
    <row r="2840" ht="13.5" hidden="1"/>
    <row r="2841" ht="13.5" hidden="1"/>
    <row r="2842" ht="13.5" hidden="1"/>
    <row r="2843" ht="13.5" hidden="1"/>
    <row r="2844" ht="13.5" hidden="1"/>
    <row r="2845" ht="13.5" hidden="1"/>
    <row r="2846" ht="13.5" hidden="1"/>
    <row r="2847" ht="13.5" hidden="1"/>
    <row r="2848" ht="13.5" hidden="1"/>
    <row r="2849" ht="13.5" hidden="1"/>
    <row r="2850" ht="13.5" hidden="1"/>
    <row r="2851" ht="13.5" hidden="1"/>
    <row r="2852" ht="13.5" hidden="1"/>
    <row r="2853" ht="13.5" hidden="1"/>
    <row r="2854" ht="13.5" hidden="1"/>
    <row r="2855" ht="13.5" hidden="1"/>
    <row r="2856" ht="13.5" hidden="1"/>
    <row r="2857" ht="13.5" hidden="1"/>
    <row r="2858" ht="13.5" hidden="1"/>
    <row r="2859" ht="13.5" hidden="1"/>
    <row r="2860" ht="13.5" hidden="1"/>
    <row r="2861" ht="13.5" hidden="1"/>
    <row r="2862" ht="13.5" hidden="1"/>
    <row r="2863" ht="13.5" hidden="1"/>
    <row r="2864" ht="13.5" hidden="1"/>
    <row r="2865" ht="13.5" hidden="1"/>
    <row r="2866" ht="13.5" hidden="1"/>
    <row r="2867" ht="13.5" hidden="1"/>
    <row r="2868" ht="13.5" hidden="1"/>
    <row r="2869" ht="13.5" hidden="1"/>
    <row r="2870" ht="13.5" hidden="1"/>
    <row r="2871" ht="13.5" hidden="1"/>
    <row r="2872" ht="13.5" hidden="1"/>
    <row r="2873" ht="13.5" hidden="1"/>
    <row r="2874" ht="13.5" hidden="1"/>
    <row r="2875" ht="13.5" hidden="1"/>
    <row r="2876" ht="13.5" hidden="1"/>
    <row r="2877" ht="13.5" hidden="1"/>
    <row r="2878" ht="13.5" hidden="1"/>
    <row r="2879" ht="13.5" hidden="1"/>
    <row r="2880" ht="13.5" hidden="1"/>
    <row r="2881" ht="13.5" hidden="1"/>
    <row r="2882" ht="13.5" hidden="1"/>
    <row r="2883" ht="13.5" hidden="1"/>
    <row r="2884" ht="13.5" hidden="1"/>
    <row r="2885" ht="13.5" hidden="1"/>
    <row r="2886" ht="13.5" hidden="1"/>
    <row r="2887" ht="13.5" hidden="1"/>
    <row r="2888" ht="13.5" hidden="1"/>
    <row r="2889" ht="13.5" hidden="1"/>
    <row r="2890" ht="13.5" hidden="1"/>
    <row r="2891" ht="13.5" hidden="1"/>
    <row r="2892" ht="13.5" hidden="1"/>
    <row r="2893" ht="13.5" hidden="1"/>
    <row r="2894" ht="13.5" hidden="1"/>
    <row r="2895" ht="13.5" hidden="1"/>
    <row r="2896" ht="13.5" hidden="1"/>
    <row r="2897" ht="13.5" hidden="1"/>
    <row r="2898" ht="13.5" hidden="1"/>
    <row r="2899" ht="13.5" hidden="1"/>
    <row r="2900" ht="13.5" hidden="1"/>
    <row r="2901" ht="13.5" hidden="1"/>
    <row r="2902" ht="13.5" hidden="1"/>
    <row r="2903" ht="13.5" hidden="1"/>
    <row r="2904" ht="13.5" hidden="1"/>
    <row r="2905" ht="13.5" hidden="1"/>
    <row r="2906" ht="13.5" hidden="1"/>
    <row r="2907" ht="13.5" hidden="1"/>
    <row r="2908" ht="13.5" hidden="1"/>
    <row r="2909" ht="13.5" hidden="1"/>
    <row r="2910" ht="13.5" hidden="1"/>
    <row r="2911" ht="13.5" hidden="1"/>
    <row r="2912" ht="13.5" hidden="1"/>
    <row r="2913" ht="13.5" hidden="1"/>
    <row r="2914" ht="13.5" hidden="1"/>
    <row r="2915" ht="13.5" hidden="1"/>
    <row r="2916" ht="13.5" hidden="1"/>
    <row r="2917" ht="13.5" hidden="1"/>
    <row r="2918" ht="13.5" hidden="1"/>
    <row r="2919" ht="13.5" hidden="1"/>
    <row r="2920" ht="13.5" hidden="1"/>
    <row r="2921" ht="13.5" hidden="1"/>
    <row r="2922" ht="13.5" hidden="1"/>
    <row r="2923" ht="13.5" hidden="1"/>
    <row r="2924" ht="13.5" hidden="1"/>
    <row r="2925" ht="13.5" hidden="1"/>
    <row r="2926" ht="13.5" hidden="1"/>
    <row r="2927" ht="13.5" hidden="1"/>
    <row r="2928" ht="13.5" hidden="1"/>
    <row r="2929" ht="13.5" hidden="1"/>
    <row r="2930" ht="13.5" hidden="1"/>
    <row r="2931" ht="13.5" hidden="1"/>
    <row r="2932" ht="13.5" hidden="1"/>
    <row r="2933" ht="13.5" hidden="1"/>
    <row r="2934" ht="13.5" hidden="1"/>
    <row r="2935" ht="13.5" hidden="1"/>
    <row r="2936" ht="13.5" hidden="1"/>
    <row r="2937" ht="13.5" hidden="1"/>
    <row r="2938" ht="13.5" hidden="1"/>
    <row r="2939" ht="13.5" hidden="1"/>
    <row r="2940" ht="13.5" hidden="1"/>
    <row r="2941" ht="13.5" hidden="1"/>
    <row r="2942" ht="13.5" hidden="1"/>
    <row r="2943" ht="13.5" hidden="1"/>
    <row r="2944" ht="13.5" hidden="1"/>
    <row r="2945" ht="13.5" hidden="1"/>
    <row r="2946" ht="13.5" hidden="1"/>
    <row r="2947" ht="13.5" hidden="1"/>
    <row r="2948" ht="13.5" hidden="1"/>
    <row r="2949" ht="13.5" hidden="1"/>
    <row r="2950" ht="13.5" hidden="1"/>
    <row r="2951" ht="13.5" hidden="1"/>
    <row r="2952" ht="13.5" hidden="1"/>
    <row r="2953" ht="13.5" hidden="1"/>
    <row r="2954" ht="13.5" hidden="1"/>
    <row r="2955" ht="13.5" hidden="1"/>
    <row r="2956" ht="13.5" hidden="1"/>
    <row r="2957" ht="13.5" hidden="1"/>
    <row r="2958" ht="13.5" hidden="1"/>
    <row r="2959" ht="13.5" hidden="1"/>
    <row r="2960" ht="13.5" hidden="1"/>
    <row r="2961" ht="13.5" hidden="1"/>
    <row r="2962" ht="13.5" hidden="1"/>
    <row r="2963" ht="13.5" hidden="1"/>
    <row r="2964" ht="13.5" hidden="1"/>
    <row r="2965" ht="13.5" hidden="1"/>
    <row r="2966" ht="13.5" hidden="1"/>
    <row r="2967" ht="13.5" hidden="1"/>
    <row r="2968" ht="13.5" hidden="1"/>
    <row r="2969" ht="13.5" hidden="1"/>
    <row r="2970" ht="13.5" hidden="1"/>
    <row r="2971" ht="13.5" hidden="1"/>
    <row r="2972" ht="13.5" hidden="1"/>
    <row r="2973" ht="13.5" hidden="1"/>
    <row r="2974" ht="13.5" hidden="1"/>
    <row r="2975" ht="13.5" hidden="1"/>
    <row r="2976" ht="13.5" hidden="1"/>
    <row r="2977" ht="13.5" hidden="1"/>
    <row r="2978" ht="13.5" hidden="1"/>
    <row r="2979" ht="13.5" hidden="1"/>
    <row r="2980" ht="13.5" hidden="1"/>
    <row r="2981" ht="13.5" hidden="1"/>
    <row r="2982" ht="13.5" hidden="1"/>
    <row r="2983" ht="13.5" hidden="1"/>
    <row r="2984" ht="13.5" hidden="1"/>
    <row r="2985" ht="13.5" hidden="1"/>
    <row r="2986" ht="13.5" hidden="1"/>
    <row r="2987" ht="13.5" hidden="1"/>
    <row r="2988" ht="13.5" hidden="1"/>
    <row r="2989" ht="13.5" hidden="1"/>
    <row r="2990" ht="13.5" hidden="1"/>
    <row r="2991" ht="13.5" hidden="1"/>
    <row r="2992" ht="13.5" hidden="1"/>
    <row r="2993" ht="13.5" hidden="1"/>
    <row r="2994" ht="13.5" hidden="1"/>
    <row r="2995" ht="13.5" hidden="1"/>
    <row r="2996" ht="13.5" hidden="1"/>
    <row r="2997" ht="13.5" hidden="1"/>
    <row r="2998" ht="13.5" hidden="1"/>
    <row r="2999" ht="13.5" hidden="1"/>
    <row r="3000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ｶﾃﾅﾚﾝﾀﾙｼｽﾃﾑ株式会社</cp:lastModifiedBy>
  <cp:lastPrinted>2009-01-05T07:07:20Z</cp:lastPrinted>
  <dcterms:created xsi:type="dcterms:W3CDTF">2008-01-06T09:25:24Z</dcterms:created>
  <dcterms:modified xsi:type="dcterms:W3CDTF">2011-02-23T10:03:46Z</dcterms:modified>
  <cp:category/>
  <cp:version/>
  <cp:contentType/>
  <cp:contentStatus/>
</cp:coreProperties>
</file>